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02F5446E-ED6A-4CAB-AC76-432711B07671}" xr6:coauthVersionLast="47" xr6:coauthVersionMax="47" xr10:uidLastSave="{00000000-0000-0000-0000-000000000000}"/>
  <bookViews>
    <workbookView xWindow="28680" yWindow="-120" windowWidth="29040" windowHeight="15720" xr2:uid="{00000000-000D-0000-FFFF-FFFF00000000}"/>
  </bookViews>
  <sheets>
    <sheet name="MOTEUR_TEXTURES.1" sheetId="6" r:id="rId1"/>
    <sheet name="Questions.Réponses.1 " sheetId="2" r:id="rId2"/>
    <sheet name="Matrice.1" sheetId="5" r:id="rId3"/>
    <sheet name="Mode_emploi.2" sheetId="7" r:id="rId4"/>
    <sheet name="MOTEUR_TEXTURES.2" sheetId="8" r:id="rId5"/>
    <sheet name="Questions_Réponses.2"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1" i="9" l="1"/>
  <c r="B290" i="9"/>
  <c r="B289" i="9"/>
  <c r="B288" i="9"/>
  <c r="B287" i="9"/>
  <c r="B286" i="9"/>
  <c r="B285" i="9"/>
  <c r="B284" i="9"/>
  <c r="B283"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Q4280" i="8"/>
  <c r="C36" i="8"/>
  <c r="C34" i="8"/>
  <c r="C32" i="8"/>
  <c r="J30" i="8"/>
  <c r="F30" i="8"/>
  <c r="B30" i="8"/>
  <c r="J28" i="8"/>
  <c r="F28" i="8"/>
  <c r="D28" i="8"/>
  <c r="B28" i="8"/>
  <c r="J26" i="8"/>
  <c r="F26" i="8"/>
  <c r="D26" i="8"/>
  <c r="B26" i="8"/>
  <c r="J24" i="8"/>
  <c r="F24" i="8"/>
  <c r="D24" i="8"/>
  <c r="B24" i="8"/>
  <c r="D21" i="8"/>
  <c r="D19" i="8"/>
  <c r="BW17" i="8"/>
  <c r="BV17" i="8"/>
  <c r="BU17" i="8"/>
  <c r="I55" i="8" s="1"/>
  <c r="BT17" i="8"/>
  <c r="H55" i="8" s="1"/>
  <c r="BS17" i="8"/>
  <c r="G55" i="8" s="1"/>
  <c r="BR17" i="8"/>
  <c r="F55" i="8" s="1"/>
  <c r="BQ17" i="8"/>
  <c r="E55" i="8" s="1"/>
  <c r="BP17" i="8"/>
  <c r="D55" i="8" s="1"/>
  <c r="BO17" i="8"/>
  <c r="C55" i="8" s="1"/>
  <c r="BN17" i="8"/>
  <c r="B55" i="8" s="1"/>
  <c r="BW16" i="8"/>
  <c r="BV16" i="8"/>
  <c r="BU16" i="8"/>
  <c r="I54" i="8" s="1"/>
  <c r="BT16" i="8"/>
  <c r="H54" i="8" s="1"/>
  <c r="BS16" i="8"/>
  <c r="G54" i="8" s="1"/>
  <c r="BR16" i="8"/>
  <c r="F54" i="8" s="1"/>
  <c r="BQ16" i="8"/>
  <c r="BP16" i="8"/>
  <c r="D54" i="8" s="1"/>
  <c r="BO16" i="8"/>
  <c r="C54" i="8" s="1"/>
  <c r="BN16" i="8"/>
  <c r="J16" i="8"/>
  <c r="F16" i="8"/>
  <c r="B16" i="8"/>
  <c r="BW15" i="8"/>
  <c r="BV15" i="8"/>
  <c r="BU15" i="8"/>
  <c r="I53" i="8" s="1"/>
  <c r="BT15" i="8"/>
  <c r="H53" i="8" s="1"/>
  <c r="BS15" i="8"/>
  <c r="G53" i="8" s="1"/>
  <c r="BR15" i="8"/>
  <c r="F53" i="8" s="1"/>
  <c r="BQ15" i="8"/>
  <c r="BP15" i="8"/>
  <c r="D53" i="8" s="1"/>
  <c r="BO15" i="8"/>
  <c r="C53" i="8" s="1"/>
  <c r="BN15" i="8"/>
  <c r="BW14" i="8"/>
  <c r="BV14" i="8"/>
  <c r="BU14" i="8"/>
  <c r="I52" i="8" s="1"/>
  <c r="BT14" i="8"/>
  <c r="H52" i="8" s="1"/>
  <c r="BS14" i="8"/>
  <c r="G52" i="8" s="1"/>
  <c r="BR14" i="8"/>
  <c r="F52" i="8" s="1"/>
  <c r="BQ14" i="8"/>
  <c r="E52" i="8" s="1"/>
  <c r="BP14" i="8"/>
  <c r="D52" i="8" s="1"/>
  <c r="BO14" i="8"/>
  <c r="C52" i="8" s="1"/>
  <c r="BN14" i="8"/>
  <c r="BW13" i="8"/>
  <c r="BV13" i="8"/>
  <c r="BU13" i="8"/>
  <c r="I51" i="8" s="1"/>
  <c r="BT13" i="8"/>
  <c r="H51" i="8" s="1"/>
  <c r="BS13" i="8"/>
  <c r="G51" i="8" s="1"/>
  <c r="BR13" i="8"/>
  <c r="F51" i="8" s="1"/>
  <c r="BQ13" i="8"/>
  <c r="BP13" i="8"/>
  <c r="D51" i="8" s="1"/>
  <c r="BO13" i="8"/>
  <c r="C51" i="8" s="1"/>
  <c r="BN13" i="8"/>
  <c r="D13" i="8"/>
  <c r="BW12" i="8"/>
  <c r="BV12" i="8"/>
  <c r="BU12" i="8"/>
  <c r="I50" i="8" s="1"/>
  <c r="BT12" i="8"/>
  <c r="H50" i="8" s="1"/>
  <c r="BS12" i="8"/>
  <c r="G50" i="8" s="1"/>
  <c r="BR12" i="8"/>
  <c r="F50" i="8" s="1"/>
  <c r="BQ12" i="8"/>
  <c r="BP12" i="8"/>
  <c r="D50" i="8" s="1"/>
  <c r="BO12" i="8"/>
  <c r="C50" i="8" s="1"/>
  <c r="BN12" i="8"/>
  <c r="BW11" i="8"/>
  <c r="BV11" i="8"/>
  <c r="BU11" i="8"/>
  <c r="I49" i="8" s="1"/>
  <c r="BT11" i="8"/>
  <c r="H49" i="8" s="1"/>
  <c r="BS11" i="8"/>
  <c r="G49" i="8" s="1"/>
  <c r="BR11" i="8"/>
  <c r="F49" i="8" s="1"/>
  <c r="BQ11" i="8"/>
  <c r="E49" i="8" s="1"/>
  <c r="BP11" i="8"/>
  <c r="D49" i="8" s="1"/>
  <c r="BO11" i="8"/>
  <c r="C49" i="8" s="1"/>
  <c r="BN11" i="8"/>
  <c r="B49" i="8" s="1"/>
  <c r="BW10" i="8"/>
  <c r="BV10" i="8"/>
  <c r="BU10" i="8"/>
  <c r="I48" i="8" s="1"/>
  <c r="BT10" i="8"/>
  <c r="H48" i="8" s="1"/>
  <c r="BS10" i="8"/>
  <c r="G48" i="8" s="1"/>
  <c r="BR10" i="8"/>
  <c r="F48" i="8" s="1"/>
  <c r="BQ10" i="8"/>
  <c r="E48" i="8" s="1"/>
  <c r="BP10" i="8"/>
  <c r="D48" i="8" s="1"/>
  <c r="BO10" i="8"/>
  <c r="C48" i="8" s="1"/>
  <c r="BN10" i="8"/>
  <c r="D10" i="8"/>
  <c r="BW9" i="8"/>
  <c r="BV9" i="8"/>
  <c r="BU9" i="8"/>
  <c r="I47" i="8" s="1"/>
  <c r="BT9" i="8"/>
  <c r="H47" i="8" s="1"/>
  <c r="BS9" i="8"/>
  <c r="G47" i="8" s="1"/>
  <c r="BR9" i="8"/>
  <c r="F47" i="8" s="1"/>
  <c r="BQ9" i="8"/>
  <c r="BP9" i="8"/>
  <c r="D47" i="8" s="1"/>
  <c r="BO9" i="8"/>
  <c r="C47" i="8" s="1"/>
  <c r="BN9" i="8"/>
  <c r="B47" i="8" s="1"/>
  <c r="J9" i="8"/>
  <c r="F9" i="8"/>
  <c r="B9" i="8"/>
  <c r="BW8" i="8"/>
  <c r="BV8" i="8"/>
  <c r="BU8" i="8"/>
  <c r="I46" i="8" s="1"/>
  <c r="BT8" i="8"/>
  <c r="H46" i="8" s="1"/>
  <c r="BS8" i="8"/>
  <c r="G46" i="8" s="1"/>
  <c r="BR8" i="8"/>
  <c r="F46" i="8" s="1"/>
  <c r="BQ8" i="8"/>
  <c r="E46" i="8" s="1"/>
  <c r="BP8" i="8"/>
  <c r="D46" i="8" s="1"/>
  <c r="BO8" i="8"/>
  <c r="C46" i="8" s="1"/>
  <c r="BN8" i="8"/>
  <c r="B46" i="8" s="1"/>
  <c r="D8" i="8"/>
  <c r="BW7" i="8"/>
  <c r="BV7" i="8"/>
  <c r="BU7" i="8"/>
  <c r="I45" i="8" s="1"/>
  <c r="BT7" i="8"/>
  <c r="H45" i="8" s="1"/>
  <c r="BS7" i="8"/>
  <c r="G45" i="8" s="1"/>
  <c r="BR7" i="8"/>
  <c r="F45" i="8" s="1"/>
  <c r="BQ7" i="8"/>
  <c r="E45" i="8" s="1"/>
  <c r="BP7" i="8"/>
  <c r="D45" i="8" s="1"/>
  <c r="BO7" i="8"/>
  <c r="C45" i="8" s="1"/>
  <c r="BN7" i="8"/>
  <c r="B45" i="8" s="1"/>
  <c r="J7" i="8"/>
  <c r="F7" i="8"/>
  <c r="B7" i="8"/>
  <c r="BW6" i="8"/>
  <c r="BV6" i="8"/>
  <c r="BU6" i="8"/>
  <c r="I44" i="8" s="1"/>
  <c r="BT6" i="8"/>
  <c r="H44" i="8" s="1"/>
  <c r="BS6" i="8"/>
  <c r="G44" i="8" s="1"/>
  <c r="BR6" i="8"/>
  <c r="F44" i="8" s="1"/>
  <c r="BQ6" i="8"/>
  <c r="E44" i="8" s="1"/>
  <c r="BP6" i="8"/>
  <c r="D44" i="8" s="1"/>
  <c r="BO6" i="8"/>
  <c r="C44" i="8" s="1"/>
  <c r="BN6" i="8"/>
  <c r="D6" i="8"/>
  <c r="BW5" i="8"/>
  <c r="BV5" i="8"/>
  <c r="BU5" i="8"/>
  <c r="I43" i="8" s="1"/>
  <c r="BT5" i="8"/>
  <c r="H43" i="8" s="1"/>
  <c r="BS5" i="8"/>
  <c r="G43" i="8" s="1"/>
  <c r="BR5" i="8"/>
  <c r="F43" i="8" s="1"/>
  <c r="BQ5" i="8"/>
  <c r="E43" i="8" s="1"/>
  <c r="BP5" i="8"/>
  <c r="D43" i="8" s="1"/>
  <c r="BO5" i="8"/>
  <c r="C43" i="8" s="1"/>
  <c r="BN5" i="8"/>
  <c r="BW4" i="8"/>
  <c r="BV4" i="8"/>
  <c r="BU4" i="8"/>
  <c r="I42" i="8" s="1"/>
  <c r="BT4" i="8"/>
  <c r="H42" i="8" s="1"/>
  <c r="BS4" i="8"/>
  <c r="G42" i="8" s="1"/>
  <c r="BR4" i="8"/>
  <c r="F42" i="8" s="1"/>
  <c r="BQ4" i="8"/>
  <c r="E42" i="8" s="1"/>
  <c r="BP4" i="8"/>
  <c r="D42" i="8" s="1"/>
  <c r="BO4" i="8"/>
  <c r="C42" i="8" s="1"/>
  <c r="BN4" i="8"/>
  <c r="G4" i="8"/>
  <c r="CP3" i="8"/>
  <c r="CO3" i="8"/>
  <c r="CN3" i="8"/>
  <c r="CM3" i="8"/>
  <c r="CL3" i="8"/>
  <c r="CK3" i="8"/>
  <c r="CJ3" i="8"/>
  <c r="CI3" i="8"/>
  <c r="CH3" i="8"/>
  <c r="BW3" i="8"/>
  <c r="BV3" i="8"/>
  <c r="BU3" i="8"/>
  <c r="I41" i="8" s="1"/>
  <c r="BT3" i="8"/>
  <c r="H41" i="8" s="1"/>
  <c r="BS3" i="8"/>
  <c r="G41" i="8" s="1"/>
  <c r="BR3" i="8"/>
  <c r="F41" i="8" s="1"/>
  <c r="BQ3" i="8"/>
  <c r="BP3" i="8"/>
  <c r="D41" i="8" s="1"/>
  <c r="BO3" i="8"/>
  <c r="C41" i="8" s="1"/>
  <c r="BN3" i="8"/>
  <c r="E3" i="8"/>
  <c r="K2" i="8"/>
  <c r="G78" i="6"/>
  <c r="B78" i="6"/>
  <c r="G77" i="6"/>
  <c r="B77" i="6"/>
  <c r="D4" i="6"/>
  <c r="G38" i="6" s="1"/>
  <c r="CA3" i="8" l="1"/>
  <c r="BX14" i="8"/>
  <c r="CA11" i="8"/>
  <c r="CB11" i="8" s="1"/>
  <c r="CC11" i="8" s="1"/>
  <c r="CA17" i="8"/>
  <c r="CB17" i="8" s="1"/>
  <c r="CC17" i="8" s="1"/>
  <c r="CD3" i="8"/>
  <c r="CD16" i="8"/>
  <c r="CE16" i="8" s="1"/>
  <c r="K54" i="8" s="1"/>
  <c r="CD13" i="8"/>
  <c r="CD10" i="8"/>
  <c r="CE10" i="8" s="1"/>
  <c r="BX6" i="8"/>
  <c r="BY6" i="8" s="1"/>
  <c r="J44" i="8" s="1"/>
  <c r="CA14" i="8"/>
  <c r="BX9" i="8"/>
  <c r="BY9" i="8" s="1"/>
  <c r="CD12" i="8"/>
  <c r="CE12" i="8" s="1"/>
  <c r="CD15" i="8"/>
  <c r="CE15" i="8" s="1"/>
  <c r="CD14" i="8"/>
  <c r="CE14" i="8" s="1"/>
  <c r="CF14" i="8" s="1"/>
  <c r="CG14" i="8" s="1"/>
  <c r="CD5" i="8"/>
  <c r="CE5" i="8" s="1"/>
  <c r="K43" i="8" s="1"/>
  <c r="CD6" i="8"/>
  <c r="CE6" i="8" s="1"/>
  <c r="CF6" i="8" s="1"/>
  <c r="CG6" i="8" s="1"/>
  <c r="BX17" i="8"/>
  <c r="BY17" i="8" s="1"/>
  <c r="CA8" i="8"/>
  <c r="CB8" i="8" s="1"/>
  <c r="CC8" i="8" s="1"/>
  <c r="CB3" i="8"/>
  <c r="CC3" i="8" s="1"/>
  <c r="CE3" i="8"/>
  <c r="K41" i="8" s="1"/>
  <c r="B44" i="8"/>
  <c r="B52" i="8"/>
  <c r="BX8" i="8"/>
  <c r="BY8" i="8" s="1"/>
  <c r="BZ8" i="8" s="1"/>
  <c r="CD7" i="8"/>
  <c r="CE7" i="8" s="1"/>
  <c r="CF7" i="8" s="1"/>
  <c r="CG7" i="8" s="1"/>
  <c r="CB14" i="8"/>
  <c r="CC14" i="8" s="1"/>
  <c r="CE13" i="8"/>
  <c r="CF13" i="8" s="1"/>
  <c r="CG13" i="8" s="1"/>
  <c r="CA12" i="8"/>
  <c r="CB12" i="8" s="1"/>
  <c r="CC12" i="8" s="1"/>
  <c r="BY14" i="8"/>
  <c r="J52" i="8" s="1"/>
  <c r="B50" i="8"/>
  <c r="BX12" i="8"/>
  <c r="BY12" i="8" s="1"/>
  <c r="CD9" i="8"/>
  <c r="CE9" i="8" s="1"/>
  <c r="BX15" i="8"/>
  <c r="BY15" i="8" s="1"/>
  <c r="CD17" i="8"/>
  <c r="CE17" i="8" s="1"/>
  <c r="CF17" i="8" s="1"/>
  <c r="CG17" i="8" s="1"/>
  <c r="CA6" i="8"/>
  <c r="CB6" i="8" s="1"/>
  <c r="CC6" i="8" s="1"/>
  <c r="BX11" i="8"/>
  <c r="BY11" i="8" s="1"/>
  <c r="J49" i="8" s="1"/>
  <c r="CA15" i="8"/>
  <c r="CB15" i="8" s="1"/>
  <c r="CC15" i="8" s="1"/>
  <c r="B53" i="8"/>
  <c r="B54" i="8"/>
  <c r="BX16" i="8"/>
  <c r="BY16" i="8" s="1"/>
  <c r="CA13" i="8"/>
  <c r="CB13" i="8" s="1"/>
  <c r="CC13" i="8" s="1"/>
  <c r="BX13" i="8"/>
  <c r="BY13" i="8" s="1"/>
  <c r="B51" i="8"/>
  <c r="BX4" i="8"/>
  <c r="BY4" i="8" s="1"/>
  <c r="CA4" i="8"/>
  <c r="CB4" i="8" s="1"/>
  <c r="CC4" i="8" s="1"/>
  <c r="B48" i="8"/>
  <c r="CA10" i="8"/>
  <c r="CB10" i="8" s="1"/>
  <c r="CC10" i="8" s="1"/>
  <c r="BX10" i="8"/>
  <c r="BY10" i="8" s="1"/>
  <c r="CD11" i="8"/>
  <c r="CE11" i="8" s="1"/>
  <c r="BX3" i="8"/>
  <c r="BY3" i="8" s="1"/>
  <c r="B41" i="8"/>
  <c r="E41" i="8"/>
  <c r="BX5" i="8"/>
  <c r="BY5" i="8" s="1"/>
  <c r="B43" i="8"/>
  <c r="BX7" i="8"/>
  <c r="BY7" i="8" s="1"/>
  <c r="CA7" i="8"/>
  <c r="CB7" i="8" s="1"/>
  <c r="CC7" i="8" s="1"/>
  <c r="CD8" i="8"/>
  <c r="CE8" i="8" s="1"/>
  <c r="E50" i="8"/>
  <c r="E47" i="8"/>
  <c r="E51" i="8"/>
  <c r="CD4" i="8"/>
  <c r="CE4" i="8" s="1"/>
  <c r="CA5" i="8"/>
  <c r="CB5" i="8" s="1"/>
  <c r="CC5" i="8" s="1"/>
  <c r="CA16" i="8"/>
  <c r="CB16" i="8" s="1"/>
  <c r="CC16" i="8" s="1"/>
  <c r="B42" i="8"/>
  <c r="E53" i="8"/>
  <c r="CA9" i="8"/>
  <c r="CB9" i="8" s="1"/>
  <c r="CC9" i="8" s="1"/>
  <c r="E54" i="8"/>
  <c r="B24" i="6"/>
  <c r="B79" i="6" s="1"/>
  <c r="D28" i="6" s="1"/>
  <c r="B22" i="6" s="1"/>
  <c r="G24" i="6"/>
  <c r="G79" i="6" s="1"/>
  <c r="J28" i="6" s="1"/>
  <c r="G22" i="6" s="1"/>
  <c r="G33" i="6"/>
  <c r="H33" i="6" s="1"/>
  <c r="G34" i="6"/>
  <c r="I34" i="6" s="1"/>
  <c r="I7" i="6"/>
  <c r="A37" i="6"/>
  <c r="C37" i="6" s="1"/>
  <c r="A39" i="6"/>
  <c r="C39" i="6" s="1"/>
  <c r="G39" i="6"/>
  <c r="H39" i="6" s="1"/>
  <c r="A40" i="6"/>
  <c r="B40" i="6" s="1"/>
  <c r="G41" i="6"/>
  <c r="I41" i="6" s="1"/>
  <c r="B11" i="6"/>
  <c r="A42" i="6"/>
  <c r="C42" i="6" s="1"/>
  <c r="A36" i="6"/>
  <c r="B36" i="6" s="1"/>
  <c r="G36" i="6"/>
  <c r="I36" i="6" s="1"/>
  <c r="I8" i="6"/>
  <c r="B9" i="6"/>
  <c r="I9" i="6"/>
  <c r="B10" i="6"/>
  <c r="B14" i="6"/>
  <c r="G42" i="6"/>
  <c r="I42" i="6" s="1"/>
  <c r="A34" i="6"/>
  <c r="B34" i="6" s="1"/>
  <c r="G14" i="6"/>
  <c r="B15" i="6"/>
  <c r="I38" i="6"/>
  <c r="H38" i="6"/>
  <c r="G40" i="6"/>
  <c r="A35" i="6"/>
  <c r="H4" i="6"/>
  <c r="G19" i="6"/>
  <c r="G35" i="6"/>
  <c r="G15" i="6"/>
  <c r="G37" i="6"/>
  <c r="G4" i="6"/>
  <c r="B19" i="6"/>
  <c r="A38" i="6"/>
  <c r="I4" i="6"/>
  <c r="A33" i="6"/>
  <c r="A41" i="6"/>
  <c r="B7" i="6"/>
  <c r="CF16" i="8" l="1"/>
  <c r="CG16" i="8" s="1"/>
  <c r="K48" i="8"/>
  <c r="CF10" i="8"/>
  <c r="CG10" i="8" s="1"/>
  <c r="K51" i="8"/>
  <c r="BZ6" i="8"/>
  <c r="J55" i="8"/>
  <c r="BZ17" i="8"/>
  <c r="BZ11" i="8"/>
  <c r="K52" i="8"/>
  <c r="CF3" i="8"/>
  <c r="CG3" i="8" s="1"/>
  <c r="K44" i="8"/>
  <c r="K20" i="8"/>
  <c r="J22" i="8" s="1"/>
  <c r="K45" i="8"/>
  <c r="CF5" i="8"/>
  <c r="CG5" i="8" s="1"/>
  <c r="G20" i="8"/>
  <c r="F22" i="8" s="1"/>
  <c r="C20" i="8"/>
  <c r="B22" i="8" s="1"/>
  <c r="BZ14" i="8"/>
  <c r="K55" i="8"/>
  <c r="J46" i="8"/>
  <c r="BZ13" i="8"/>
  <c r="J51" i="8"/>
  <c r="BZ3" i="8"/>
  <c r="J41" i="8"/>
  <c r="J42" i="8"/>
  <c r="BZ4" i="8"/>
  <c r="CF12" i="8"/>
  <c r="CG12" i="8" s="1"/>
  <c r="K50" i="8"/>
  <c r="BZ10" i="8"/>
  <c r="J48" i="8"/>
  <c r="K42" i="8"/>
  <c r="CF4" i="8"/>
  <c r="CF9" i="8"/>
  <c r="CG9" i="8" s="1"/>
  <c r="K47" i="8"/>
  <c r="BZ9" i="8"/>
  <c r="J47" i="8"/>
  <c r="BZ5" i="8"/>
  <c r="J43" i="8"/>
  <c r="CF15" i="8"/>
  <c r="K53" i="8"/>
  <c r="CF8" i="8"/>
  <c r="K46" i="8"/>
  <c r="J53" i="8"/>
  <c r="BZ15" i="8"/>
  <c r="CF11" i="8"/>
  <c r="CG11" i="8" s="1"/>
  <c r="K49" i="8"/>
  <c r="J50" i="8"/>
  <c r="BZ12" i="8"/>
  <c r="J45" i="8"/>
  <c r="BZ7" i="8"/>
  <c r="BZ16" i="8"/>
  <c r="J54" i="8"/>
  <c r="B37" i="6"/>
  <c r="H34" i="6"/>
  <c r="G25" i="6"/>
  <c r="I33" i="6"/>
  <c r="B39" i="6"/>
  <c r="I39" i="6"/>
  <c r="B25" i="6"/>
  <c r="B42" i="6"/>
  <c r="C40" i="6"/>
  <c r="H41" i="6"/>
  <c r="H36" i="6"/>
  <c r="H42" i="6"/>
  <c r="C34" i="6"/>
  <c r="C36" i="6"/>
  <c r="C38" i="6"/>
  <c r="B38" i="6"/>
  <c r="I37" i="6"/>
  <c r="H37" i="6"/>
  <c r="I35" i="6"/>
  <c r="H35" i="6"/>
  <c r="H40" i="6"/>
  <c r="I40" i="6"/>
  <c r="C35" i="6"/>
  <c r="B35" i="6"/>
  <c r="B41" i="6"/>
  <c r="C41" i="6"/>
  <c r="B33" i="6"/>
  <c r="C33" i="6"/>
  <c r="G12" i="8" l="1"/>
  <c r="F14" i="8" s="1"/>
  <c r="CG4" i="8"/>
  <c r="C38" i="8"/>
  <c r="CG8" i="8"/>
  <c r="G38" i="8"/>
  <c r="CG15" i="8"/>
  <c r="K38" i="8"/>
  <c r="C12" i="8"/>
  <c r="B14" i="8" s="1"/>
  <c r="K12" i="8"/>
  <c r="J14" i="8" s="1"/>
  <c r="H28" i="6"/>
  <c r="G18" i="6" s="1"/>
  <c r="H30" i="6"/>
  <c r="J30" i="6"/>
  <c r="D30" i="6"/>
  <c r="B30" i="6"/>
  <c r="B28" i="6"/>
  <c r="H29" i="6" l="1"/>
  <c r="B18" i="6"/>
  <c r="B29" i="6"/>
  <c r="AF14" i="2" l="1"/>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alcChain>
</file>

<file path=xl/sharedStrings.xml><?xml version="1.0" encoding="utf-8"?>
<sst xmlns="http://schemas.openxmlformats.org/spreadsheetml/2006/main" count="81879" uniqueCount="14618">
  <si>
    <t>Saisir 1 à 235</t>
  </si>
  <si>
    <t>N° question</t>
  </si>
  <si>
    <t>Clé automatique</t>
  </si>
  <si>
    <t>Parcours</t>
  </si>
  <si>
    <t>Niveau</t>
  </si>
  <si>
    <t>Bloc</t>
  </si>
  <si>
    <t>CONTEXTE COMMUN</t>
  </si>
  <si>
    <t>Domaine</t>
  </si>
  <si>
    <t>Important</t>
  </si>
  <si>
    <t>BLOC PRO — vocabulaire technique, justification, contrôle</t>
  </si>
  <si>
    <t>BLOC CFA — langage terrain, geste observable, correction</t>
  </si>
  <si>
    <t>Conseil d'amélioration PRO</t>
  </si>
  <si>
    <t>Conseil d'amélioration CFA</t>
  </si>
  <si>
    <t>Réponse attendue PRO complète pour notation</t>
  </si>
  <si>
    <t>Réponse attendue CFA complète pour notation</t>
  </si>
  <si>
    <t>Score A /20</t>
  </si>
  <si>
    <t>Score B /20</t>
  </si>
  <si>
    <t>Réponse A</t>
  </si>
  <si>
    <t>Réponse B</t>
  </si>
  <si>
    <t>ZONE TECHNIQUE / MODE D'EMPLOI — ne pas modifier les formules</t>
  </si>
  <si>
    <t>PRO A normalisé</t>
  </si>
  <si>
    <t>CFA A normalisé</t>
  </si>
  <si>
    <t>PRO attendu normalisé</t>
  </si>
  <si>
    <t>CFA attendu normalisé</t>
  </si>
  <si>
    <t>Cle_question</t>
  </si>
  <si>
    <t>Numero</t>
  </si>
  <si>
    <t>Bloc_formation</t>
  </si>
  <si>
    <t>Competence</t>
  </si>
  <si>
    <t>Situation_metier</t>
  </si>
  <si>
    <t>Texture_cible</t>
  </si>
  <si>
    <t>Produit_support</t>
  </si>
  <si>
    <t>Saison_prioritaire</t>
  </si>
  <si>
    <t>Risque_principal</t>
  </si>
  <si>
    <t>Question_PRO</t>
  </si>
  <si>
    <t>Question_CFA</t>
  </si>
  <si>
    <t>Consigne_PRO</t>
  </si>
  <si>
    <t>Consigne_CFA</t>
  </si>
  <si>
    <t>Reponse_attendue_PRO</t>
  </si>
  <si>
    <t>Reponse_attendue_CFA</t>
  </si>
  <si>
    <t>Geste_attendu</t>
  </si>
  <si>
    <t>Erreur_critique</t>
  </si>
  <si>
    <t>Controle_pratique</t>
  </si>
  <si>
    <t>Reaction_physicochimique</t>
  </si>
  <si>
    <t>Conseil_formateur_PRO</t>
  </si>
  <si>
    <t>Conseil_formateur_CFA</t>
  </si>
  <si>
    <t>Memo_PRO</t>
  </si>
  <si>
    <t>Memo_CFA</t>
  </si>
  <si>
    <t>Hygiene_tracabilite</t>
  </si>
  <si>
    <t>Source_reference</t>
  </si>
  <si>
    <t>Statut</t>
  </si>
  <si>
    <t>Attendu_PRO_complet</t>
  </si>
  <si>
    <t>Attendu_CFA_complet</t>
  </si>
  <si>
    <t>Critere_PRO_01</t>
  </si>
  <si>
    <t>Critere_PRO_02</t>
  </si>
  <si>
    <t>Critere_PRO_03</t>
  </si>
  <si>
    <t>Critere_PRO_04</t>
  </si>
  <si>
    <t>Critere_PRO_05</t>
  </si>
  <si>
    <t>Critere_PRO_06</t>
  </si>
  <si>
    <t>Critere_PRO_07</t>
  </si>
  <si>
    <t>Critere_PRO_08</t>
  </si>
  <si>
    <t>Critere_PRO_09</t>
  </si>
  <si>
    <t>Critere_PRO_10</t>
  </si>
  <si>
    <t>Critere_CFA_01</t>
  </si>
  <si>
    <t>Critere_CFA_02</t>
  </si>
  <si>
    <t>Critere_CFA_03</t>
  </si>
  <si>
    <t>Critere_CFA_04</t>
  </si>
  <si>
    <t>Critere_CFA_05</t>
  </si>
  <si>
    <t>Critere_CFA_06</t>
  </si>
  <si>
    <t>Critere_CFA_07</t>
  </si>
  <si>
    <t>Critere_CFA_08</t>
  </si>
  <si>
    <t>Critere_CFA_09</t>
  </si>
  <si>
    <t>Critere_CFA_10</t>
  </si>
  <si>
    <t>Q001</t>
  </si>
  <si>
    <t>CFA_DECOUVERTE</t>
  </si>
  <si>
    <t>Débutant</t>
  </si>
  <si>
    <t>01_Besoin_convive</t>
  </si>
  <si>
    <t>Prescription</t>
  </si>
  <si>
    <t>Respecter le rôle cuisine/soins</t>
  </si>
  <si>
    <t>Un convive reçoit une texture prescrite</t>
  </si>
  <si>
    <t>Selon prescription</t>
  </si>
  <si>
    <t>Repas complet</t>
  </si>
  <si>
    <t>Toute saison</t>
  </si>
  <si>
    <t>Fausse route</t>
  </si>
  <si>
    <t>Pourquoi la cuisine ne doit-elle pas modifier seule une texture prescrite ?</t>
  </si>
  <si>
    <t>Pourquoi le cuisinier ne choisit-il pas tout seul la texture ?</t>
  </si>
  <si>
    <t>Répondre par une décision professionnelle, un geste observable et un contrôle.</t>
  </si>
  <si>
    <t>Répondre avec des mots terrain : ce que je fais, ce que je vérifie, ce que je signale.</t>
  </si>
  <si>
    <t>La texture répond à une évaluation clinique ou à un protocole. La cuisine applique, contrôle et transmet les écarts au responsable ou aux soins.</t>
  </si>
  <si>
    <t>Je ne change pas la texture tout seul. Je respecte la fiche et je préviens si le plat ne va pas.</t>
  </si>
  <si>
    <t>Lire fiche convive, produire texture demandée, tracer écart.</t>
  </si>
  <si>
    <t>Adapter au feeling sans validation.</t>
  </si>
  <si>
    <t>Fiche convive + texture servie + transmission.</t>
  </si>
  <si>
    <t>Non concerné</t>
  </si>
  <si>
    <t>La sécurité prime sur l’habitude de cuisine.</t>
  </si>
  <si>
    <t>Reformule avec un geste terrain : ce que tu fais, ce que tu contrôles, ce que tu signales.</t>
  </si>
  <si>
    <t>Repas complet | Selon prescription | Contrôle : Fiche convive + texture servie + transmission.</t>
  </si>
  <si>
    <t>À retenir : Lire fiche convive, produire texture demandée, tracer écart.. À éviter : Adapter au feeling sans validation..</t>
  </si>
  <si>
    <t>Traçabilité du régime et de la texture.</t>
  </si>
  <si>
    <t>S01_IDDSI_TESTS</t>
  </si>
  <si>
    <t>V2_moteur_simple</t>
  </si>
  <si>
    <t>La texture répond à une évaluation clinique ou à un protocole. La cuisine applique, contrôle et transmet les écarts au responsable ou aux soins. Geste attendu : Lire fiche convive, produire texture demandée, tracer écart. Contrôle attendu : Fiche convive + texture servie + transmission. Erreur critique à éviter : Adapter au feeling sans validation. Hygiène ou traçabilité : Traçabilité du régime et de la texture.</t>
  </si>
  <si>
    <t>Je ne change pas la texture tout seul. Je respecte la fiche et je préviens si le plat ne va pas. Je fais : Lire fiche convive, produire texture demandée, tracer écart. Je vérifie : Fiche convive + texture servie + transmission. Je ne fais pas : Adapter au feeling sans validation. Je respecte : Traçabilité du régime et de la texture.</t>
  </si>
  <si>
    <t>Q002</t>
  </si>
  <si>
    <t>Identifier une situation d’alerte</t>
  </si>
  <si>
    <t>Un convive tousse régulièrement sur un plat haché</t>
  </si>
  <si>
    <t>Haché / mixé selon prescription</t>
  </si>
  <si>
    <t>Plat service</t>
  </si>
  <si>
    <t>Risque de déglutition</t>
  </si>
  <si>
    <t>Quelle conduite tenir si la texture servie semble mal tolérée ?</t>
  </si>
  <si>
    <t>Que faire si la personne tousse avec son plat ?</t>
  </si>
  <si>
    <t>Arrêter l’improvisation, sécuriser le service, prévenir responsable/soins, noter l’observation et attendre consigne adaptée.</t>
  </si>
  <si>
    <t>Je ne bricole pas l’assiette. Je préviens et je transmets ce que j’ai vu.</t>
  </si>
  <si>
    <t>Mettre en attente si nécessaire, signaler, noter.</t>
  </si>
  <si>
    <t>Rendre plus liquide ou plus épais sans validation.</t>
  </si>
  <si>
    <t>Transmission écrite/orale.</t>
  </si>
  <si>
    <t>Un écart d’usage vaut information soignante.</t>
  </si>
  <si>
    <t>Plat service | Haché / mixé selon prescription | Contrôle : Transmission écrite/orale.</t>
  </si>
  <si>
    <t>À retenir : Mettre en attente si nécessaire, signaler, noter.. À éviter : Rendre plus liquide ou plus épais sans validation..</t>
  </si>
  <si>
    <t>Gestion écart PMS/protocole.</t>
  </si>
  <si>
    <t>S02_IDDSI_FRAMEWORK</t>
  </si>
  <si>
    <t>Arrêter l’improvisation, sécuriser le service, prévenir responsable/soins, noter l’observation et attendre consigne adaptée. Geste attendu : Mettre en attente si nécessaire, signaler, noter. Contrôle attendu : Transmission écrite/orale. Erreur critique à éviter : Rendre plus liquide ou plus épais sans validation. Hygiène ou traçabilité : Gestion écart PMS/protocole.</t>
  </si>
  <si>
    <t>Je ne bricole pas l’assiette. Je préviens et je transmets ce que j’ai vu. Je fais : Mettre en attente si nécessaire, signaler, noter. Je vérifie : Transmission écrite/orale. Je ne fais pas : Rendre plus liquide ou plus épais sans validation. Je respecte : Gestion écart PMS/protocole.</t>
  </si>
  <si>
    <t>improvisation securiser le</t>
  </si>
  <si>
    <t>securiser le service</t>
  </si>
  <si>
    <t>le service prevenir</t>
  </si>
  <si>
    <t>Q003</t>
  </si>
  <si>
    <t>Besoin convive</t>
  </si>
  <si>
    <t>Différencier mastication et déglutition</t>
  </si>
  <si>
    <t>Un apprenant confond haché et mixé</t>
  </si>
  <si>
    <t>Niveaux IDDSI / interne</t>
  </si>
  <si>
    <t>Mauvaise texture</t>
  </si>
  <si>
    <t>Pourquoi mastication difficile et déglutition difficile ne conduisent-elles pas forcément à la même texture ?</t>
  </si>
  <si>
    <t>Pourquoi tout le monde n’a pas besoin du même mixé ?</t>
  </si>
  <si>
    <t>Le besoin peut concerner la morsure, la mastication, la formation du bol alimentaire, le risque de fausse route ou la fatigue. La texture doit correspondre au besoin réel.</t>
  </si>
  <si>
    <t>Certains mâchent mal, d’autres avalent mal. La texture demandée n’est pas choisie au hasard.</t>
  </si>
  <si>
    <t>Relier besoin, texture, contrôle et transmission.</t>
  </si>
  <si>
    <t>Servir mixé à tout le monde par facilité.</t>
  </si>
  <si>
    <t>Questionner fiche/protocole.</t>
  </si>
  <si>
    <t>Formation du bol alimentaire</t>
  </si>
  <si>
    <t>La texture est une réponse à un besoin fonctionnel.</t>
  </si>
  <si>
    <t>Repas complet | Niveaux IDDSI / interne | Contrôle : Questionner fiche/protocole.</t>
  </si>
  <si>
    <t>À retenir : Relier besoin, texture, contrôle et transmission.. À éviter : Servir mixé à tout le monde par facilité..</t>
  </si>
  <si>
    <t>Respect prescription individuelle.</t>
  </si>
  <si>
    <t>Le besoin peut concerner la morsure, la mastication, la formation du bol alimentaire, le risque de fausse route ou la fatigue. La texture doit correspondre au besoin réel. Geste attendu : Relier besoin, texture, contrôle et transmission. Contrôle attendu : Questionner fiche/protocole. Erreur critique à éviter : Servir mixé à tout le monde par facilité. Hygiène ou traçabilité : Respect prescription individuelle.</t>
  </si>
  <si>
    <t>Certains mâchent mal, d’autres avalent mal. La texture demandée n’est pas choisie au hasard. Je fais : Relier besoin, texture, contrôle et transmission. Je vérifie : Questionner fiche/protocole. Je ne fais pas : Servir mixé à tout le monde par facilité. Je respecte : Respect prescription individuelle.</t>
  </si>
  <si>
    <t>Q004</t>
  </si>
  <si>
    <t>02_Référentiel_texture</t>
  </si>
  <si>
    <t>IDDSI</t>
  </si>
  <si>
    <t>Contrôler à température de service</t>
  </si>
  <si>
    <t>Une purée tient froide mais devient liquide chaude</t>
  </si>
  <si>
    <t>Selon niveau</t>
  </si>
  <si>
    <t>Purée/sauce</t>
  </si>
  <si>
    <t>Texture instable</t>
  </si>
  <si>
    <t>Pourquoi faut-il tester la texture dans les conditions prévues de service ?</t>
  </si>
  <si>
    <t>Pourquoi tester chaud si on sert chaud ?</t>
  </si>
  <si>
    <t>La température modifie l’écoulement, la tenue, la fonte des gels et la viscosité. Le test doit être fait dans les conditions prévues.</t>
  </si>
  <si>
    <t>Ce qui tient froid peut couler chaud. Je teste comme je vais servir.</t>
  </si>
  <si>
    <t>Tester à température réelle, après repos si besoin.</t>
  </si>
  <si>
    <t>Tester uniquement sortie du froid.</t>
  </si>
  <si>
    <t>Test cuillère/fourchette/écoulement selon procédure.</t>
  </si>
  <si>
    <t>Rhéologie</t>
  </si>
  <si>
    <t>Température et attente changent la matière.</t>
  </si>
  <si>
    <t>Purée/sauce | Selon niveau | Contrôle : Test cuillère/fourchette/écoulement selon procédure.</t>
  </si>
  <si>
    <t>À retenir : Tester à température réelle, après repos si besoin.. À éviter : Tester uniquement sortie du froid..</t>
  </si>
  <si>
    <t>Contrôle avant envoi.</t>
  </si>
  <si>
    <t>La température modifie l’écoulement, la tenue, la fonte des gels et la viscosité. Le test doit être fait dans les conditions prévues. Geste attendu : Tester à température réelle, après repos si besoin. Contrôle attendu : Test cuillère/fourchette/écoulement selon procédure. Erreur critique à éviter : Tester uniquement sortie du froid. Hygiène ou traçabilité : Contrôle avant envoi.</t>
  </si>
  <si>
    <t>Ce qui tient froid peut couler chaud. Je teste comme je vais servir. Je fais : Tester à température réelle, après repos si besoin. Je vérifie : Test cuillère/fourchette/écoulement selon procédure. Je ne fais pas : Tester uniquement sortie du froid. Je respecte : Contrôle avant envoi.</t>
  </si>
  <si>
    <t>Q005</t>
  </si>
  <si>
    <t>Vérifier absence de morceaux</t>
  </si>
  <si>
    <t>Un mixé lisse contient des particules visibles</t>
  </si>
  <si>
    <t>Mixé lisse</t>
  </si>
  <si>
    <t>Plat mixé</t>
  </si>
  <si>
    <t>Particules dangereuses</t>
  </si>
  <si>
    <t>Pourquoi l’absence de morceaux est-elle un critère critique pour une texture lisse ?</t>
  </si>
  <si>
    <t>Pourquoi il ne doit pas rester de petits bouts ?</t>
  </si>
  <si>
    <t>Les particules résiduelles peuvent être mal mastiquées ou mal contrôlées en bouche. Une texture lisse exige homogénéité et absence de fragments dangereux.</t>
  </si>
  <si>
    <t>Un petit bout peut gêner ou faire avaler de travers. Je tamise si besoin.</t>
  </si>
  <si>
    <t>Mixer, tamiser, contrôler visuellement et tactilement.</t>
  </si>
  <si>
    <t>Dire que le mixeur a forcément tout détruit.</t>
  </si>
  <si>
    <t>Contrôle spatule/cuillère + tamis si besoin.</t>
  </si>
  <si>
    <t>Structure particulaire</t>
  </si>
  <si>
    <t>Le mixage ne remplace pas le contrôle.</t>
  </si>
  <si>
    <t>Plat mixé | Mixé lisse | Contrôle : Contrôle spatule/cuillère + tamis si besoin.</t>
  </si>
  <si>
    <t>À retenir : Mixer, tamiser, contrôler visuellement et tactilement.. À éviter : Dire que le mixeur a forcément tout détruit..</t>
  </si>
  <si>
    <t>Matériel propre après tamisage.</t>
  </si>
  <si>
    <t>Les particules résiduelles peuvent être mal mastiquées ou mal contrôlées en bouche. Une texture lisse exige homogénéité et absence de fragments dangereux. Geste attendu : Mixer, tamiser, contrôler visuellement et tactilement. Contrôle attendu : Contrôle spatule/cuillère + tamis si besoin. Erreur critique à éviter : Dire que le mixeur a forcément tout détruit. Hygiène ou traçabilité : Matériel propre après tamisage.</t>
  </si>
  <si>
    <t>Un petit bout peut gêner ou faire avaler de travers. Je tamise si besoin. Je fais : Mixer, tamiser, contrôler visuellement et tactilement. Je vérifie : Contrôle spatule/cuillère + tamis si besoin. Je ne fais pas : Dire que le mixeur a forcément tout détruit. Je respecte : Matériel propre après tamisage.</t>
  </si>
  <si>
    <t>Q006</t>
  </si>
  <si>
    <t>Contrôler humidité</t>
  </si>
  <si>
    <t>Un haché est sec et s’éparpille</t>
  </si>
  <si>
    <t>Haché humide</t>
  </si>
  <si>
    <t>Viande hachée</t>
  </si>
  <si>
    <t>Bol alimentaire insuffisant</t>
  </si>
  <si>
    <t>Pourquoi l’humidité est-elle essentielle dans une texture hachée/moelleuse ?</t>
  </si>
  <si>
    <t>Pourquoi un haché sec pose problème ?</t>
  </si>
  <si>
    <t>Un haché doit rester humide et cohésif pour faciliter la prise en bouche et limiter les particules sèches.</t>
  </si>
  <si>
    <t>Si c’est sec, ça part en miettes. Il faut de la sauce et du moelleux.</t>
  </si>
  <si>
    <t>Ajouter sauce liée filtrée, recontrôler cohésion.</t>
  </si>
  <si>
    <t>Servir sec avec sauce liquide à côté.</t>
  </si>
  <si>
    <t>Test cohésion/cuillère.</t>
  </si>
  <si>
    <t>Eau liée</t>
  </si>
  <si>
    <t>La sauce doit aider la texture, pas seulement décorer.</t>
  </si>
  <si>
    <t>Viande hachée | Haché humide | Contrôle : Test cohésion/cuillère.</t>
  </si>
  <si>
    <t>À retenir : Ajouter sauce liée filtrée, recontrôler cohésion.. À éviter : Servir sec avec sauce liquide à côté..</t>
  </si>
  <si>
    <t>Maintien température + service rapide.</t>
  </si>
  <si>
    <t>Un haché doit rester humide et cohésif pour faciliter la prise en bouche et limiter les particules sèches. Geste attendu : Ajouter sauce liée filtrée, recontrôler cohésion. Contrôle attendu : Test cohésion/cuillère. Erreur critique à éviter : Servir sec avec sauce liquide à côté. Hygiène ou traçabilité : Maintien température + service rapide.</t>
  </si>
  <si>
    <t>Si c’est sec, ça part en miettes. Il faut de la sauce et du moelleux. Je fais : Ajouter sauce liée filtrée, recontrôler cohésion. Je vérifie : Test cohésion/cuillère. Je ne fais pas : Servir sec avec sauce liquide à côté. Je respecte : Maintien température + service rapide.</t>
  </si>
  <si>
    <t>Q007</t>
  </si>
  <si>
    <t>Identifier eau libre</t>
  </si>
  <si>
    <t>Un mixé rend du liquide en attente</t>
  </si>
  <si>
    <t>Légume mixé</t>
  </si>
  <si>
    <t>Selon produit</t>
  </si>
  <si>
    <t>Eau libre</t>
  </si>
  <si>
    <t>Quel danger professionnel indique l’apparition d’eau libre autour d’un mixé ?</t>
  </si>
  <si>
    <t>Pourquoi l’eau autour du mixé est un problème ?</t>
  </si>
  <si>
    <t>L’eau libre signale une texture instable, une mauvaise liaison ou une synérèse. Elle peut modifier la sécurité, l’aspect et le goût.</t>
  </si>
  <si>
    <t>Si de l’eau sort, la texture n’est plus stable. Je corrige et je reteste.</t>
  </si>
  <si>
    <t>Observer après repos, corriger, recontrôler.</t>
  </si>
  <si>
    <t>Essuyer l’eau et servir.</t>
  </si>
  <si>
    <t>Contrôle après 10 minutes.</t>
  </si>
  <si>
    <t>Synérèse</t>
  </si>
  <si>
    <t>Tester après attente révèle des défauts invisibles au départ.</t>
  </si>
  <si>
    <t>Légume mixé | Mixé lisse | Contrôle : Contrôle après 10 minutes.</t>
  </si>
  <si>
    <t>À retenir : Observer après repos, corriger, recontrôler.. À éviter : Essuyer l’eau et servir..</t>
  </si>
  <si>
    <t>Limiter attente en zone de température critique.</t>
  </si>
  <si>
    <t>L’eau libre signale une texture instable, une mauvaise liaison ou une synérèse. Elle peut modifier la sécurité, l’aspect et le goût. Geste attendu : Observer après repos, corriger, recontrôler. Contrôle attendu : Contrôle après 10 minutes. Erreur critique à éviter : Essuyer l’eau et servir. Hygiène ou traçabilité : Limiter attente en zone de température critique.</t>
  </si>
  <si>
    <t>Si de l’eau sort, la texture n’est plus stable. Je corrige et je reteste. Je fais : Observer après repos, corriger, recontrôler. Je vérifie : Contrôle après 10 minutes. Je ne fais pas : Essuyer l’eau et servir. Je respecte : Limiter attente en zone de température critique.</t>
  </si>
  <si>
    <t>Q008</t>
  </si>
  <si>
    <t>Utiliser bon vocabulaire</t>
  </si>
  <si>
    <t>Référentiel interne</t>
  </si>
  <si>
    <t>Confusion production</t>
  </si>
  <si>
    <t>Pourquoi le vocabulaire texture doit-il être normalisé ?</t>
  </si>
  <si>
    <t>Pourquoi il faut employer les mêmes mots pour les textures ?</t>
  </si>
  <si>
    <t>Un vocabulaire commun évite les erreurs entre prescription, production et service. IDDSI ou le référentiel interne doivent être connus et appliqués.</t>
  </si>
  <si>
    <t>Si chacun utilise ses mots, on peut servir la mauvaise texture.</t>
  </si>
  <si>
    <t>Employer référentiel affiché, former équipe.</t>
  </si>
  <si>
    <t>Dire 'mixé' pour toutes les textures.</t>
  </si>
  <si>
    <t>Correspondance fiche/prod/service.</t>
  </si>
  <si>
    <t>Le mot déclenche un geste et un contrôle.</t>
  </si>
  <si>
    <t>Repas complet | Référentiel interne | Contrôle : Correspondance fiche/prod/service.</t>
  </si>
  <si>
    <t>À retenir : Employer référentiel affiché, former équipe.. À éviter : Dire 'mixé' pour toutes les textures..</t>
  </si>
  <si>
    <t>Affichage protocole au poste.</t>
  </si>
  <si>
    <t>Un vocabulaire commun évite les erreurs entre prescription, production et service. IDDSI ou le référentiel interne doivent être connus et appliqués. Geste attendu : Employer référentiel affiché, former équipe. Contrôle attendu : Correspondance fiche/prod/service. Erreur critique à éviter : Dire 'mixé' pour toutes les textures. Hygiène ou traçabilité : Affichage protocole au poste.</t>
  </si>
  <si>
    <t>Si chacun utilise ses mots, on peut servir la mauvaise texture. Je fais : Employer référentiel affiché, former équipe. Je vérifie : Correspondance fiche/prod/service. Je ne fais pas : Dire 'mixé' pour toutes les textures. Je respecte : Affichage protocole au poste.</t>
  </si>
  <si>
    <t>Q009</t>
  </si>
  <si>
    <t>Tests</t>
  </si>
  <si>
    <t>Contrôle fourchette/cuillère</t>
  </si>
  <si>
    <t>Un apprenant doit valider une purée</t>
  </si>
  <si>
    <t>Purée</t>
  </si>
  <si>
    <t>Validation imprécise</t>
  </si>
  <si>
    <t>Quels tests simples permettent d’objectiver une texture au poste cuisine ?</t>
  </si>
  <si>
    <t>Quels petits tests je peux faire avant d’envoyer ?</t>
  </si>
  <si>
    <t>Selon niveau, utiliser inclinaison cuillère, pression fourchette/cuillère, observation de l’écoulement, eau libre, particules et tenue.</t>
  </si>
  <si>
    <t>Je regarde si ça tient, si ça coule, s’il y a des grains et si ça rend de l’eau.</t>
  </si>
  <si>
    <t>Appliquer test écrit et noter résultat si requis.</t>
  </si>
  <si>
    <t>Valider au regard uniquement.</t>
  </si>
  <si>
    <t>Grille de test interne.</t>
  </si>
  <si>
    <t>Le test doit être répétable entre agents.</t>
  </si>
  <si>
    <t>Purée | Mixé lisse | Contrôle : Grille de test interne.</t>
  </si>
  <si>
    <t>À retenir : Appliquer test écrit et noter résultat si requis.. À éviter : Valider au regard uniquement..</t>
  </si>
  <si>
    <t>Test avec ustensiles propres.</t>
  </si>
  <si>
    <t>Selon niveau, utiliser inclinaison cuillère, pression fourchette/cuillère, observation de l’écoulement, eau libre, particules et tenue. Geste attendu : Appliquer test écrit et noter résultat si requis. Contrôle attendu : Grille de test interne. Erreur critique à éviter : Valider au regard uniquement. Hygiène ou traçabilité : Test avec ustensiles propres.</t>
  </si>
  <si>
    <t>Je regarde si ça tient, si ça coule, s’il y a des grains et si ça rend de l’eau. Je fais : Appliquer test écrit et noter résultat si requis. Je vérifie : Grille de test interne. Je ne fais pas : Valider au regard uniquement. Je respecte : Test avec ustensiles propres.</t>
  </si>
  <si>
    <t>Q010</t>
  </si>
  <si>
    <t>Contrôler après réchauffage</t>
  </si>
  <si>
    <t>Un mixé conforme au froid est réchauffé</t>
  </si>
  <si>
    <t>Chaud</t>
  </si>
  <si>
    <t>Barquette mixée</t>
  </si>
  <si>
    <t>Texture modifiée par chauffage</t>
  </si>
  <si>
    <t>Pourquoi un contrôle après remise en température est-il nécessaire ?</t>
  </si>
  <si>
    <t>Pourquoi on reteste après avoir réchauffé ?</t>
  </si>
  <si>
    <t>La chauffe peut fluidifier, épaissir, croûter ou séparer la préparation. La conformité se vérifie avant service.</t>
  </si>
  <si>
    <t>Le réchauffage peut changer le plat. Je vérifie avant de servir.</t>
  </si>
  <si>
    <t>Réchauffer, mélanger, mesurer température, retester texture.</t>
  </si>
  <si>
    <t>Se fier au contrôle avant refroidissement.</t>
  </si>
  <si>
    <t>Température à cœur + test texture.</t>
  </si>
  <si>
    <t>Transfert thermique</t>
  </si>
  <si>
    <t>La texture finale est celle servie, pas celle produite.</t>
  </si>
  <si>
    <t>Barquette mixée | Chaud | Contrôle : Température à cœur + test texture.</t>
  </si>
  <si>
    <t>À retenir : Réchauffer, mélanger, mesurer température, retester texture.. À éviter : Se fier au contrôle avant refroidissement..</t>
  </si>
  <si>
    <t>Enregistrement remise température.</t>
  </si>
  <si>
    <t>S05_LEGIFRANCE_2009</t>
  </si>
  <si>
    <t>La chauffe peut fluidifier, épaissir, croûter ou séparer la préparation. La conformité se vérifie avant service. Geste attendu : Réchauffer, mélanger, mesurer température, retester texture. Contrôle attendu : Température à cœur + test texture. Erreur critique à éviter : Se fier au contrôle avant refroidissement. Hygiène ou traçabilité : Enregistrement remise température.</t>
  </si>
  <si>
    <t>Le réchauffage peut changer le plat. Je vérifie avant de servir. Je fais : Réchauffer, mélanger, mesurer température, retester texture. Je vérifie : Température à cœur + test texture. Je ne fais pas : Se fier au contrôle avant refroidissement. Je respecte : Enregistrement remise température.</t>
  </si>
  <si>
    <t>Q011</t>
  </si>
  <si>
    <t>Contrôler portion</t>
  </si>
  <si>
    <t>Mixé</t>
  </si>
  <si>
    <t>Densité nutritionnelle trop basse</t>
  </si>
  <si>
    <t>Pourquoi la dilution excessive est-elle un problème même si la texture devient lisse ?</t>
  </si>
  <si>
    <t>Pourquoi ne pas mettre trop d’eau pour mixer ?</t>
  </si>
  <si>
    <t>Trop d’eau réduit goût, densité énergétique et apport protéique ; le volume peut augmenter sans couvrir le besoin.</t>
  </si>
  <si>
    <t>Avec trop d’eau, c’est lisse mais pauvre et fade.</t>
  </si>
  <si>
    <t>Détendre avec jus/sauce nutritive, limiter dilution.</t>
  </si>
  <si>
    <t>Chercher la fluidité avec eau seule.</t>
  </si>
  <si>
    <t>Goût + densité + portion.</t>
  </si>
  <si>
    <t>Dilution</t>
  </si>
  <si>
    <t>La texture ne doit pas vider l’assiette de sa valeur.</t>
  </si>
  <si>
    <t>Repas complet | Mixé | Contrôle : Goût + densité + portion.</t>
  </si>
  <si>
    <t>À retenir : Détendre avec jus/sauce nutritive, limiter dilution.. À éviter : Chercher la fluidité avec eau seule..</t>
  </si>
  <si>
    <t>Tracer enrichissement si protocole.</t>
  </si>
  <si>
    <t>S03_RAHEEM_2021</t>
  </si>
  <si>
    <t>Trop d’eau réduit goût, densité énergétique et apport protéique ; le volume peut augmenter sans couvrir le besoin. Geste attendu : Détendre avec jus/sauce nutritive, limiter dilution. Contrôle attendu : Goût + densité + portion. Erreur critique à éviter : Chercher la fluidité avec eau seule. Hygiène ou traçabilité : Tracer enrichissement si protocole.</t>
  </si>
  <si>
    <t>Avec trop d’eau, c’est lisse mais pauvre et fade. Je fais : Détendre avec jus/sauce nutritive, limiter dilution. Je vérifie : Goût + densité + portion. Je ne fais pas : Chercher la fluidité avec eau seule. Je respecte : Tracer enrichissement si protocole.</t>
  </si>
  <si>
    <t>Q012</t>
  </si>
  <si>
    <t>03_Produits_saveurs</t>
  </si>
  <si>
    <t>Connaissance produit</t>
  </si>
  <si>
    <t>Adapter Bœuf braisé</t>
  </si>
  <si>
    <t>Bœuf braisé</t>
  </si>
  <si>
    <t>Automne-hiver</t>
  </si>
  <si>
    <t>Fibres longues, sécheresse</t>
  </si>
  <si>
    <t>Quels points contrôler avant d’utiliser Bœuf braisé en texture modifiée ?</t>
  </si>
  <si>
    <t>À quoi je fais attention avec Bœuf braisé ?</t>
  </si>
  <si>
    <t>Identifier les défauts prévisibles (Fibres longues, sécheresse), choisir une méthode adaptée : Braiser longuement, filtrer jus, mixer progressivement. Contrôler la texture finale avant service.</t>
  </si>
  <si>
    <t>Je connais le défaut principal (Fibres longues, sécheresse). Je prépare avec la bonne méthode et je contrôle avant d’envoyer.</t>
  </si>
  <si>
    <t>Braiser longuement, filtrer jus, mixer progressivement</t>
  </si>
  <si>
    <t>Servir Bœuf braisé sans tenir compte du risque : Fibres longues, sécheresse.</t>
  </si>
  <si>
    <t>Texture, goût, absence particules, tenue après repos.</t>
  </si>
  <si>
    <t>Collagène solubilisé</t>
  </si>
  <si>
    <t>La connaissance produit évite les rattrapages à l’eau ou à la poudre.</t>
  </si>
  <si>
    <t>Bœuf braisé | Selon prescription | Contrôle : Texture, goût, absence particules, tenue après repos.</t>
  </si>
  <si>
    <t>À retenir : Braiser longuement, filtrer jus, mixer progressivement. À éviter : Servir Bœuf braisé sans tenir compte du risque : Fibres longues, sécheresse..</t>
  </si>
  <si>
    <t>Respect PMS, allergènes et temps/température.</t>
  </si>
  <si>
    <t>Identifier les défauts prévisibles (Fibres longues, sécheresse), choisir une méthode adaptée : Braiser longuement, filtrer jus, mixer progressivement. Contrôler la texture finale avant service. Geste attendu : Braiser longuement, filtrer jus, mixer progressivement. Contrôle attendu : Texture, goût, absence particules, tenue après repos. Erreur critique à éviter : Servir Bœuf braisé sans tenir compte du risque : Fibres longues, sécheresse. Hygiène ou traçabilité : Respect PMS, allergènes et temps/température.</t>
  </si>
  <si>
    <t>Je connais le défaut principal (Fibres longues, sécheresse). Je prépare avec la bonne méthode et je contrôle avant d’envoyer. Je fais : Braiser longuement, filtrer jus, mixer progressivement. Je vérifie : Texture, goût, absence particules, tenue après repos. Je ne fais pas : Servir Bœuf braisé sans tenir compte du risque : Fibres longues, sécheresse. Je respecte : Respect PMS, allergènes et temps/température.</t>
  </si>
  <si>
    <t>Q013</t>
  </si>
  <si>
    <t>Adapter Veau</t>
  </si>
  <si>
    <t>Veau</t>
  </si>
  <si>
    <t>Printemps-été</t>
  </si>
  <si>
    <t>Chair sèche, goût doux</t>
  </si>
  <si>
    <t>Quels points contrôler avant d’utiliser Veau en texture modifiée ?</t>
  </si>
  <si>
    <t>À quoi je fais attention avec Veau ?</t>
  </si>
  <si>
    <t>Identifier les défauts prévisibles (Chair sèche, goût doux), choisir une méthode adaptée : Cuisson douce, sauce crème filtrée. Contrôler la texture finale avant service.</t>
  </si>
  <si>
    <t>Je connais le défaut principal (Chair sèche, goût doux). Je prépare avec la bonne méthode et je contrôle avant d’envoyer.</t>
  </si>
  <si>
    <t>Cuisson douce, sauce crème filtrée</t>
  </si>
  <si>
    <t>Servir Veau sans tenir compte du risque : Chair sèche, goût doux.</t>
  </si>
  <si>
    <t>Dénaturation protéines</t>
  </si>
  <si>
    <t>Veau | Selon prescription | Contrôle : Texture, goût, absence particules, tenue après repos.</t>
  </si>
  <si>
    <t>À retenir : Cuisson douce, sauce crème filtrée. À éviter : Servir Veau sans tenir compte du risque : Chair sèche, goût doux..</t>
  </si>
  <si>
    <t>Identifier les défauts prévisibles (Chair sèche, goût doux), choisir une méthode adaptée : Cuisson douce, sauce crème filtrée. Contrôler la texture finale avant service. Geste attendu : Cuisson douce, sauce crème filtrée. Contrôle attendu : Texture, goût, absence particules, tenue après repos. Erreur critique à éviter : Servir Veau sans tenir compte du risque : Chair sèche, goût doux. Hygiène ou traçabilité : Respect PMS, allergènes et temps/température.</t>
  </si>
  <si>
    <t>Je connais le défaut principal (Chair sèche, goût doux). Je prépare avec la bonne méthode et je contrôle avant d’envoyer. Je fais : Cuisson douce, sauce crème filtrée. Je vérifie : Texture, goût, absence particules, tenue après repos. Je ne fais pas : Servir Veau sans tenir compte du risque : Chair sèche, goût doux. Je respecte : Respect PMS, allergènes et temps/température.</t>
  </si>
  <si>
    <t>Q014</t>
  </si>
  <si>
    <t>Adapter Volaille blanche</t>
  </si>
  <si>
    <t>Volaille blanche</t>
  </si>
  <si>
    <t>Sécheresse, fibres</t>
  </si>
  <si>
    <t>Quels points contrôler avant d’utiliser Volaille blanche en texture modifiée ?</t>
  </si>
  <si>
    <t>À quoi je fais attention avec Volaille blanche ?</t>
  </si>
  <si>
    <t>Identifier les défauts prévisibles (Sécheresse, fibres), choisir une méthode adaptée : Cuire doucement, mixer avec sauce liée. Contrôler la texture finale avant service.</t>
  </si>
  <si>
    <t>Je connais le défaut principal (Sécheresse, fibres). Je prépare avec la bonne méthode et je contrôle avant d’envoyer.</t>
  </si>
  <si>
    <t>Cuire doucement, mixer avec sauce liée</t>
  </si>
  <si>
    <t>Servir Volaille blanche sans tenir compte du risque : Sécheresse, fibres.</t>
  </si>
  <si>
    <t>Perte d’eau des protéines</t>
  </si>
  <si>
    <t>Volaille blanche | Selon prescription | Contrôle : Texture, goût, absence particules, tenue après repos.</t>
  </si>
  <si>
    <t>À retenir : Cuire doucement, mixer avec sauce liée. À éviter : Servir Volaille blanche sans tenir compte du risque : Sécheresse, fibres..</t>
  </si>
  <si>
    <t>Identifier les défauts prévisibles (Sécheresse, fibres), choisir une méthode adaptée : Cuire doucement, mixer avec sauce liée. Contrôler la texture finale avant service. Geste attendu : Cuire doucement, mixer avec sauce liée. Contrôle attendu : Texture, goût, absence particules, tenue après repos. Erreur critique à éviter : Servir Volaille blanche sans tenir compte du risque : Sécheresse, fibres. Hygiène ou traçabilité : Respect PMS, allergènes et temps/température.</t>
  </si>
  <si>
    <t>Je connais le défaut principal (Sécheresse, fibres). Je prépare avec la bonne méthode et je contrôle avant d’envoyer. Je fais : Cuire doucement, mixer avec sauce liée. Je vérifie : Texture, goût, absence particules, tenue après repos. Je ne fais pas : Servir Volaille blanche sans tenir compte du risque : Sécheresse, fibres. Je respecte : Respect PMS, allergènes et temps/température.</t>
  </si>
  <si>
    <t>Q015</t>
  </si>
  <si>
    <t>Adapter Dinde</t>
  </si>
  <si>
    <t>Dinde</t>
  </si>
  <si>
    <t>Chair sèche</t>
  </si>
  <si>
    <t>Quels points contrôler avant d’utiliser Dinde en texture modifiée ?</t>
  </si>
  <si>
    <t>À quoi je fais attention avec Dinde ?</t>
  </si>
  <si>
    <t>Identifier les défauts prévisibles (Chair sèche), choisir une méthode adaptée : Cuisson humide, jus court, liaison. Contrôler la texture finale avant service.</t>
  </si>
  <si>
    <t>Je connais le défaut principal (Chair sèche). Je prépare avec la bonne méthode et je contrôle avant d’envoyer.</t>
  </si>
  <si>
    <t>Cuisson humide, jus court, liaison</t>
  </si>
  <si>
    <t>Servir Dinde sans tenir compte du risque : Chair sèche.</t>
  </si>
  <si>
    <t>Dinde | Selon prescription | Contrôle : Texture, goût, absence particules, tenue après repos.</t>
  </si>
  <si>
    <t>À retenir : Cuisson humide, jus court, liaison. À éviter : Servir Dinde sans tenir compte du risque : Chair sèche..</t>
  </si>
  <si>
    <t>Identifier les défauts prévisibles (Chair sèche), choisir une méthode adaptée : Cuisson humide, jus court, liaison. Contrôler la texture finale avant service. Geste attendu : Cuisson humide, jus court, liaison. Contrôle attendu : Texture, goût, absence particules, tenue après repos. Erreur critique à éviter : Servir Dinde sans tenir compte du risque : Chair sèche. Hygiène ou traçabilité : Respect PMS, allergènes et temps/température.</t>
  </si>
  <si>
    <t>Je connais le défaut principal (Chair sèche). Je prépare avec la bonne méthode et je contrôle avant d’envoyer. Je fais : Cuisson humide, jus court, liaison. Je vérifie : Texture, goût, absence particules, tenue après repos. Je ne fais pas : Servir Dinde sans tenir compte du risque : Chair sèche. Je respecte : Respect PMS, allergènes et temps/température.</t>
  </si>
  <si>
    <t>Q016</t>
  </si>
  <si>
    <t>Adapter Porc mijoté</t>
  </si>
  <si>
    <t>Porc mijoté</t>
  </si>
  <si>
    <t>Gras libre, fibres</t>
  </si>
  <si>
    <t>Quels points contrôler avant d’utiliser Porc mijoté en texture modifiée ?</t>
  </si>
  <si>
    <t>À quoi je fais attention avec Porc mijoté ?</t>
  </si>
  <si>
    <t>Identifier les défauts prévisibles (Gras libre, fibres), choisir une méthode adaptée : Dégraisser jus, braiser, mixer chaud. Contrôler la texture finale avant service.</t>
  </si>
  <si>
    <t>Je connais le défaut principal (Gras libre, fibres). Je prépare avec la bonne méthode et je contrôle avant d’envoyer.</t>
  </si>
  <si>
    <t>Dégraisser jus, braiser, mixer chaud</t>
  </si>
  <si>
    <t>Servir Porc mijoté sans tenir compte du risque : Gras libre, fibres.</t>
  </si>
  <si>
    <t>Séparation lipides/eau</t>
  </si>
  <si>
    <t>Porc mijoté | Selon prescription | Contrôle : Texture, goût, absence particules, tenue après repos.</t>
  </si>
  <si>
    <t>À retenir : Dégraisser jus, braiser, mixer chaud. À éviter : Servir Porc mijoté sans tenir compte du risque : Gras libre, fibres..</t>
  </si>
  <si>
    <t>Identifier les défauts prévisibles (Gras libre, fibres), choisir une méthode adaptée : Dégraisser jus, braiser, mixer chaud. Contrôler la texture finale avant service. Geste attendu : Dégraisser jus, braiser, mixer chaud. Contrôle attendu : Texture, goût, absence particules, tenue après repos. Erreur critique à éviter : Servir Porc mijoté sans tenir compte du risque : Gras libre, fibres. Hygiène ou traçabilité : Respect PMS, allergènes et temps/température.</t>
  </si>
  <si>
    <t>Je connais le défaut principal (Gras libre, fibres). Je prépare avec la bonne méthode et je contrôle avant d’envoyer. Je fais : Dégraisser jus, braiser, mixer chaud. Je vérifie : Texture, goût, absence particules, tenue après repos. Je ne fais pas : Servir Porc mijoté sans tenir compte du risque : Gras libre, fibres. Je respecte : Respect PMS, allergènes et temps/température.</t>
  </si>
  <si>
    <t>Q017</t>
  </si>
  <si>
    <t>Adapter Agneau</t>
  </si>
  <si>
    <t>Agneau</t>
  </si>
  <si>
    <t>Printemps</t>
  </si>
  <si>
    <t>Goût fort, gras</t>
  </si>
  <si>
    <t>Quels points contrôler avant d’utiliser Agneau en texture modifiée ?</t>
  </si>
  <si>
    <t>À quoi je fais attention avec Agneau ?</t>
  </si>
  <si>
    <t>Identifier les défauts prévisibles (Goût fort, gras), choisir une méthode adaptée : Dégraisser, équilibrer avec légumes doux. Contrôler la texture finale avant service.</t>
  </si>
  <si>
    <t>Je connais le défaut principal (Goût fort, gras). Je prépare avec la bonne méthode et je contrôle avant d’envoyer.</t>
  </si>
  <si>
    <t>Dégraisser, équilibrer avec légumes doux</t>
  </si>
  <si>
    <t>Servir Agneau sans tenir compte du risque : Goût fort, gras.</t>
  </si>
  <si>
    <t>Lipides, perception aromatique</t>
  </si>
  <si>
    <t>Agneau | Selon prescription | Contrôle : Texture, goût, absence particules, tenue après repos.</t>
  </si>
  <si>
    <t>À retenir : Dégraisser, équilibrer avec légumes doux. À éviter : Servir Agneau sans tenir compte du risque : Goût fort, gras..</t>
  </si>
  <si>
    <t>Identifier les défauts prévisibles (Goût fort, gras), choisir une méthode adaptée : Dégraisser, équilibrer avec légumes doux. Contrôler la texture finale avant service. Geste attendu : Dégraisser, équilibrer avec légumes doux. Contrôle attendu : Texture, goût, absence particules, tenue après repos. Erreur critique à éviter : Servir Agneau sans tenir compte du risque : Goût fort, gras. Hygiène ou traçabilité : Respect PMS, allergènes et temps/température.</t>
  </si>
  <si>
    <t>Je connais le défaut principal (Goût fort, gras). Je prépare avec la bonne méthode et je contrôle avant d’envoyer. Je fais : Dégraisser, équilibrer avec légumes doux. Je vérifie : Texture, goût, absence particules, tenue après repos. Je ne fais pas : Servir Agneau sans tenir compte du risque : Goût fort, gras. Je respecte : Respect PMS, allergènes et temps/température.</t>
  </si>
  <si>
    <t>Q018</t>
  </si>
  <si>
    <t>Adapter Jambon cuit</t>
  </si>
  <si>
    <t>Jambon cuit</t>
  </si>
  <si>
    <t>Sel, texture compacte</t>
  </si>
  <si>
    <t>Quels points contrôler avant d’utiliser Jambon cuit en texture modifiée ?</t>
  </si>
  <si>
    <t>À quoi je fais attention avec Jambon cuit ?</t>
  </si>
  <si>
    <t>Identifier les défauts prévisibles (Sel, texture compacte), choisir une méthode adaptée : Mixer avec béchamel/sauce lisse selon protocole. Contrôler la texture finale avant service.</t>
  </si>
  <si>
    <t>Je connais le défaut principal (Sel, texture compacte). Je prépare avec la bonne méthode et je contrôle avant d’envoyer.</t>
  </si>
  <si>
    <t>Mixer avec béchamel/sauce lisse selon protocole</t>
  </si>
  <si>
    <t>Servir Jambon cuit sans tenir compte du risque : Sel, texture compacte.</t>
  </si>
  <si>
    <t>Émulsion viande/gras</t>
  </si>
  <si>
    <t>Jambon cuit | Selon prescription | Contrôle : Texture, goût, absence particules, tenue après repos.</t>
  </si>
  <si>
    <t>À retenir : Mixer avec béchamel/sauce lisse selon protocole. À éviter : Servir Jambon cuit sans tenir compte du risque : Sel, texture compacte..</t>
  </si>
  <si>
    <t>S04_NSW_FOOD_AUTH</t>
  </si>
  <si>
    <t>Identifier les défauts prévisibles (Sel, texture compacte), choisir une méthode adaptée : Mixer avec béchamel/sauce lisse selon protocole. Contrôler la texture finale avant service. Geste attendu : Mixer avec béchamel/sauce lisse selon protocole. Contrôle attendu : Texture, goût, absence particules, tenue après repos. Erreur critique à éviter : Servir Jambon cuit sans tenir compte du risque : Sel, texture compacte. Hygiène ou traçabilité : Respect PMS, allergènes et temps/température.</t>
  </si>
  <si>
    <t>Je connais le défaut principal (Sel, texture compacte). Je prépare avec la bonne méthode et je contrôle avant d’envoyer. Je fais : Mixer avec béchamel/sauce lisse selon protocole. Je vérifie : Texture, goût, absence particules, tenue après repos. Je ne fais pas : Servir Jambon cuit sans tenir compte du risque : Sel, texture compacte. Je respecte : Respect PMS, allergènes et temps/température.</t>
  </si>
  <si>
    <t>Q019</t>
  </si>
  <si>
    <t>Adapter Charcuterie sèche</t>
  </si>
  <si>
    <t>Charcuterie sèche</t>
  </si>
  <si>
    <t>Morceaux durs, sel, gras</t>
  </si>
  <si>
    <t>Quels points contrôler avant d’utiliser Charcuterie sèche en texture modifiée ?</t>
  </si>
  <si>
    <t>À quoi je fais attention avec Charcuterie sèche ?</t>
  </si>
  <si>
    <t>Identifier les défauts prévisibles (Morceaux durs, sel, gras), choisir une méthode adaptée : Éviter ou remplacer selon protocole. Contrôler la texture finale avant service.</t>
  </si>
  <si>
    <t>Je connais le défaut principal (Morceaux durs, sel, gras). Je prépare avec la bonne méthode et je contrôle avant d’envoyer.</t>
  </si>
  <si>
    <t>Éviter ou remplacer selon protocole</t>
  </si>
  <si>
    <t>Servir Charcuterie sèche sans tenir compte du risque : Morceaux durs, sel, gras.</t>
  </si>
  <si>
    <t>Structure sèche</t>
  </si>
  <si>
    <t>Charcuterie sèche | Selon prescription | Contrôle : Texture, goût, absence particules, tenue après repos.</t>
  </si>
  <si>
    <t>À retenir : Éviter ou remplacer selon protocole. À éviter : Servir Charcuterie sèche sans tenir compte du risque : Morceaux durs, sel, gras..</t>
  </si>
  <si>
    <t>Identifier les défauts prévisibles (Morceaux durs, sel, gras), choisir une méthode adaptée : Éviter ou remplacer selon protocole. Contrôler la texture finale avant service. Geste attendu : Éviter ou remplacer selon protocole. Contrôle attendu : Texture, goût, absence particules, tenue après repos. Erreur critique à éviter : Servir Charcuterie sèche sans tenir compte du risque : Morceaux durs, sel, gras. Hygiène ou traçabilité : Respect PMS, allergènes et temps/température.</t>
  </si>
  <si>
    <t>Je connais le défaut principal (Morceaux durs, sel, gras). Je prépare avec la bonne méthode et je contrôle avant d’envoyer. Je fais : Éviter ou remplacer selon protocole. Je vérifie : Texture, goût, absence particules, tenue après repos. Je ne fais pas : Servir Charcuterie sèche sans tenir compte du risque : Morceaux durs, sel, gras. Je respecte : Respect PMS, allergènes et temps/température.</t>
  </si>
  <si>
    <t>Q020</t>
  </si>
  <si>
    <t>Adapter Poisson blanc</t>
  </si>
  <si>
    <t>Poisson blanc</t>
  </si>
  <si>
    <t>Arêtes, granulation</t>
  </si>
  <si>
    <t>Quels points contrôler avant d’utiliser Poisson blanc en texture modifiée ?</t>
  </si>
  <si>
    <t>À quoi je fais attention avec Poisson blanc ?</t>
  </si>
  <si>
    <t>Identifier les défauts prévisibles (Arêtes, granulation), choisir une méthode adaptée : Cuisson vapeur/pochage court, sauce filtrée. Contrôler la texture finale avant service.</t>
  </si>
  <si>
    <t>Je connais le défaut principal (Arêtes, granulation). Je prépare avec la bonne méthode et je contrôle avant d’envoyer.</t>
  </si>
  <si>
    <t>Cuisson vapeur/pochage court, sauce filtrée</t>
  </si>
  <si>
    <t>Servir Poisson blanc sans tenir compte du risque : Arêtes, granulation.</t>
  </si>
  <si>
    <t>Coagulation protéines</t>
  </si>
  <si>
    <t>Poisson blanc | Selon prescription | Contrôle : Texture, goût, absence particules, tenue après repos.</t>
  </si>
  <si>
    <t>À retenir : Cuisson vapeur/pochage court, sauce filtrée. À éviter : Servir Poisson blanc sans tenir compte du risque : Arêtes, granulation..</t>
  </si>
  <si>
    <t>Identifier les défauts prévisibles (Arêtes, granulation), choisir une méthode adaptée : Cuisson vapeur/pochage court, sauce filtrée. Contrôler la texture finale avant service. Geste attendu : Cuisson vapeur/pochage court, sauce filtrée. Contrôle attendu : Texture, goût, absence particules, tenue après repos. Erreur critique à éviter : Servir Poisson blanc sans tenir compte du risque : Arêtes, granulation. Hygiène ou traçabilité : Respect PMS, allergènes et temps/température.</t>
  </si>
  <si>
    <t>Je connais le défaut principal (Arêtes, granulation). Je prépare avec la bonne méthode et je contrôle avant d’envoyer. Je fais : Cuisson vapeur/pochage court, sauce filtrée. Je vérifie : Texture, goût, absence particules, tenue après repos. Je ne fais pas : Servir Poisson blanc sans tenir compte du risque : Arêtes, granulation. Je respecte : Respect PMS, allergènes et temps/température.</t>
  </si>
  <si>
    <t>Q021</t>
  </si>
  <si>
    <t>Adapter Saumon</t>
  </si>
  <si>
    <t>Saumon</t>
  </si>
  <si>
    <t>Gras libre, goût fort</t>
  </si>
  <si>
    <t>Quels points contrôler avant d’utiliser Saumon en texture modifiée ?</t>
  </si>
  <si>
    <t>À quoi je fais attention avec Saumon ?</t>
  </si>
  <si>
    <t>Identifier les défauts prévisibles (Gras libre, goût fort), choisir une méthode adaptée : Cuisson douce, contrôler arêtes et gras. Contrôler la texture finale avant service.</t>
  </si>
  <si>
    <t>Je connais le défaut principal (Gras libre, goût fort). Je prépare avec la bonne méthode et je contrôle avant d’envoyer.</t>
  </si>
  <si>
    <t>Cuisson douce, contrôler arêtes et gras</t>
  </si>
  <si>
    <t>Servir Saumon sans tenir compte du risque : Gras libre, goût fort.</t>
  </si>
  <si>
    <t>Lipides/protéines</t>
  </si>
  <si>
    <t>Saumon | Selon prescription | Contrôle : Texture, goût, absence particules, tenue après repos.</t>
  </si>
  <si>
    <t>À retenir : Cuisson douce, contrôler arêtes et gras. À éviter : Servir Saumon sans tenir compte du risque : Gras libre, goût fort..</t>
  </si>
  <si>
    <t>Identifier les défauts prévisibles (Gras libre, goût fort), choisir une méthode adaptée : Cuisson douce, contrôler arêtes et gras. Contrôler la texture finale avant service. Geste attendu : Cuisson douce, contrôler arêtes et gras. Contrôle attendu : Texture, goût, absence particules, tenue après repos. Erreur critique à éviter : Servir Saumon sans tenir compte du risque : Gras libre, goût fort. Hygiène ou traçabilité : Respect PMS, allergènes et temps/température.</t>
  </si>
  <si>
    <t>Je connais le défaut principal (Gras libre, goût fort). Je prépare avec la bonne méthode et je contrôle avant d’envoyer. Je fais : Cuisson douce, contrôler arêtes et gras. Je vérifie : Texture, goût, absence particules, tenue après repos. Je ne fais pas : Servir Saumon sans tenir compte du risque : Gras libre, goût fort. Je respecte : Respect PMS, allergènes et temps/température.</t>
  </si>
  <si>
    <t>Q022</t>
  </si>
  <si>
    <t>Adapter Thon cuit</t>
  </si>
  <si>
    <t>Thon cuit</t>
  </si>
  <si>
    <t>Été</t>
  </si>
  <si>
    <t>Sécheresse</t>
  </si>
  <si>
    <t>Quels points contrôler avant d’utiliser Thon cuit en texture modifiée ?</t>
  </si>
  <si>
    <t>À quoi je fais attention avec Thon cuit ?</t>
  </si>
  <si>
    <t>Identifier les défauts prévisibles (Sécheresse), choisir une méthode adaptée : Sauce liée, cuisson courte ou préparation adaptée. Contrôler la texture finale avant service.</t>
  </si>
  <si>
    <t>Je connais le défaut principal (Sécheresse). Je prépare avec la bonne méthode et je contrôle avant d’envoyer.</t>
  </si>
  <si>
    <t>Sauce liée, cuisson courte ou préparation adaptée</t>
  </si>
  <si>
    <t>Servir Thon cuit sans tenir compte du risque : Sécheresse.</t>
  </si>
  <si>
    <t>Protéines sèches</t>
  </si>
  <si>
    <t>Thon cuit | Selon prescription | Contrôle : Texture, goût, absence particules, tenue après repos.</t>
  </si>
  <si>
    <t>À retenir : Sauce liée, cuisson courte ou préparation adaptée. À éviter : Servir Thon cuit sans tenir compte du risque : Sécheresse..</t>
  </si>
  <si>
    <t>Identifier les défauts prévisibles (Sécheresse), choisir une méthode adaptée : Sauce liée, cuisson courte ou préparation adaptée. Contrôler la texture finale avant service. Geste attendu : Sauce liée, cuisson courte ou préparation adaptée. Contrôle attendu : Texture, goût, absence particules, tenue après repos. Erreur critique à éviter : Servir Thon cuit sans tenir compte du risque : Sécheresse. Hygiène ou traçabilité : Respect PMS, allergènes et temps/température.</t>
  </si>
  <si>
    <t>Je connais le défaut principal (Sécheresse). Je prépare avec la bonne méthode et je contrôle avant d’envoyer. Je fais : Sauce liée, cuisson courte ou préparation adaptée. Je vérifie : Texture, goût, absence particules, tenue après repos. Je ne fais pas : Servir Thon cuit sans tenir compte du risque : Sécheresse. Je respecte : Respect PMS, allergènes et temps/température.</t>
  </si>
  <si>
    <t>Q023</t>
  </si>
  <si>
    <t>Adapter Œuf</t>
  </si>
  <si>
    <t>Œuf</t>
  </si>
  <si>
    <t>Grumeaux, surcuisson</t>
  </si>
  <si>
    <t>Quels points contrôler avant d’utiliser Œuf en texture modifiée ?</t>
  </si>
  <si>
    <t>À quoi je fais attention avec Œuf ?</t>
  </si>
  <si>
    <t>Identifier les défauts prévisibles (Grumeaux, surcuisson), choisir une méthode adaptée : Cuire doucement, tempérer, filtrer si besoin. Contrôler la texture finale avant service.</t>
  </si>
  <si>
    <t>Je connais le défaut principal (Grumeaux, surcuisson). Je prépare avec la bonne méthode et je contrôle avant d’envoyer.</t>
  </si>
  <si>
    <t>Cuire doucement, tempérer, filtrer si besoin</t>
  </si>
  <si>
    <t>Servir Œuf sans tenir compte du risque : Grumeaux, surcuisson.</t>
  </si>
  <si>
    <t>Œuf | Selon prescription | Contrôle : Texture, goût, absence particules, tenue après repos.</t>
  </si>
  <si>
    <t>À retenir : Cuire doucement, tempérer, filtrer si besoin. À éviter : Servir Œuf sans tenir compte du risque : Grumeaux, surcuisson..</t>
  </si>
  <si>
    <t>S09_INRAE_THIS</t>
  </si>
  <si>
    <t>Identifier les défauts prévisibles (Grumeaux, surcuisson), choisir une méthode adaptée : Cuire doucement, tempérer, filtrer si besoin. Contrôler la texture finale avant service. Geste attendu : Cuire doucement, tempérer, filtrer si besoin. Contrôle attendu : Texture, goût, absence particules, tenue après repos. Erreur critique à éviter : Servir Œuf sans tenir compte du risque : Grumeaux, surcuisson. Hygiène ou traçabilité : Respect PMS, allergènes et temps/température.</t>
  </si>
  <si>
    <t>Je connais le défaut principal (Grumeaux, surcuisson). Je prépare avec la bonne méthode et je contrôle avant d’envoyer. Je fais : Cuire doucement, tempérer, filtrer si besoin. Je vérifie : Texture, goût, absence particules, tenue après repos. Je ne fais pas : Servir Œuf sans tenir compte du risque : Grumeaux, surcuisson. Je respecte : Respect PMS, allergènes et temps/température.</t>
  </si>
  <si>
    <t>Q024</t>
  </si>
  <si>
    <t>Adapter Fromage frais</t>
  </si>
  <si>
    <t>Fromage frais</t>
  </si>
  <si>
    <t>Salé, allergène lait</t>
  </si>
  <si>
    <t>Quels points contrôler avant d’utiliser Fromage frais en texture modifiée ?</t>
  </si>
  <si>
    <t>À quoi je fais attention avec Fromage frais ?</t>
  </si>
  <si>
    <t>Identifier les défauts prévisibles (Salé, allergène lait), choisir une méthode adaptée : Incorporer à chaud modéré, lisser. Contrôler la texture finale avant service.</t>
  </si>
  <si>
    <t>Je connais le défaut principal (Salé, allergène lait). Je prépare avec la bonne méthode et je contrôle avant d’envoyer.</t>
  </si>
  <si>
    <t>Incorporer à chaud modéré, lisser</t>
  </si>
  <si>
    <t>Servir Fromage frais sans tenir compte du risque : Salé, allergène lait.</t>
  </si>
  <si>
    <t>Émulsion/protéines lait</t>
  </si>
  <si>
    <t>Fromage frais | Selon prescription | Contrôle : Texture, goût, absence particules, tenue après repos.</t>
  </si>
  <si>
    <t>À retenir : Incorporer à chaud modéré, lisser. À éviter : Servir Fromage frais sans tenir compte du risque : Salé, allergène lait..</t>
  </si>
  <si>
    <t>S16_PROCESSING_NUTRITION</t>
  </si>
  <si>
    <t>Identifier les défauts prévisibles (Salé, allergène lait), choisir une méthode adaptée : Incorporer à chaud modéré, lisser. Contrôler la texture finale avant service. Geste attendu : Incorporer à chaud modéré, lisser. Contrôle attendu : Texture, goût, absence particules, tenue après repos. Erreur critique à éviter : Servir Fromage frais sans tenir compte du risque : Salé, allergène lait. Hygiène ou traçabilité : Respect PMS, allergènes et temps/température.</t>
  </si>
  <si>
    <t>Je connais le défaut principal (Salé, allergène lait). Je prépare avec la bonne méthode et je contrôle avant d’envoyer. Je fais : Incorporer à chaud modéré, lisser. Je vérifie : Texture, goût, absence particules, tenue après repos. Je ne fais pas : Servir Fromage frais sans tenir compte du risque : Salé, allergène lait. Je respecte : Respect PMS, allergènes et temps/température.</t>
  </si>
  <si>
    <t>Q025</t>
  </si>
  <si>
    <t>Adapter Yaourt nature</t>
  </si>
  <si>
    <t>Yaourt nature</t>
  </si>
  <si>
    <t>Acidité, séparation</t>
  </si>
  <si>
    <t>Quels points contrôler avant d’utiliser Yaourt nature en texture modifiée ?</t>
  </si>
  <si>
    <t>À quoi je fais attention avec Yaourt nature ?</t>
  </si>
  <si>
    <t>Identifier les défauts prévisibles (Acidité, séparation), choisir une méthode adaptée : Ajouter hors ébullition, équilibrer. Contrôler la texture finale avant service.</t>
  </si>
  <si>
    <t>Je connais le défaut principal (Acidité, séparation). Je prépare avec la bonne méthode et je contrôle avant d’envoyer.</t>
  </si>
  <si>
    <t>Ajouter hors ébullition, équilibrer</t>
  </si>
  <si>
    <t>Servir Yaourt nature sans tenir compte du risque : Acidité, séparation.</t>
  </si>
  <si>
    <t>Coagulation/acide</t>
  </si>
  <si>
    <t>Yaourt nature | Selon prescription | Contrôle : Texture, goût, absence particules, tenue après repos.</t>
  </si>
  <si>
    <t>À retenir : Ajouter hors ébullition, équilibrer. À éviter : Servir Yaourt nature sans tenir compte du risque : Acidité, séparation..</t>
  </si>
  <si>
    <t>Identifier les défauts prévisibles (Acidité, séparation), choisir une méthode adaptée : Ajouter hors ébullition, équilibrer. Contrôler la texture finale avant service. Geste attendu : Ajouter hors ébullition, équilibrer. Contrôle attendu : Texture, goût, absence particules, tenue après repos. Erreur critique à éviter : Servir Yaourt nature sans tenir compte du risque : Acidité, séparation. Hygiène ou traçabilité : Respect PMS, allergènes et temps/température.</t>
  </si>
  <si>
    <t>Je connais le défaut principal (Acidité, séparation). Je prépare avec la bonne méthode et je contrôle avant d’envoyer. Je fais : Ajouter hors ébullition, équilibrer. Je vérifie : Texture, goût, absence particules, tenue après repos. Je ne fais pas : Servir Yaourt nature sans tenir compte du risque : Acidité, séparation. Je respecte : Respect PMS, allergènes et temps/température.</t>
  </si>
  <si>
    <t>Q026</t>
  </si>
  <si>
    <t>Adapter Carotte</t>
  </si>
  <si>
    <t>Carotte</t>
  </si>
  <si>
    <t>Eau libre si cuisson mal égouttée</t>
  </si>
  <si>
    <t>Quels points contrôler avant d’utiliser Carotte en texture modifiée ?</t>
  </si>
  <si>
    <t>À quoi je fais attention avec Carotte ?</t>
  </si>
  <si>
    <t>Identifier les défauts prévisibles (Eau libre si cuisson mal égouttée), choisir une méthode adaptée : Cuire fondant, égoutter, mixer. Contrôler la texture finale avant service.</t>
  </si>
  <si>
    <t>Je connais le défaut principal (Eau libre si cuisson mal égouttée). Je prépare avec la bonne méthode et je contrôle avant d’envoyer.</t>
  </si>
  <si>
    <t>Cuire fondant, égoutter, mixer</t>
  </si>
  <si>
    <t>Servir Carotte sans tenir compte du risque : Eau libre si cuisson mal égouttée.</t>
  </si>
  <si>
    <t>Pectines ramollies</t>
  </si>
  <si>
    <t>Carotte | Selon prescription | Contrôle : Texture, goût, absence particules, tenue après repos.</t>
  </si>
  <si>
    <t>À retenir : Cuire fondant, égoutter, mixer. À éviter : Servir Carotte sans tenir compte du risque : Eau libre si cuisson mal égouttée..</t>
  </si>
  <si>
    <t>S11_INTERFEL_SAISON</t>
  </si>
  <si>
    <t>Identifier les défauts prévisibles (Eau libre si cuisson mal égouttée), choisir une méthode adaptée : Cuire fondant, égoutter, mixer. Contrôler la texture finale avant service. Geste attendu : Cuire fondant, égoutter, mixer. Contrôle attendu : Texture, goût, absence particules, tenue après repos. Erreur critique à éviter : Servir Carotte sans tenir compte du risque : Eau libre si cuisson mal égouttée. Hygiène ou traçabilité : Respect PMS, allergènes et temps/température.</t>
  </si>
  <si>
    <t>Je connais le défaut principal (Eau libre si cuisson mal égouttée). Je prépare avec la bonne méthode et je contrôle avant d’envoyer. Je fais : Cuire fondant, égoutter, mixer. Je vérifie : Texture, goût, absence particules, tenue après repos. Je ne fais pas : Servir Carotte sans tenir compte du risque : Eau libre si cuisson mal égouttée. Je respecte : Respect PMS, allergènes et temps/température.</t>
  </si>
  <si>
    <t>Q027</t>
  </si>
  <si>
    <t>Adapter Courge / potimarron</t>
  </si>
  <si>
    <t>Courge / potimarron</t>
  </si>
  <si>
    <t>Texture épaisse, peau</t>
  </si>
  <si>
    <t>Quels points contrôler avant d’utiliser Courge / potimarron en texture modifiée ?</t>
  </si>
  <si>
    <t>À quoi je fais attention avec Courge / potimarron ?</t>
  </si>
  <si>
    <t>Identifier les défauts prévisibles (Texture épaisse, peau), choisir une méthode adaptée : Cuire, retirer peau si besoin, lisser. Contrôler la texture finale avant service.</t>
  </si>
  <si>
    <t>Je connais le défaut principal (Texture épaisse, peau). Je prépare avec la bonne méthode et je contrôle avant d’envoyer.</t>
  </si>
  <si>
    <t>Cuire, retirer peau si besoin, lisser</t>
  </si>
  <si>
    <t>Servir Courge / potimarron sans tenir compte du risque : Texture épaisse, peau.</t>
  </si>
  <si>
    <t>Amidon/fibres</t>
  </si>
  <si>
    <t>Courge / potimarron | Selon prescription | Contrôle : Texture, goût, absence particules, tenue après repos.</t>
  </si>
  <si>
    <t>À retenir : Cuire, retirer peau si besoin, lisser. À éviter : Servir Courge / potimarron sans tenir compte du risque : Texture épaisse, peau..</t>
  </si>
  <si>
    <t>Identifier les défauts prévisibles (Texture épaisse, peau), choisir une méthode adaptée : Cuire, retirer peau si besoin, lisser. Contrôler la texture finale avant service. Geste attendu : Cuire, retirer peau si besoin, lisser. Contrôle attendu : Texture, goût, absence particules, tenue après repos. Erreur critique à éviter : Servir Courge / potimarron sans tenir compte du risque : Texture épaisse, peau. Hygiène ou traçabilité : Respect PMS, allergènes et temps/température.</t>
  </si>
  <si>
    <t>Je connais le défaut principal (Texture épaisse, peau). Je prépare avec la bonne méthode et je contrôle avant d’envoyer. Je fais : Cuire, retirer peau si besoin, lisser. Je vérifie : Texture, goût, absence particules, tenue après repos. Je ne fais pas : Servir Courge / potimarron sans tenir compte du risque : Texture épaisse, peau. Je respecte : Respect PMS, allergènes et temps/température.</t>
  </si>
  <si>
    <t>Q028</t>
  </si>
  <si>
    <t>Adapter Courgette</t>
  </si>
  <si>
    <t>Courgette</t>
  </si>
  <si>
    <t>Excès d’eau</t>
  </si>
  <si>
    <t>Quels points contrôler avant d’utiliser Courgette en texture modifiée ?</t>
  </si>
  <si>
    <t>À quoi je fais attention avec Courgette ?</t>
  </si>
  <si>
    <t>Identifier les défauts prévisibles (Excès d’eau), choisir une méthode adaptée : Égoutter, réduire, associer support dense. Contrôler la texture finale avant service.</t>
  </si>
  <si>
    <t>Je connais le défaut principal (Excès d’eau). Je prépare avec la bonne méthode et je contrôle avant d’envoyer.</t>
  </si>
  <si>
    <t>Égoutter, réduire, associer support dense</t>
  </si>
  <si>
    <t>Servir Courgette sans tenir compte du risque : Excès d’eau.</t>
  </si>
  <si>
    <t>Eau libre/synérèse</t>
  </si>
  <si>
    <t>Courgette | Selon prescription | Contrôle : Texture, goût, absence particules, tenue après repos.</t>
  </si>
  <si>
    <t>À retenir : Égoutter, réduire, associer support dense. À éviter : Servir Courgette sans tenir compte du risque : Excès d’eau..</t>
  </si>
  <si>
    <t>Identifier les défauts prévisibles (Excès d’eau), choisir une méthode adaptée : Égoutter, réduire, associer support dense. Contrôler la texture finale avant service. Geste attendu : Égoutter, réduire, associer support dense. Contrôle attendu : Texture, goût, absence particules, tenue après repos. Erreur critique à éviter : Servir Courgette sans tenir compte du risque : Excès d’eau. Hygiène ou traçabilité : Respect PMS, allergènes et temps/température.</t>
  </si>
  <si>
    <t>Je connais le défaut principal (Excès d’eau). Je prépare avec la bonne méthode et je contrôle avant d’envoyer. Je fais : Égoutter, réduire, associer support dense. Je vérifie : Texture, goût, absence particules, tenue après repos. Je ne fais pas : Servir Courgette sans tenir compte du risque : Excès d’eau. Je respecte : Respect PMS, allergènes et temps/température.</t>
  </si>
  <si>
    <t>Q029</t>
  </si>
  <si>
    <t>Adapter Tomate</t>
  </si>
  <si>
    <t>Tomate</t>
  </si>
  <si>
    <t>Peaux, pépins, acidité</t>
  </si>
  <si>
    <t>Quels points contrôler avant d’utiliser Tomate en texture modifiée ?</t>
  </si>
  <si>
    <t>À quoi je fais attention avec Tomate ?</t>
  </si>
  <si>
    <t>Identifier les défauts prévisibles (Peaux, pépins, acidité), choisir une méthode adaptée : Monder/épépiner, cuire, tamiser. Contrôler la texture finale avant service.</t>
  </si>
  <si>
    <t>Je connais le défaut principal (Peaux, pépins, acidité). Je prépare avec la bonne méthode et je contrôle avant d’envoyer.</t>
  </si>
  <si>
    <t>Monder/épépiner, cuire, tamiser</t>
  </si>
  <si>
    <t>Servir Tomate sans tenir compte du risque : Peaux, pépins, acidité.</t>
  </si>
  <si>
    <t>Acidité/pectines</t>
  </si>
  <si>
    <t>Tomate | Selon prescription | Contrôle : Texture, goût, absence particules, tenue après repos.</t>
  </si>
  <si>
    <t>À retenir : Monder/épépiner, cuire, tamiser. À éviter : Servir Tomate sans tenir compte du risque : Peaux, pépins, acidité..</t>
  </si>
  <si>
    <t>Identifier les défauts prévisibles (Peaux, pépins, acidité), choisir une méthode adaptée : Monder/épépiner, cuire, tamiser. Contrôler la texture finale avant service. Geste attendu : Monder/épépiner, cuire, tamiser. Contrôle attendu : Texture, goût, absence particules, tenue après repos. Erreur critique à éviter : Servir Tomate sans tenir compte du risque : Peaux, pépins, acidité. Hygiène ou traçabilité : Respect PMS, allergènes et temps/température.</t>
  </si>
  <si>
    <t>Je connais le défaut principal (Peaux, pépins, acidité). Je prépare avec la bonne méthode et je contrôle avant d’envoyer. Je fais : Monder/épépiner, cuire, tamiser. Je vérifie : Texture, goût, absence particules, tenue après repos. Je ne fais pas : Servir Tomate sans tenir compte du risque : Peaux, pépins, acidité. Je respecte : Respect PMS, allergènes et temps/température.</t>
  </si>
  <si>
    <t>Q030</t>
  </si>
  <si>
    <t>Adapter Poireau</t>
  </si>
  <si>
    <t>Poireau</t>
  </si>
  <si>
    <t>Fibres longues</t>
  </si>
  <si>
    <t>Quels points contrôler avant d’utiliser Poireau en texture modifiée ?</t>
  </si>
  <si>
    <t>À quoi je fais attention avec Poireau ?</t>
  </si>
  <si>
    <t>Identifier les défauts prévisibles (Fibres longues), choisir une méthode adaptée : Cuire fondant, mixer, tamiser. Contrôler la texture finale avant service.</t>
  </si>
  <si>
    <t>Je connais le défaut principal (Fibres longues). Je prépare avec la bonne méthode et je contrôle avant d’envoyer.</t>
  </si>
  <si>
    <t>Cuire fondant, mixer, tamiser</t>
  </si>
  <si>
    <t>Servir Poireau sans tenir compte du risque : Fibres longues.</t>
  </si>
  <si>
    <t>Fibres végétales</t>
  </si>
  <si>
    <t>Poireau | Selon prescription | Contrôle : Texture, goût, absence particules, tenue après repos.</t>
  </si>
  <si>
    <t>À retenir : Cuire fondant, mixer, tamiser. À éviter : Servir Poireau sans tenir compte du risque : Fibres longues..</t>
  </si>
  <si>
    <t>Identifier les défauts prévisibles (Fibres longues), choisir une méthode adaptée : Cuire fondant, mixer, tamiser. Contrôler la texture finale avant service. Geste attendu : Cuire fondant, mixer, tamiser. Contrôle attendu : Texture, goût, absence particules, tenue après repos. Erreur critique à éviter : Servir Poireau sans tenir compte du risque : Fibres longues. Hygiène ou traçabilité : Respect PMS, allergènes et temps/température.</t>
  </si>
  <si>
    <t>Je connais le défaut principal (Fibres longues). Je prépare avec la bonne méthode et je contrôle avant d’envoyer. Je fais : Cuire fondant, mixer, tamiser. Je vérifie : Texture, goût, absence particules, tenue après repos. Je ne fais pas : Servir Poireau sans tenir compte du risque : Fibres longues. Je respecte : Respect PMS, allergènes et temps/température.</t>
  </si>
  <si>
    <t>Q031</t>
  </si>
  <si>
    <t>Adapter Épinard</t>
  </si>
  <si>
    <t>Épinard</t>
  </si>
  <si>
    <t>Printemps-automne</t>
  </si>
  <si>
    <t>Fibres, couleur sombre</t>
  </si>
  <si>
    <t>Quels points contrôler avant d’utiliser Épinard en texture modifiée ?</t>
  </si>
  <si>
    <t>À quoi je fais attention avec Épinard ?</t>
  </si>
  <si>
    <t>Identifier les défauts prévisibles (Fibres, couleur sombre), choisir une méthode adaptée : Cuisson courte, égoutter, tamiser. Contrôler la texture finale avant service.</t>
  </si>
  <si>
    <t>Je connais le défaut principal (Fibres, couleur sombre). Je prépare avec la bonne méthode et je contrôle avant d’envoyer.</t>
  </si>
  <si>
    <t>Cuisson courte, égoutter, tamiser</t>
  </si>
  <si>
    <t>Servir Épinard sans tenir compte du risque : Fibres, couleur sombre.</t>
  </si>
  <si>
    <t>Chlorophylle/oxydation</t>
  </si>
  <si>
    <t>Épinard | Selon prescription | Contrôle : Texture, goût, absence particules, tenue après repos.</t>
  </si>
  <si>
    <t>À retenir : Cuisson courte, égoutter, tamiser. À éviter : Servir Épinard sans tenir compte du risque : Fibres, couleur sombre..</t>
  </si>
  <si>
    <t>Identifier les défauts prévisibles (Fibres, couleur sombre), choisir une méthode adaptée : Cuisson courte, égoutter, tamiser. Contrôler la texture finale avant service. Geste attendu : Cuisson courte, égoutter, tamiser. Contrôle attendu : Texture, goût, absence particules, tenue après repos. Erreur critique à éviter : Servir Épinard sans tenir compte du risque : Fibres, couleur sombre. Hygiène ou traçabilité : Respect PMS, allergènes et temps/température.</t>
  </si>
  <si>
    <t>Je connais le défaut principal (Fibres, couleur sombre). Je prépare avec la bonne méthode et je contrôle avant d’envoyer. Je fais : Cuisson courte, égoutter, tamiser. Je vérifie : Texture, goût, absence particules, tenue après repos. Je ne fais pas : Servir Épinard sans tenir compte du risque : Fibres, couleur sombre. Je respecte : Respect PMS, allergènes et temps/température.</t>
  </si>
  <si>
    <t>Q032</t>
  </si>
  <si>
    <t>Adapter Brocoli</t>
  </si>
  <si>
    <t>Brocoli</t>
  </si>
  <si>
    <t>Automne-printemps</t>
  </si>
  <si>
    <t>Odeur soufrée, fibres</t>
  </si>
  <si>
    <t>Quels points contrôler avant d’utiliser Brocoli en texture modifiée ?</t>
  </si>
  <si>
    <t>À quoi je fais attention avec Brocoli ?</t>
  </si>
  <si>
    <t>Identifier les défauts prévisibles (Odeur soufrée, fibres), choisir une méthode adaptée : Cuire juste, mixer, associer support doux. Contrôler la texture finale avant service.</t>
  </si>
  <si>
    <t>Je connais le défaut principal (Odeur soufrée, fibres). Je prépare avec la bonne méthode et je contrôle avant d’envoyer.</t>
  </si>
  <si>
    <t>Cuire juste, mixer, associer support doux</t>
  </si>
  <si>
    <t>Servir Brocoli sans tenir compte du risque : Odeur soufrée, fibres.</t>
  </si>
  <si>
    <t>Composés soufrés</t>
  </si>
  <si>
    <t>Brocoli | Selon prescription | Contrôle : Texture, goût, absence particules, tenue après repos.</t>
  </si>
  <si>
    <t>À retenir : Cuire juste, mixer, associer support doux. À éviter : Servir Brocoli sans tenir compte du risque : Odeur soufrée, fibres..</t>
  </si>
  <si>
    <t>Identifier les défauts prévisibles (Odeur soufrée, fibres), choisir une méthode adaptée : Cuire juste, mixer, associer support doux. Contrôler la texture finale avant service. Geste attendu : Cuire juste, mixer, associer support doux. Contrôle attendu : Texture, goût, absence particules, tenue après repos. Erreur critique à éviter : Servir Brocoli sans tenir compte du risque : Odeur soufrée, fibres. Hygiène ou traçabilité : Respect PMS, allergènes et temps/température.</t>
  </si>
  <si>
    <t>Je connais le défaut principal (Odeur soufrée, fibres). Je prépare avec la bonne méthode et je contrôle avant d’envoyer. Je fais : Cuire juste, mixer, associer support doux. Je vérifie : Texture, goût, absence particules, tenue après repos. Je ne fais pas : Servir Brocoli sans tenir compte du risque : Odeur soufrée, fibres. Je respecte : Respect PMS, allergènes et temps/température.</t>
  </si>
  <si>
    <t>Q033</t>
  </si>
  <si>
    <t>Adapter Chou-fleur</t>
  </si>
  <si>
    <t>Chou-fleur</t>
  </si>
  <si>
    <t>Odeur, eau</t>
  </si>
  <si>
    <t>Quels points contrôler avant d’utiliser Chou-fleur en texture modifiée ?</t>
  </si>
  <si>
    <t>À quoi je fais attention avec Chou-fleur ?</t>
  </si>
  <si>
    <t>Identifier les défauts prévisibles (Odeur, eau), choisir une méthode adaptée : Cuire sans surcuire, égoutter, lier. Contrôler la texture finale avant service.</t>
  </si>
  <si>
    <t>Je connais le défaut principal (Odeur, eau). Je prépare avec la bonne méthode et je contrôle avant d’envoyer.</t>
  </si>
  <si>
    <t>Cuire sans surcuire, égoutter, lier</t>
  </si>
  <si>
    <t>Servir Chou-fleur sans tenir compte du risque : Odeur, eau.</t>
  </si>
  <si>
    <t>Chou-fleur | Selon prescription | Contrôle : Texture, goût, absence particules, tenue après repos.</t>
  </si>
  <si>
    <t>À retenir : Cuire sans surcuire, égoutter, lier. À éviter : Servir Chou-fleur sans tenir compte du risque : Odeur, eau..</t>
  </si>
  <si>
    <t>Identifier les défauts prévisibles (Odeur, eau), choisir une méthode adaptée : Cuire sans surcuire, égoutter, lier. Contrôler la texture finale avant service. Geste attendu : Cuire sans surcuire, égoutter, lier. Contrôle attendu : Texture, goût, absence particules, tenue après repos. Erreur critique à éviter : Servir Chou-fleur sans tenir compte du risque : Odeur, eau. Hygiène ou traçabilité : Respect PMS, allergènes et temps/température.</t>
  </si>
  <si>
    <t>Je connais le défaut principal (Odeur, eau). Je prépare avec la bonne méthode et je contrôle avant d’envoyer. Je fais : Cuire sans surcuire, égoutter, lier. Je vérifie : Texture, goût, absence particules, tenue après repos. Je ne fais pas : Servir Chou-fleur sans tenir compte du risque : Odeur, eau. Je respecte : Respect PMS, allergènes et temps/température.</t>
  </si>
  <si>
    <t>Q034</t>
  </si>
  <si>
    <t>Adapter Petits pois</t>
  </si>
  <si>
    <t>Petits pois</t>
  </si>
  <si>
    <t>Peaux, grains</t>
  </si>
  <si>
    <t>Quels points contrôler avant d’utiliser Petits pois en texture modifiée ?</t>
  </si>
  <si>
    <t>À quoi je fais attention avec Petits pois ?</t>
  </si>
  <si>
    <t>Identifier les défauts prévisibles (Peaux, grains), choisir une méthode adaptée : Cuire tendre, mixer, tamiser. Contrôler la texture finale avant service.</t>
  </si>
  <si>
    <t>Je connais le défaut principal (Peaux, grains). Je prépare avec la bonne méthode et je contrôle avant d’envoyer.</t>
  </si>
  <si>
    <t>Cuire tendre, mixer, tamiser</t>
  </si>
  <si>
    <t>Servir Petits pois sans tenir compte du risque : Peaux, grains.</t>
  </si>
  <si>
    <t>Peaux végétales</t>
  </si>
  <si>
    <t>Petits pois | Selon prescription | Contrôle : Texture, goût, absence particules, tenue après repos.</t>
  </si>
  <si>
    <t>À retenir : Cuire tendre, mixer, tamiser. À éviter : Servir Petits pois sans tenir compte du risque : Peaux, grains..</t>
  </si>
  <si>
    <t>Identifier les défauts prévisibles (Peaux, grains), choisir une méthode adaptée : Cuire tendre, mixer, tamiser. Contrôler la texture finale avant service. Geste attendu : Cuire tendre, mixer, tamiser. Contrôle attendu : Texture, goût, absence particules, tenue après repos. Erreur critique à éviter : Servir Petits pois sans tenir compte du risque : Peaux, grains. Hygiène ou traçabilité : Respect PMS, allergènes et temps/température.</t>
  </si>
  <si>
    <t>Je connais le défaut principal (Peaux, grains). Je prépare avec la bonne méthode et je contrôle avant d’envoyer. Je fais : Cuire tendre, mixer, tamiser. Je vérifie : Texture, goût, absence particules, tenue après repos. Je ne fais pas : Servir Petits pois sans tenir compte du risque : Peaux, grains. Je respecte : Respect PMS, allergènes et temps/température.</t>
  </si>
  <si>
    <t>Q035</t>
  </si>
  <si>
    <t>Adapter Haricots verts</t>
  </si>
  <si>
    <t>Haricots verts</t>
  </si>
  <si>
    <t>Fibres, fils</t>
  </si>
  <si>
    <t>Quels points contrôler avant d’utiliser Haricots verts en texture modifiée ?</t>
  </si>
  <si>
    <t>À quoi je fais attention avec Haricots verts ?</t>
  </si>
  <si>
    <t>Identifier les défauts prévisibles (Fibres, fils), choisir une méthode adaptée : Équeuter, cuire fondant, tamiser. Contrôler la texture finale avant service.</t>
  </si>
  <si>
    <t>Je connais le défaut principal (Fibres, fils). Je prépare avec la bonne méthode et je contrôle avant d’envoyer.</t>
  </si>
  <si>
    <t>Équeuter, cuire fondant, tamiser</t>
  </si>
  <si>
    <t>Servir Haricots verts sans tenir compte du risque : Fibres, fils.</t>
  </si>
  <si>
    <t>Haricots verts | Selon prescription | Contrôle : Texture, goût, absence particules, tenue après repos.</t>
  </si>
  <si>
    <t>À retenir : Équeuter, cuire fondant, tamiser. À éviter : Servir Haricots verts sans tenir compte du risque : Fibres, fils..</t>
  </si>
  <si>
    <t>Identifier les défauts prévisibles (Fibres, fils), choisir une méthode adaptée : Équeuter, cuire fondant, tamiser. Contrôler la texture finale avant service. Geste attendu : Équeuter, cuire fondant, tamiser. Contrôle attendu : Texture, goût, absence particules, tenue après repos. Erreur critique à éviter : Servir Haricots verts sans tenir compte du risque : Fibres, fils. Hygiène ou traçabilité : Respect PMS, allergènes et temps/température.</t>
  </si>
  <si>
    <t>Je connais le défaut principal (Fibres, fils). Je prépare avec la bonne méthode et je contrôle avant d’envoyer. Je fais : Équeuter, cuire fondant, tamiser. Je vérifie : Texture, goût, absence particules, tenue après repos. Je ne fais pas : Servir Haricots verts sans tenir compte du risque : Fibres, fils. Je respecte : Respect PMS, allergènes et temps/température.</t>
  </si>
  <si>
    <t>Q036</t>
  </si>
  <si>
    <t>Adapter Céleri-rave</t>
  </si>
  <si>
    <t>Céleri-rave</t>
  </si>
  <si>
    <t>Goût fort, fibres</t>
  </si>
  <si>
    <t>Quels points contrôler avant d’utiliser Céleri-rave en texture modifiée ?</t>
  </si>
  <si>
    <t>À quoi je fais attention avec Céleri-rave ?</t>
  </si>
  <si>
    <t>Identifier les défauts prévisibles (Goût fort, fibres), choisir une méthode adaptée : Cuire fondant, mixer avec lait/sauce. Contrôler la texture finale avant service.</t>
  </si>
  <si>
    <t>Je connais le défaut principal (Goût fort, fibres). Je prépare avec la bonne méthode et je contrôle avant d’envoyer.</t>
  </si>
  <si>
    <t>Cuire fondant, mixer avec lait/sauce</t>
  </si>
  <si>
    <t>Servir Céleri-rave sans tenir compte du risque : Goût fort, fibres.</t>
  </si>
  <si>
    <t>Fibres/arômes</t>
  </si>
  <si>
    <t>Céleri-rave | Selon prescription | Contrôle : Texture, goût, absence particules, tenue après repos.</t>
  </si>
  <si>
    <t>À retenir : Cuire fondant, mixer avec lait/sauce. À éviter : Servir Céleri-rave sans tenir compte du risque : Goût fort, fibres..</t>
  </si>
  <si>
    <t>Identifier les défauts prévisibles (Goût fort, fibres), choisir une méthode adaptée : Cuire fondant, mixer avec lait/sauce. Contrôler la texture finale avant service. Geste attendu : Cuire fondant, mixer avec lait/sauce. Contrôle attendu : Texture, goût, absence particules, tenue après repos. Erreur critique à éviter : Servir Céleri-rave sans tenir compte du risque : Goût fort, fibres. Hygiène ou traçabilité : Respect PMS, allergènes et temps/température.</t>
  </si>
  <si>
    <t>Je connais le défaut principal (Goût fort, fibres). Je prépare avec la bonne méthode et je contrôle avant d’envoyer. Je fais : Cuire fondant, mixer avec lait/sauce. Je vérifie : Texture, goût, absence particules, tenue après repos. Je ne fais pas : Servir Céleri-rave sans tenir compte du risque : Goût fort, fibres. Je respecte : Respect PMS, allergènes et temps/température.</t>
  </si>
  <si>
    <t>Q037</t>
  </si>
  <si>
    <t>Adapter Betterave</t>
  </si>
  <si>
    <t>Betterave</t>
  </si>
  <si>
    <t>Goût terreux, couleur forte</t>
  </si>
  <si>
    <t>Quels points contrôler avant d’utiliser Betterave en texture modifiée ?</t>
  </si>
  <si>
    <t>À quoi je fais attention avec Betterave ?</t>
  </si>
  <si>
    <t>Identifier les défauts prévisibles (Goût terreux, couleur forte), choisir une méthode adaptée : Cuire, lisser, équilibrer acidité douce. Contrôler la texture finale avant service.</t>
  </si>
  <si>
    <t>Je connais le défaut principal (Goût terreux, couleur forte). Je prépare avec la bonne méthode et je contrôle avant d’envoyer.</t>
  </si>
  <si>
    <t>Cuire, lisser, équilibrer acidité douce</t>
  </si>
  <si>
    <t>Servir Betterave sans tenir compte du risque : Goût terreux, couleur forte.</t>
  </si>
  <si>
    <t>Pigments, sucre</t>
  </si>
  <si>
    <t>Betterave | Selon prescription | Contrôle : Texture, goût, absence particules, tenue après repos.</t>
  </si>
  <si>
    <t>À retenir : Cuire, lisser, équilibrer acidité douce. À éviter : Servir Betterave sans tenir compte du risque : Goût terreux, couleur forte..</t>
  </si>
  <si>
    <t>Identifier les défauts prévisibles (Goût terreux, couleur forte), choisir une méthode adaptée : Cuire, lisser, équilibrer acidité douce. Contrôler la texture finale avant service. Geste attendu : Cuire, lisser, équilibrer acidité douce. Contrôle attendu : Texture, goût, absence particules, tenue après repos. Erreur critique à éviter : Servir Betterave sans tenir compte du risque : Goût terreux, couleur forte. Hygiène ou traçabilité : Respect PMS, allergènes et temps/température.</t>
  </si>
  <si>
    <t>Je connais le défaut principal (Goût terreux, couleur forte). Je prépare avec la bonne méthode et je contrôle avant d’envoyer. Je fais : Cuire, lisser, équilibrer acidité douce. Je vérifie : Texture, goût, absence particules, tenue après repos. Je ne fais pas : Servir Betterave sans tenir compte du risque : Goût terreux, couleur forte. Je respecte : Respect PMS, allergènes et temps/température.</t>
  </si>
  <si>
    <t>Q038</t>
  </si>
  <si>
    <t>Adapter Pomme de terre</t>
  </si>
  <si>
    <t>Pomme de terre</t>
  </si>
  <si>
    <t>Texture collante</t>
  </si>
  <si>
    <t>Quels points contrôler avant d’utiliser Pomme de terre en texture modifiée ?</t>
  </si>
  <si>
    <t>À quoi je fais attention avec Pomme de terre ?</t>
  </si>
  <si>
    <t>Identifier les défauts prévisibles (Texture collante), choisir une méthode adaptée : Écraser plutôt que cutter long, détendre chaud. Contrôler la texture finale avant service.</t>
  </si>
  <si>
    <t>Je connais le défaut principal (Texture collante). Je prépare avec la bonne méthode et je contrôle avant d’envoyer.</t>
  </si>
  <si>
    <t>Écraser plutôt que cutter long, détendre chaud</t>
  </si>
  <si>
    <t>Servir Pomme de terre sans tenir compte du risque : Texture collante.</t>
  </si>
  <si>
    <t>Amidon/gélatinisation</t>
  </si>
  <si>
    <t>Pomme de terre | Selon prescription | Contrôle : Texture, goût, absence particules, tenue après repos.</t>
  </si>
  <si>
    <t>À retenir : Écraser plutôt que cutter long, détendre chaud. À éviter : Servir Pomme de terre sans tenir compte du risque : Texture collante..</t>
  </si>
  <si>
    <t>Identifier les défauts prévisibles (Texture collante), choisir une méthode adaptée : Écraser plutôt que cutter long, détendre chaud. Contrôler la texture finale avant service. Geste attendu : Écraser plutôt que cutter long, détendre chaud. Contrôle attendu : Texture, goût, absence particules, tenue après repos. Erreur critique à éviter : Servir Pomme de terre sans tenir compte du risque : Texture collante. Hygiène ou traçabilité : Respect PMS, allergènes et temps/température.</t>
  </si>
  <si>
    <t>Je connais le défaut principal (Texture collante). Je prépare avec la bonne méthode et je contrôle avant d’envoyer. Je fais : Écraser plutôt que cutter long, détendre chaud. Je vérifie : Texture, goût, absence particules, tenue après repos. Je ne fais pas : Servir Pomme de terre sans tenir compte du risque : Texture collante. Je respecte : Respect PMS, allergènes et temps/température.</t>
  </si>
  <si>
    <t>Q039</t>
  </si>
  <si>
    <t>Adapter Patate douce</t>
  </si>
  <si>
    <t>Patate douce</t>
  </si>
  <si>
    <t>Texture dense, sucrée</t>
  </si>
  <si>
    <t>Quels points contrôler avant d’utiliser Patate douce en texture modifiée ?</t>
  </si>
  <si>
    <t>À quoi je fais attention avec Patate douce ?</t>
  </si>
  <si>
    <t>Identifier les défauts prévisibles (Texture dense, sucrée), choisir une méthode adaptée : Cuire fondant, équilibrer salé/épices douces. Contrôler la texture finale avant service.</t>
  </si>
  <si>
    <t>Je connais le défaut principal (Texture dense, sucrée). Je prépare avec la bonne méthode et je contrôle avant d’envoyer.</t>
  </si>
  <si>
    <t>Cuire fondant, équilibrer salé/épices douces</t>
  </si>
  <si>
    <t>Servir Patate douce sans tenir compte du risque : Texture dense, sucrée.</t>
  </si>
  <si>
    <t>Amidon/sucres</t>
  </si>
  <si>
    <t>Patate douce | Selon prescription | Contrôle : Texture, goût, absence particules, tenue après repos.</t>
  </si>
  <si>
    <t>À retenir : Cuire fondant, équilibrer salé/épices douces. À éviter : Servir Patate douce sans tenir compte du risque : Texture dense, sucrée..</t>
  </si>
  <si>
    <t>Identifier les défauts prévisibles (Texture dense, sucrée), choisir une méthode adaptée : Cuire fondant, équilibrer salé/épices douces. Contrôler la texture finale avant service. Geste attendu : Cuire fondant, équilibrer salé/épices douces. Contrôle attendu : Texture, goût, absence particules, tenue après repos. Erreur critique à éviter : Servir Patate douce sans tenir compte du risque : Texture dense, sucrée. Hygiène ou traçabilité : Respect PMS, allergènes et temps/température.</t>
  </si>
  <si>
    <t>Je connais le défaut principal (Texture dense, sucrée). Je prépare avec la bonne méthode et je contrôle avant d’envoyer. Je fais : Cuire fondant, équilibrer salé/épices douces. Je vérifie : Texture, goût, absence particules, tenue après repos. Je ne fais pas : Servir Patate douce sans tenir compte du risque : Texture dense, sucrée. Je respecte : Respect PMS, allergènes et temps/température.</t>
  </si>
  <si>
    <t>Q040</t>
  </si>
  <si>
    <t>Adapter Riz</t>
  </si>
  <si>
    <t>Riz</t>
  </si>
  <si>
    <t>Grains, durcissement</t>
  </si>
  <si>
    <t>Quels points contrôler avant d’utiliser Riz en texture modifiée ?</t>
  </si>
  <si>
    <t>À quoi je fais attention avec Riz ?</t>
  </si>
  <si>
    <t>Identifier les défauts prévisibles (Grains, durcissement), choisir une méthode adaptée : Cuire très hydraté, mixer/tamiser selon niveau. Contrôler la texture finale avant service.</t>
  </si>
  <si>
    <t>Je connais le défaut principal (Grains, durcissement). Je prépare avec la bonne méthode et je contrôle avant d’envoyer.</t>
  </si>
  <si>
    <t>Cuire très hydraté, mixer/tamiser selon niveau</t>
  </si>
  <si>
    <t>Servir Riz sans tenir compte du risque : Grains, durcissement.</t>
  </si>
  <si>
    <t>Gélatinisation/rétrogradation</t>
  </si>
  <si>
    <t>Riz | Selon prescription | Contrôle : Texture, goût, absence particules, tenue après repos.</t>
  </si>
  <si>
    <t>À retenir : Cuire très hydraté, mixer/tamiser selon niveau. À éviter : Servir Riz sans tenir compte du risque : Grains, durcissement..</t>
  </si>
  <si>
    <t>Identifier les défauts prévisibles (Grains, durcissement), choisir une méthode adaptée : Cuire très hydraté, mixer/tamiser selon niveau. Contrôler la texture finale avant service. Geste attendu : Cuire très hydraté, mixer/tamiser selon niveau. Contrôle attendu : Texture, goût, absence particules, tenue après repos. Erreur critique à éviter : Servir Riz sans tenir compte du risque : Grains, durcissement. Hygiène ou traçabilité : Respect PMS, allergènes et temps/température.</t>
  </si>
  <si>
    <t>Je connais le défaut principal (Grains, durcissement). Je prépare avec la bonne méthode et je contrôle avant d’envoyer. Je fais : Cuire très hydraté, mixer/tamiser selon niveau. Je vérifie : Texture, goût, absence particules, tenue après repos. Je ne fais pas : Servir Riz sans tenir compte du risque : Grains, durcissement. Je respecte : Respect PMS, allergènes et temps/température.</t>
  </si>
  <si>
    <t>Q041</t>
  </si>
  <si>
    <t>Adapter Pâtes</t>
  </si>
  <si>
    <t>Pâtes</t>
  </si>
  <si>
    <t>Collant, élastique</t>
  </si>
  <si>
    <t>Quels points contrôler avant d’utiliser Pâtes en texture modifiée ?</t>
  </si>
  <si>
    <t>À quoi je fais attention avec Pâtes ?</t>
  </si>
  <si>
    <t>Identifier les défauts prévisibles (Collant, élastique), choisir une méthode adaptée : Cuire très fondant, sauce, tester ou remplacer. Contrôler la texture finale avant service.</t>
  </si>
  <si>
    <t>Je connais le défaut principal (Collant, élastique). Je prépare avec la bonne méthode et je contrôle avant d’envoyer.</t>
  </si>
  <si>
    <t>Cuire très fondant, sauce, tester ou remplacer</t>
  </si>
  <si>
    <t>Servir Pâtes sans tenir compte du risque : Collant, élastique.</t>
  </si>
  <si>
    <t>Amidon/gluten</t>
  </si>
  <si>
    <t>Pâtes | Selon prescription | Contrôle : Texture, goût, absence particules, tenue après repos.</t>
  </si>
  <si>
    <t>À retenir : Cuire très fondant, sauce, tester ou remplacer. À éviter : Servir Pâtes sans tenir compte du risque : Collant, élastique..</t>
  </si>
  <si>
    <t>Identifier les défauts prévisibles (Collant, élastique), choisir une méthode adaptée : Cuire très fondant, sauce, tester ou remplacer. Contrôler la texture finale avant service. Geste attendu : Cuire très fondant, sauce, tester ou remplacer. Contrôle attendu : Texture, goût, absence particules, tenue après repos. Erreur critique à éviter : Servir Pâtes sans tenir compte du risque : Collant, élastique. Hygiène ou traçabilité : Respect PMS, allergènes et temps/température.</t>
  </si>
  <si>
    <t>Je connais le défaut principal (Collant, élastique). Je prépare avec la bonne méthode et je contrôle avant d’envoyer. Je fais : Cuire très fondant, sauce, tester ou remplacer. Je vérifie : Texture, goût, absence particules, tenue après repos. Je ne fais pas : Servir Pâtes sans tenir compte du risque : Collant, élastique. Je respecte : Respect PMS, allergènes et temps/température.</t>
  </si>
  <si>
    <t>Q042</t>
  </si>
  <si>
    <t>Adapter Semoule</t>
  </si>
  <si>
    <t>Semoule</t>
  </si>
  <si>
    <t>Grain résiduel</t>
  </si>
  <si>
    <t>Quels points contrôler avant d’utiliser Semoule en texture modifiée ?</t>
  </si>
  <si>
    <t>À quoi je fais attention avec Semoule ?</t>
  </si>
  <si>
    <t>Identifier les défauts prévisibles (Grain résiduel), choisir une méthode adaptée : Hydrater, mixer si niveau lisse, lier. Contrôler la texture finale avant service.</t>
  </si>
  <si>
    <t>Je connais le défaut principal (Grain résiduel). Je prépare avec la bonne méthode et je contrôle avant d’envoyer.</t>
  </si>
  <si>
    <t>Hydrater, mixer si niveau lisse, lier</t>
  </si>
  <si>
    <t>Servir Semoule sans tenir compte du risque : Grain résiduel.</t>
  </si>
  <si>
    <t>Hydratation amidon</t>
  </si>
  <si>
    <t>Semoule | Selon prescription | Contrôle : Texture, goût, absence particules, tenue après repos.</t>
  </si>
  <si>
    <t>À retenir : Hydrater, mixer si niveau lisse, lier. À éviter : Servir Semoule sans tenir compte du risque : Grain résiduel..</t>
  </si>
  <si>
    <t>Identifier les défauts prévisibles (Grain résiduel), choisir une méthode adaptée : Hydrater, mixer si niveau lisse, lier. Contrôler la texture finale avant service. Geste attendu : Hydrater, mixer si niveau lisse, lier. Contrôle attendu : Texture, goût, absence particules, tenue après repos. Erreur critique à éviter : Servir Semoule sans tenir compte du risque : Grain résiduel. Hygiène ou traçabilité : Respect PMS, allergènes et temps/température.</t>
  </si>
  <si>
    <t>Je connais le défaut principal (Grain résiduel). Je prépare avec la bonne méthode et je contrôle avant d’envoyer. Je fais : Hydrater, mixer si niveau lisse, lier. Je vérifie : Texture, goût, absence particules, tenue après repos. Je ne fais pas : Servir Semoule sans tenir compte du risque : Grain résiduel. Je respecte : Respect PMS, allergènes et temps/température.</t>
  </si>
  <si>
    <t>Q043</t>
  </si>
  <si>
    <t>Adapter Lentilles</t>
  </si>
  <si>
    <t>Lentilles</t>
  </si>
  <si>
    <t>Peaux, granulation</t>
  </si>
  <si>
    <t>Quels points contrôler avant d’utiliser Lentilles en texture modifiée ?</t>
  </si>
  <si>
    <t>À quoi je fais attention avec Lentilles ?</t>
  </si>
  <si>
    <t>Identifier les défauts prévisibles (Peaux, granulation), choisir une méthode adaptée : Cuire longuement, mixer, tamiser. Contrôler la texture finale avant service.</t>
  </si>
  <si>
    <t>Je connais le défaut principal (Peaux, granulation). Je prépare avec la bonne méthode et je contrôle avant d’envoyer.</t>
  </si>
  <si>
    <t>Cuire longuement, mixer, tamiser</t>
  </si>
  <si>
    <t>Servir Lentilles sans tenir compte du risque : Peaux, granulation.</t>
  </si>
  <si>
    <t>Protéines/amidon végétal</t>
  </si>
  <si>
    <t>Lentilles | Selon prescription | Contrôle : Texture, goût, absence particules, tenue après repos.</t>
  </si>
  <si>
    <t>À retenir : Cuire longuement, mixer, tamiser. À éviter : Servir Lentilles sans tenir compte du risque : Peaux, granulation..</t>
  </si>
  <si>
    <t>Identifier les défauts prévisibles (Peaux, granulation), choisir une méthode adaptée : Cuire longuement, mixer, tamiser. Contrôler la texture finale avant service. Geste attendu : Cuire longuement, mixer, tamiser. Contrôle attendu : Texture, goût, absence particules, tenue après repos. Erreur critique à éviter : Servir Lentilles sans tenir compte du risque : Peaux, granulation. Hygiène ou traçabilité : Respect PMS, allergènes et temps/température.</t>
  </si>
  <si>
    <t>Je connais le défaut principal (Peaux, granulation). Je prépare avec la bonne méthode et je contrôle avant d’envoyer. Je fais : Cuire longuement, mixer, tamiser. Je vérifie : Texture, goût, absence particules, tenue après repos. Je ne fais pas : Servir Lentilles sans tenir compte du risque : Peaux, granulation. Je respecte : Respect PMS, allergènes et temps/température.</t>
  </si>
  <si>
    <t>Q044</t>
  </si>
  <si>
    <t>Adapter Pois cassés</t>
  </si>
  <si>
    <t>Pois cassés</t>
  </si>
  <si>
    <t>Peaux, épaississement au repos</t>
  </si>
  <si>
    <t>Quels points contrôler avant d’utiliser Pois cassés en texture modifiée ?</t>
  </si>
  <si>
    <t>À quoi je fais attention avec Pois cassés ?</t>
  </si>
  <si>
    <t>Identifier les défauts prévisibles (Peaux, épaississement au repos), choisir une méthode adaptée : Cuire complet, tamiser, détendre après repos. Contrôler la texture finale avant service.</t>
  </si>
  <si>
    <t>Je connais le défaut principal (Peaux, épaississement au repos). Je prépare avec la bonne méthode et je contrôle avant d’envoyer.</t>
  </si>
  <si>
    <t>Cuire complet, tamiser, détendre après repos</t>
  </si>
  <si>
    <t>Servir Pois cassés sans tenir compte du risque : Peaux, épaississement au repos.</t>
  </si>
  <si>
    <t>Amidon/protéines</t>
  </si>
  <si>
    <t>Pois cassés | Selon prescription | Contrôle : Texture, goût, absence particules, tenue après repos.</t>
  </si>
  <si>
    <t>À retenir : Cuire complet, tamiser, détendre après repos. À éviter : Servir Pois cassés sans tenir compte du risque : Peaux, épaississement au repos..</t>
  </si>
  <si>
    <t>Identifier les défauts prévisibles (Peaux, épaississement au repos), choisir une méthode adaptée : Cuire complet, tamiser, détendre après repos. Contrôler la texture finale avant service. Geste attendu : Cuire complet, tamiser, détendre après repos. Contrôle attendu : Texture, goût, absence particules, tenue après repos. Erreur critique à éviter : Servir Pois cassés sans tenir compte du risque : Peaux, épaississement au repos. Hygiène ou traçabilité : Respect PMS, allergènes et temps/température.</t>
  </si>
  <si>
    <t>Je connais le défaut principal (Peaux, épaississement au repos). Je prépare avec la bonne méthode et je contrôle avant d’envoyer. Je fais : Cuire complet, tamiser, détendre après repos. Je vérifie : Texture, goût, absence particules, tenue après repos. Je ne fais pas : Servir Pois cassés sans tenir compte du risque : Peaux, épaississement au repos. Je respecte : Respect PMS, allergènes et temps/température.</t>
  </si>
  <si>
    <t>Q045</t>
  </si>
  <si>
    <t>Adapter Pois chiches</t>
  </si>
  <si>
    <t>Pois chiches</t>
  </si>
  <si>
    <t>Peaux, texture pâteuse</t>
  </si>
  <si>
    <t>Quels points contrôler avant d’utiliser Pois chiches en texture modifiée ?</t>
  </si>
  <si>
    <t>À quoi je fais attention avec Pois chiches ?</t>
  </si>
  <si>
    <t>Identifier les défauts prévisibles (Peaux, texture pâteuse), choisir une méthode adaptée : Retirer peaux si besoin, mixer fin, détendre. Contrôler la texture finale avant service.</t>
  </si>
  <si>
    <t>Je connais le défaut principal (Peaux, texture pâteuse). Je prépare avec la bonne méthode et je contrôle avant d’envoyer.</t>
  </si>
  <si>
    <t>Retirer peaux si besoin, mixer fin, détendre</t>
  </si>
  <si>
    <t>Servir Pois chiches sans tenir compte du risque : Peaux, texture pâteuse.</t>
  </si>
  <si>
    <t>Amidon/protéines/lipides</t>
  </si>
  <si>
    <t>Pois chiches | Selon prescription | Contrôle : Texture, goût, absence particules, tenue après repos.</t>
  </si>
  <si>
    <t>À retenir : Retirer peaux si besoin, mixer fin, détendre. À éviter : Servir Pois chiches sans tenir compte du risque : Peaux, texture pâteuse..</t>
  </si>
  <si>
    <t>Identifier les défauts prévisibles (Peaux, texture pâteuse), choisir une méthode adaptée : Retirer peaux si besoin, mixer fin, détendre. Contrôler la texture finale avant service. Geste attendu : Retirer peaux si besoin, mixer fin, détendre. Contrôle attendu : Texture, goût, absence particules, tenue après repos. Erreur critique à éviter : Servir Pois chiches sans tenir compte du risque : Peaux, texture pâteuse. Hygiène ou traçabilité : Respect PMS, allergènes et temps/température.</t>
  </si>
  <si>
    <t>Je connais le défaut principal (Peaux, texture pâteuse). Je prépare avec la bonne méthode et je contrôle avant d’envoyer. Je fais : Retirer peaux si besoin, mixer fin, détendre. Je vérifie : Texture, goût, absence particules, tenue après repos. Je ne fais pas : Servir Pois chiches sans tenir compte du risque : Peaux, texture pâteuse. Je respecte : Respect PMS, allergènes et temps/température.</t>
  </si>
  <si>
    <t>Q046</t>
  </si>
  <si>
    <t>Adapter Pomme</t>
  </si>
  <si>
    <t>Pomme</t>
  </si>
  <si>
    <t>Oxydation</t>
  </si>
  <si>
    <t>Quels points contrôler avant d’utiliser Pomme en texture modifiée ?</t>
  </si>
  <si>
    <t>À quoi je fais attention avec Pomme ?</t>
  </si>
  <si>
    <t>Identifier les défauts prévisibles (Oxydation), choisir une méthode adaptée : Cuire/compoter, couvrir, acidifier modérément. Contrôler la texture finale avant service.</t>
  </si>
  <si>
    <t>Je connais le défaut principal (Oxydation). Je prépare avec la bonne méthode et je contrôle avant d’envoyer.</t>
  </si>
  <si>
    <t>Cuire/compoter, couvrir, acidifier modérément</t>
  </si>
  <si>
    <t>Servir Pomme sans tenir compte du risque : Oxydation.</t>
  </si>
  <si>
    <t>Oxydation enzymatique</t>
  </si>
  <si>
    <t>Pomme | Selon prescription | Contrôle : Texture, goût, absence particules, tenue après repos.</t>
  </si>
  <si>
    <t>À retenir : Cuire/compoter, couvrir, acidifier modérément. À éviter : Servir Pomme sans tenir compte du risque : Oxydation..</t>
  </si>
  <si>
    <t>Identifier les défauts prévisibles (Oxydation), choisir une méthode adaptée : Cuire/compoter, couvrir, acidifier modérément. Contrôler la texture finale avant service. Geste attendu : Cuire/compoter, couvrir, acidifier modérément. Contrôle attendu : Texture, goût, absence particules, tenue après repos. Erreur critique à éviter : Servir Pomme sans tenir compte du risque : Oxydation. Hygiène ou traçabilité : Respect PMS, allergènes et temps/température.</t>
  </si>
  <si>
    <t>Je connais le défaut principal (Oxydation). Je prépare avec la bonne méthode et je contrôle avant d’envoyer. Je fais : Cuire/compoter, couvrir, acidifier modérément. Je vérifie : Texture, goût, absence particules, tenue après repos. Je ne fais pas : Servir Pomme sans tenir compte du risque : Oxydation. Je respecte : Respect PMS, allergènes et temps/température.</t>
  </si>
  <si>
    <t>Q047</t>
  </si>
  <si>
    <t>Adapter Poire</t>
  </si>
  <si>
    <t>Poire</t>
  </si>
  <si>
    <t>Eau libre, oxydation</t>
  </si>
  <si>
    <t>Quels points contrôler avant d’utiliser Poire en texture modifiée ?</t>
  </si>
  <si>
    <t>À quoi je fais attention avec Poire ?</t>
  </si>
  <si>
    <t>Identifier les défauts prévisibles (Eau libre, oxydation), choisir une méthode adaptée : Cuire doucement, réduire jus, lier si besoin. Contrôler la texture finale avant service.</t>
  </si>
  <si>
    <t>Je connais le défaut principal (Eau libre, oxydation). Je prépare avec la bonne méthode et je contrôle avant d’envoyer.</t>
  </si>
  <si>
    <t>Cuire doucement, réduire jus, lier si besoin</t>
  </si>
  <si>
    <t>Servir Poire sans tenir compte du risque : Eau libre, oxydation.</t>
  </si>
  <si>
    <t>Oxydation/eau libre</t>
  </si>
  <si>
    <t>Poire | Selon prescription | Contrôle : Texture, goût, absence particules, tenue après repos.</t>
  </si>
  <si>
    <t>À retenir : Cuire doucement, réduire jus, lier si besoin. À éviter : Servir Poire sans tenir compte du risque : Eau libre, oxydation..</t>
  </si>
  <si>
    <t>Identifier les défauts prévisibles (Eau libre, oxydation), choisir une méthode adaptée : Cuire doucement, réduire jus, lier si besoin. Contrôler la texture finale avant service. Geste attendu : Cuire doucement, réduire jus, lier si besoin. Contrôle attendu : Texture, goût, absence particules, tenue après repos. Erreur critique à éviter : Servir Poire sans tenir compte du risque : Eau libre, oxydation. Hygiène ou traçabilité : Respect PMS, allergènes et temps/température.</t>
  </si>
  <si>
    <t>Je connais le défaut principal (Eau libre, oxydation). Je prépare avec la bonne méthode et je contrôle avant d’envoyer. Je fais : Cuire doucement, réduire jus, lier si besoin. Je vérifie : Texture, goût, absence particules, tenue après repos. Je ne fais pas : Servir Poire sans tenir compte du risque : Eau libre, oxydation. Je respecte : Respect PMS, allergènes et temps/température.</t>
  </si>
  <si>
    <t>Q048</t>
  </si>
  <si>
    <t>Adapter Fraise</t>
  </si>
  <si>
    <t>Fraise</t>
  </si>
  <si>
    <t>Graines, acidité</t>
  </si>
  <si>
    <t>Quels points contrôler avant d’utiliser Fraise en texture modifiée ?</t>
  </si>
  <si>
    <t>À quoi je fais attention avec Fraise ?</t>
  </si>
  <si>
    <t>Identifier les défauts prévisibles (Graines, acidité), choisir une méthode adaptée : Mixer et tamiser selon niveau, équilibrer. Contrôler la texture finale avant service.</t>
  </si>
  <si>
    <t>Je connais le défaut principal (Graines, acidité). Je prépare avec la bonne méthode et je contrôle avant d’envoyer.</t>
  </si>
  <si>
    <t>Mixer et tamiser selon niveau, équilibrer</t>
  </si>
  <si>
    <t>Servir Fraise sans tenir compte du risque : Graines, acidité.</t>
  </si>
  <si>
    <t>Pépins/acidité</t>
  </si>
  <si>
    <t>Fraise | Selon prescription | Contrôle : Texture, goût, absence particules, tenue après repos.</t>
  </si>
  <si>
    <t>À retenir : Mixer et tamiser selon niveau, équilibrer. À éviter : Servir Fraise sans tenir compte du risque : Graines, acidité..</t>
  </si>
  <si>
    <t>Identifier les défauts prévisibles (Graines, acidité), choisir une méthode adaptée : Mixer et tamiser selon niveau, équilibrer. Contrôler la texture finale avant service. Geste attendu : Mixer et tamiser selon niveau, équilibrer. Contrôle attendu : Texture, goût, absence particules, tenue après repos. Erreur critique à éviter : Servir Fraise sans tenir compte du risque : Graines, acidité. Hygiène ou traçabilité : Respect PMS, allergènes et temps/température.</t>
  </si>
  <si>
    <t>Je connais le défaut principal (Graines, acidité). Je prépare avec la bonne méthode et je contrôle avant d’envoyer. Je fais : Mixer et tamiser selon niveau, équilibrer. Je vérifie : Texture, goût, absence particules, tenue après repos. Je ne fais pas : Servir Fraise sans tenir compte du risque : Graines, acidité. Je respecte : Respect PMS, allergènes et temps/température.</t>
  </si>
  <si>
    <t>Q049</t>
  </si>
  <si>
    <t>Adapter Abricot / pêche</t>
  </si>
  <si>
    <t>Abricot / pêche</t>
  </si>
  <si>
    <t>Peau, acidité</t>
  </si>
  <si>
    <t>Quels points contrôler avant d’utiliser Abricot / pêche en texture modifiée ?</t>
  </si>
  <si>
    <t>À quoi je fais attention avec Abricot / pêche ?</t>
  </si>
  <si>
    <t>Identifier les défauts prévisibles (Peau, acidité), choisir une méthode adaptée : Monder si besoin, compoter, lisser. Contrôler la texture finale avant service.</t>
  </si>
  <si>
    <t>Je connais le défaut principal (Peau, acidité). Je prépare avec la bonne méthode et je contrôle avant d’envoyer.</t>
  </si>
  <si>
    <t>Monder si besoin, compoter, lisser</t>
  </si>
  <si>
    <t>Servir Abricot / pêche sans tenir compte du risque : Peau, acidité.</t>
  </si>
  <si>
    <t>Pectines/acides</t>
  </si>
  <si>
    <t>Abricot / pêche | Selon prescription | Contrôle : Texture, goût, absence particules, tenue après repos.</t>
  </si>
  <si>
    <t>À retenir : Monder si besoin, compoter, lisser. À éviter : Servir Abricot / pêche sans tenir compte du risque : Peau, acidité..</t>
  </si>
  <si>
    <t>Identifier les défauts prévisibles (Peau, acidité), choisir une méthode adaptée : Monder si besoin, compoter, lisser. Contrôler la texture finale avant service. Geste attendu : Monder si besoin, compoter, lisser. Contrôle attendu : Texture, goût, absence particules, tenue après repos. Erreur critique à éviter : Servir Abricot / pêche sans tenir compte du risque : Peau, acidité. Hygiène ou traçabilité : Respect PMS, allergènes et temps/température.</t>
  </si>
  <si>
    <t>Je connais le défaut principal (Peau, acidité). Je prépare avec la bonne méthode et je contrôle avant d’envoyer. Je fais : Monder si besoin, compoter, lisser. Je vérifie : Texture, goût, absence particules, tenue après repos. Je ne fais pas : Servir Abricot / pêche sans tenir compte du risque : Peau, acidité. Je respecte : Respect PMS, allergènes et temps/température.</t>
  </si>
  <si>
    <t>Q050</t>
  </si>
  <si>
    <t>Adapter Banane</t>
  </si>
  <si>
    <t>Banane</t>
  </si>
  <si>
    <t>Oxydation, texture collante</t>
  </si>
  <si>
    <t>Quels points contrôler avant d’utiliser Banane en texture modifiée ?</t>
  </si>
  <si>
    <t>À quoi je fais attention avec Banane ?</t>
  </si>
  <si>
    <t>Identifier les défauts prévisibles (Oxydation, texture collante), choisir une méthode adaptée : Mixer court, citron doux si compatible, servir vite. Contrôler la texture finale avant service.</t>
  </si>
  <si>
    <t>Je connais le défaut principal (Oxydation, texture collante). Je prépare avec la bonne méthode et je contrôle avant d’envoyer.</t>
  </si>
  <si>
    <t>Mixer court, citron doux si compatible, servir vite</t>
  </si>
  <si>
    <t>Servir Banane sans tenir compte du risque : Oxydation, texture collante.</t>
  </si>
  <si>
    <t>Oxydation/amidon</t>
  </si>
  <si>
    <t>Banane | Selon prescription | Contrôle : Texture, goût, absence particules, tenue après repos.</t>
  </si>
  <si>
    <t>À retenir : Mixer court, citron doux si compatible, servir vite. À éviter : Servir Banane sans tenir compte du risque : Oxydation, texture collante..</t>
  </si>
  <si>
    <t>S12_MANGER_BOUGER</t>
  </si>
  <si>
    <t>Identifier les défauts prévisibles (Oxydation, texture collante), choisir une méthode adaptée : Mixer court, citron doux si compatible, servir vite. Contrôler la texture finale avant service. Geste attendu : Mixer court, citron doux si compatible, servir vite. Contrôle attendu : Texture, goût, absence particules, tenue après repos. Erreur critique à éviter : Servir Banane sans tenir compte du risque : Oxydation, texture collante. Hygiène ou traçabilité : Respect PMS, allergènes et temps/température.</t>
  </si>
  <si>
    <t>Je connais le défaut principal (Oxydation, texture collante). Je prépare avec la bonne méthode et je contrôle avant d’envoyer. Je fais : Mixer court, citron doux si compatible, servir vite. Je vérifie : Texture, goût, absence particules, tenue après repos. Je ne fais pas : Servir Banane sans tenir compte du risque : Oxydation, texture collante. Je respecte : Respect PMS, allergènes et temps/température.</t>
  </si>
  <si>
    <t>Q051</t>
  </si>
  <si>
    <t>CFA_ATELIER</t>
  </si>
  <si>
    <t>Intermédiaire</t>
  </si>
  <si>
    <t>Adapter Melon</t>
  </si>
  <si>
    <t>Melon</t>
  </si>
  <si>
    <t>Quels points contrôler avant d’utiliser Melon en texture modifiée ?</t>
  </si>
  <si>
    <t>À quoi je fais attention avec Melon ?</t>
  </si>
  <si>
    <t>Identifier les défauts prévisibles (Eau libre), choisir une méthode adaptée : Mixer proche service, associer support ou gélifier prudemment. Contrôler la texture finale avant service.</t>
  </si>
  <si>
    <t>Je connais le défaut principal (Eau libre). Je prépare avec la bonne méthode et je contrôle avant d’envoyer.</t>
  </si>
  <si>
    <t>Mixer proche service, associer support ou gélifier prudemment</t>
  </si>
  <si>
    <t>Servir Melon sans tenir compte du risque : Eau libre.</t>
  </si>
  <si>
    <t>Melon | Selon prescription | Contrôle : Texture, goût, absence particules, tenue après repos.</t>
  </si>
  <si>
    <t>À retenir : Mixer proche service, associer support ou gélifier prudemment. À éviter : Servir Melon sans tenir compte du risque : Eau libre..</t>
  </si>
  <si>
    <t>Identifier les défauts prévisibles (Eau libre), choisir une méthode adaptée : Mixer proche service, associer support ou gélifier prudemment. Contrôler la texture finale avant service. Geste attendu : Mixer proche service, associer support ou gélifier prudemment. Contrôle attendu : Texture, goût, absence particules, tenue après repos. Erreur critique à éviter : Servir Melon sans tenir compte du risque : Eau libre. Hygiène ou traçabilité : Respect PMS, allergènes et temps/température.</t>
  </si>
  <si>
    <t>Je connais le défaut principal (Eau libre). Je prépare avec la bonne méthode et je contrôle avant d’envoyer. Je fais : Mixer proche service, associer support ou gélifier prudemment. Je vérifie : Texture, goût, absence particules, tenue après repos. Je ne fais pas : Servir Melon sans tenir compte du risque : Eau libre. Je respecte : Respect PMS, allergènes et temps/température.</t>
  </si>
  <si>
    <t>Q052</t>
  </si>
  <si>
    <t>04_Cuissons_adaptées</t>
  </si>
  <si>
    <t>Braisage</t>
  </si>
  <si>
    <t>Attendrir viandes</t>
  </si>
  <si>
    <t>Mixé viande</t>
  </si>
  <si>
    <t>Viande à braiser</t>
  </si>
  <si>
    <t>Fibres sèches</t>
  </si>
  <si>
    <t>Pourquoi le braisage est-il souvent plus adapté qu’un rôtissage sec ?</t>
  </si>
  <si>
    <t>Pourquoi mijoter aide pour mixer ?</t>
  </si>
  <si>
    <t>Le braisage associe humidité, temps et jus aromatique ; il attendrit et fournit un liquide de mixage goûteux.</t>
  </si>
  <si>
    <t>Mijoter rend tendre et donne du jus pour mixer.</t>
  </si>
  <si>
    <t>Braiser, filtrer, réduire, mixer.</t>
  </si>
  <si>
    <t>Rôtir sec puis ajouter eau.</t>
  </si>
  <si>
    <t>Tendreté + jus filtré.</t>
  </si>
  <si>
    <t>Collagène</t>
  </si>
  <si>
    <t>Le jus de cuisson est un ingrédient technique.</t>
  </si>
  <si>
    <t>Viande à braiser | Mixé viande | Contrôle : Tendreté + jus filtré.</t>
  </si>
  <si>
    <t>À retenir : Braiser, filtrer, réduire, mixer.. À éviter : Rôtir sec puis ajouter eau..</t>
  </si>
  <si>
    <t>Refroidir/maintenir selon procédure.</t>
  </si>
  <si>
    <t>Le braisage associe humidité, temps et jus aromatique ; il attendrit et fournit un liquide de mixage goûteux. Geste attendu : Braiser, filtrer, réduire, mixer. Contrôle attendu : Tendreté + jus filtré. Erreur critique à éviter : Rôtir sec puis ajouter eau. Hygiène ou traçabilité : Refroidir/maintenir selon procédure.</t>
  </si>
  <si>
    <t>Mijoter rend tendre et donne du jus pour mixer. Je fais : Braiser, filtrer, réduire, mixer. Je vérifie : Tendreté + jus filtré. Je ne fais pas : Rôtir sec puis ajouter eau. Je respecte : Refroidir/maintenir selon procédure.</t>
  </si>
  <si>
    <t>Q053</t>
  </si>
  <si>
    <t>Pochage doux</t>
  </si>
  <si>
    <t>Préserver poisson/volaille</t>
  </si>
  <si>
    <t>Mixé poisson</t>
  </si>
  <si>
    <t>Poisson</t>
  </si>
  <si>
    <t>Granulation</t>
  </si>
  <si>
    <t>Pourquoi privilégier une cuisson douce pour le poisson ?</t>
  </si>
  <si>
    <t>Pourquoi cuire doucement le poisson ?</t>
  </si>
  <si>
    <t>La chaleur trop forte coagule et sèche les protéines ; une cuisson douce garde humidité et finesse.</t>
  </si>
  <si>
    <t>Trop chaud, le poisson sèche et fait des grains.</t>
  </si>
  <si>
    <t>Pocher/vapeur douce, sauce filtrée.</t>
  </si>
  <si>
    <t>Surcuire.</t>
  </si>
  <si>
    <t>Absence arêtes/grains.</t>
  </si>
  <si>
    <t>Coagulation</t>
  </si>
  <si>
    <t>Le meilleur mixage commence par une cuisson non agressive.</t>
  </si>
  <si>
    <t>Poisson | Mixé poisson | Contrôle : Absence arêtes/grains.</t>
  </si>
  <si>
    <t>À retenir : Pocher/vapeur douce, sauce filtrée.. À éviter : Surcuire..</t>
  </si>
  <si>
    <t>Contrôle température poisson.</t>
  </si>
  <si>
    <t>La chaleur trop forte coagule et sèche les protéines ; une cuisson douce garde humidité et finesse. Geste attendu : Pocher/vapeur douce, sauce filtrée. Contrôle attendu : Absence arêtes/grains. Erreur critique à éviter : Surcuire. Hygiène ou traçabilité : Contrôle température poisson.</t>
  </si>
  <si>
    <t>Trop chaud, le poisson sèche et fait des grains. Je fais : Pocher/vapeur douce, sauce filtrée. Je vérifie : Absence arêtes/grains. Je ne fais pas : Surcuire. Je respecte : Contrôle température poisson.</t>
  </si>
  <si>
    <t>Q054</t>
  </si>
  <si>
    <t>Cuisson vapeur</t>
  </si>
  <si>
    <t>Limiter dilution</t>
  </si>
  <si>
    <t>Mixé légume</t>
  </si>
  <si>
    <t>Carotte/brocoli</t>
  </si>
  <si>
    <t>Selon saison</t>
  </si>
  <si>
    <t>Quel intérêt a la vapeur pour certains légumes à mixer ?</t>
  </si>
  <si>
    <t>Pourquoi cuire vapeur peut aider ?</t>
  </si>
  <si>
    <t>La vapeur limite la dilution, préserve couleur et goût si la cuisson est maîtrisée.</t>
  </si>
  <si>
    <t>Ça garde plus de goût et évite trop d’eau.</t>
  </si>
  <si>
    <t>Cuire fondant, égoutter, mixer.</t>
  </si>
  <si>
    <t>Cuire noyé et garder l’eau.</t>
  </si>
  <si>
    <t>Eau libre après repos.</t>
  </si>
  <si>
    <t>Diffusion/pectines</t>
  </si>
  <si>
    <t>Égouttage reste nécessaire.</t>
  </si>
  <si>
    <t>Carotte/brocoli | Mixé légume | Contrôle : Eau libre après repos.</t>
  </si>
  <si>
    <t>À retenir : Cuire fondant, égoutter, mixer.. À éviter : Cuire noyé et garder l’eau..</t>
  </si>
  <si>
    <t>Refroidissement rapide si différé.</t>
  </si>
  <si>
    <t>S14_ALBERTA_TMF</t>
  </si>
  <si>
    <t>La vapeur limite la dilution, préserve couleur et goût si la cuisson est maîtrisée. Geste attendu : Cuire fondant, égoutter, mixer. Contrôle attendu : Eau libre après repos. Erreur critique à éviter : Cuire noyé et garder l’eau. Hygiène ou traçabilité : Refroidissement rapide si différé.</t>
  </si>
  <si>
    <t>Ça garde plus de goût et évite trop d’eau. Je fais : Cuire fondant, égoutter, mixer. Je vérifie : Eau libre après repos. Je ne fais pas : Cuire noyé et garder l’eau. Je respecte : Refroidissement rapide si différé.</t>
  </si>
  <si>
    <t>Q055</t>
  </si>
  <si>
    <t>Rôtissage contrôlé</t>
  </si>
  <si>
    <t>Développer goût</t>
  </si>
  <si>
    <t>Viande fade après mixage</t>
  </si>
  <si>
    <t>Viande</t>
  </si>
  <si>
    <t>Dessèchement</t>
  </si>
  <si>
    <t>Comment utiliser la coloration sans durcir la texture ?</t>
  </si>
  <si>
    <t>Comment dorer sans sécher ?</t>
  </si>
  <si>
    <t>Colorer modérément pour Maillard puis finir en cuisson humide pour garder moelleux.</t>
  </si>
  <si>
    <t>Je donne du goût en dorant un peu, puis je garde du jus.</t>
  </si>
  <si>
    <t>Colorer, mouiller, cuire tendre.</t>
  </si>
  <si>
    <t>Brûler ou sécher.</t>
  </si>
  <si>
    <t>Goût rôti + texture humide.</t>
  </si>
  <si>
    <t>Maillard</t>
  </si>
  <si>
    <t>Colorer n’est pas griller à sec.</t>
  </si>
  <si>
    <t>Viande | Mixé viande | Contrôle : Goût rôti + texture humide.</t>
  </si>
  <si>
    <t>À retenir : Colorer, mouiller, cuire tendre.. À éviter : Brûler ou sécher..</t>
  </si>
  <si>
    <t>Température cuisson contrôlée.</t>
  </si>
  <si>
    <t>Colorer modérément pour Maillard puis finir en cuisson humide pour garder moelleux. Geste attendu : Colorer, mouiller, cuire tendre. Contrôle attendu : Goût rôti + texture humide. Erreur critique à éviter : Brûler ou sécher. Hygiène ou traçabilité : Température cuisson contrôlée.</t>
  </si>
  <si>
    <t>Je donne du goût en dorant un peu, puis je garde du jus. Je fais : Colorer, mouiller, cuire tendre. Je vérifie : Goût rôti + texture humide. Je ne fais pas : Brûler ou sécher. Je respecte : Température cuisson contrôlée.</t>
  </si>
  <si>
    <t>Q056</t>
  </si>
  <si>
    <t>Cuisson des féculents</t>
  </si>
  <si>
    <t>Hydrater amidon</t>
  </si>
  <si>
    <t>Mixé/féculent tendre</t>
  </si>
  <si>
    <t>Riz/pâtes</t>
  </si>
  <si>
    <t>Grains secs</t>
  </si>
  <si>
    <t>Pourquoi les féculents doivent-ils être très hydratés avant adaptation ?</t>
  </si>
  <si>
    <t>Pourquoi bien cuire le riz ou les pâtes ?</t>
  </si>
  <si>
    <t>L’amidon doit être hydraté/gélatinisé ; un grain sec reste perceptible et durcit après refroidissement.</t>
  </si>
  <si>
    <t>Un grain pas assez cuit se sentira encore.</t>
  </si>
  <si>
    <t>Cuire fondant, sauce, tester après repos.</t>
  </si>
  <si>
    <t>Servir al dente.</t>
  </si>
  <si>
    <t>Absence grains durs.</t>
  </si>
  <si>
    <t>Gélatinisation</t>
  </si>
  <si>
    <t>Tester après refroidissement si liaison froide.</t>
  </si>
  <si>
    <t>Riz/pâtes | Mixé/féculent tendre | Contrôle : Absence grains durs.</t>
  </si>
  <si>
    <t>À retenir : Cuire fondant, sauce, tester après repos.. À éviter : Servir al dente..</t>
  </si>
  <si>
    <t>Refroidissement rapide.</t>
  </si>
  <si>
    <t>L’amidon doit être hydraté/gélatinisé ; un grain sec reste perceptible et durcit après refroidissement. Geste attendu : Cuire fondant, sauce, tester après repos. Contrôle attendu : Absence grains durs. Erreur critique à éviter : Servir al dente. Hygiène ou traçabilité : Refroidissement rapide.</t>
  </si>
  <si>
    <t>Un grain pas assez cuit se sentira encore. Je fais : Cuire fondant, sauce, tester après repos. Je vérifie : Absence grains durs. Je ne fais pas : Servir al dente. Je respecte : Refroidissement rapide.</t>
  </si>
  <si>
    <t>Q057</t>
  </si>
  <si>
    <t>Cuisson des légumes verts</t>
  </si>
  <si>
    <t>Préserver couleur</t>
  </si>
  <si>
    <t>Légumes verts</t>
  </si>
  <si>
    <t>Couleur terne</t>
  </si>
  <si>
    <t>Comment préserver goût et couleur d’un légume vert mixé ?</t>
  </si>
  <si>
    <t>Comment éviter le vert triste ?</t>
  </si>
  <si>
    <t>Cuire juste, égoutter, limiter attente et surcuisson ; associer support doux si besoin.</t>
  </si>
  <si>
    <t>Je ne cuis pas trop longtemps et je refroidis/sert correctement.</t>
  </si>
  <si>
    <t>Cuire juste, mixer, servir/ refroidir vite.</t>
  </si>
  <si>
    <t>Surcuire longtemps.</t>
  </si>
  <si>
    <t>Couleur, goût, fibres.</t>
  </si>
  <si>
    <t>Chlorophylle</t>
  </si>
  <si>
    <t>Couleur et appétence comptent.</t>
  </si>
  <si>
    <t>Légumes verts | Mixé légume | Contrôle : Couleur, goût, fibres.</t>
  </si>
  <si>
    <t>À retenir : Cuire juste, mixer, servir/ refroidir vite.. À éviter : Surcuire longtemps..</t>
  </si>
  <si>
    <t>Liaison froide maîtrisée.</t>
  </si>
  <si>
    <t>Cuire juste, égoutter, limiter attente et surcuisson ; associer support doux si besoin. Geste attendu : Cuire juste, mixer, servir/ refroidir vite. Contrôle attendu : Couleur, goût, fibres. Erreur critique à éviter : Surcuire longtemps. Hygiène ou traçabilité : Liaison froide maîtrisée.</t>
  </si>
  <si>
    <t>Je ne cuis pas trop longtemps et je refroidis/sert correctement. Je fais : Cuire juste, mixer, servir/ refroidir vite. Je vérifie : Couleur, goût, fibres. Je ne fais pas : Surcuire longtemps. Je respecte : Liaison froide maîtrisée.</t>
  </si>
  <si>
    <t>Q058</t>
  </si>
  <si>
    <t>Cuisson œufs</t>
  </si>
  <si>
    <t>Éviter grumeaux</t>
  </si>
  <si>
    <t>Appareil aux œufs adapté</t>
  </si>
  <si>
    <t>Mixé/tendre</t>
  </si>
  <si>
    <t>Œufs</t>
  </si>
  <si>
    <t>Coagulation granuleuse</t>
  </si>
  <si>
    <t>Pourquoi l’œuf demande-t-il une cuisson douce ?</t>
  </si>
  <si>
    <t>Pourquoi l’œuf fait des morceaux ?</t>
  </si>
  <si>
    <t>Les protéines coagulent vite ; chaleur forte = grumeaux difficiles à lisser.</t>
  </si>
  <si>
    <t>Trop chaud, l’œuf devient dur et granuleux.</t>
  </si>
  <si>
    <t>Cuire doux, remuer, filtrer si besoin.</t>
  </si>
  <si>
    <t>Cuisson vive.</t>
  </si>
  <si>
    <t>Absence grumeaux.</t>
  </si>
  <si>
    <t>L’œuf enrichit mais fragilise la texture.</t>
  </si>
  <si>
    <t>Œufs | Mixé/tendre | Contrôle : Absence grumeaux.</t>
  </si>
  <si>
    <t>À retenir : Cuire doux, remuer, filtrer si besoin.. À éviter : Cuisson vive..</t>
  </si>
  <si>
    <t>Allergène œuf.</t>
  </si>
  <si>
    <t>Les protéines coagulent vite ; chaleur forte = grumeaux difficiles à lisser. Geste attendu : Cuire doux, remuer, filtrer si besoin. Contrôle attendu : Absence grumeaux. Erreur critique à éviter : Cuisson vive. Hygiène ou traçabilité : Allergène œuf.</t>
  </si>
  <si>
    <t>Trop chaud, l’œuf devient dur et granuleux. Je fais : Cuire doux, remuer, filtrer si besoin. Je vérifie : Absence grumeaux. Je ne fais pas : Cuisson vive. Je respecte : Allergène œuf.</t>
  </si>
  <si>
    <t>Q059</t>
  </si>
  <si>
    <t>Cuisson fruits</t>
  </si>
  <si>
    <t>Limiter oxydation/acide</t>
  </si>
  <si>
    <t>Lisse froid</t>
  </si>
  <si>
    <t>Fruits</t>
  </si>
  <si>
    <t>Brunissement</t>
  </si>
  <si>
    <t>Pourquoi cuire certains fruits avant mixage ?</t>
  </si>
  <si>
    <t>Pourquoi compoter avant de mixer ?</t>
  </si>
  <si>
    <t>La cuisson peut attendrir, limiter certains défauts, extraire jus ; le contrôle de l’air et du froid reste nécessaire.</t>
  </si>
  <si>
    <t>La compote se mixe mieux et tient mieux.</t>
  </si>
  <si>
    <t>Cuire doux, mixer, couvrir.</t>
  </si>
  <si>
    <t>Mixer cru fibreux avec peau.</t>
  </si>
  <si>
    <t>Couleur + absence peau/graines.</t>
  </si>
  <si>
    <t>Pectines/oxydation</t>
  </si>
  <si>
    <t>Chaque fruit demande son degré de cuisson.</t>
  </si>
  <si>
    <t>Fruits | Lisse froid | Contrôle : Couleur + absence peau/graines.</t>
  </si>
  <si>
    <t>À retenir : Cuire doux, mixer, couvrir.. À éviter : Mixer cru fibreux avec peau..</t>
  </si>
  <si>
    <t>Stockage froid.</t>
  </si>
  <si>
    <t>La cuisson peut attendrir, limiter certains défauts, extraire jus ; le contrôle de l’air et du froid reste nécessaire. Geste attendu : Cuire doux, mixer, couvrir. Contrôle attendu : Couleur + absence peau/graines. Erreur critique à éviter : Mixer cru fibreux avec peau. Hygiène ou traçabilité : Stockage froid.</t>
  </si>
  <si>
    <t>La compote se mixe mieux et tient mieux. Je fais : Cuire doux, mixer, couvrir. Je vérifie : Couleur + absence peau/graines. Je ne fais pas : Mixer cru fibreux avec peau. Je respecte : Stockage froid.</t>
  </si>
  <si>
    <t>Q060</t>
  </si>
  <si>
    <t>05_Mixage_tamisage</t>
  </si>
  <si>
    <t>Mixage</t>
  </si>
  <si>
    <t>Limiter échauffement</t>
  </si>
  <si>
    <t>Un cutter chauffe une purée</t>
  </si>
  <si>
    <t>Texture collante ou goût altéré</t>
  </si>
  <si>
    <t>Pourquoi un mixage trop long peut-il dégrader la texture ?</t>
  </si>
  <si>
    <t>Pourquoi ne pas mixer pendant trop longtemps ?</t>
  </si>
  <si>
    <t>Le mixage long chauffe, incorpore air, libère amidon/fibres et peut rendre la texture collante ou oxydée.</t>
  </si>
  <si>
    <t>Plus je mixe, plus je peux abîmer la texture.</t>
  </si>
  <si>
    <t>Mixer par séquences courtes, racler, contrôler.</t>
  </si>
  <si>
    <t>Mixer jusqu’à texture colle.</t>
  </si>
  <si>
    <t>Température, aspect, collant.</t>
  </si>
  <si>
    <t>Cisaillement, amidon</t>
  </si>
  <si>
    <t>Le bon outil est un paramètre de recette.</t>
  </si>
  <si>
    <t>Purée | Mixé lisse | Contrôle : Température, aspect, collant.</t>
  </si>
  <si>
    <t>À retenir : Mixer par séquences courtes, racler, contrôler.. À éviter : Mixer jusqu’à texture colle..</t>
  </si>
  <si>
    <t>Matériel nettoyé/désinfecté.</t>
  </si>
  <si>
    <t>Le mixage long chauffe, incorpore air, libère amidon/fibres et peut rendre la texture collante ou oxydée. Geste attendu : Mixer par séquences courtes, racler, contrôler. Contrôle attendu : Température, aspect, collant. Erreur critique à éviter : Mixer jusqu’à texture colle. Hygiène ou traçabilité : Matériel nettoyé/désinfecté.</t>
  </si>
  <si>
    <t>Plus je mixe, plus je peux abîmer la texture. Je fais : Mixer par séquences courtes, racler, contrôler. Je vérifie : Température, aspect, collant. Je ne fais pas : Mixer jusqu’à texture colle. Je respecte : Matériel nettoyé/désinfecté.</t>
  </si>
  <si>
    <t>Q061</t>
  </si>
  <si>
    <t>Tamisage</t>
  </si>
  <si>
    <t>Retirer particules</t>
  </si>
  <si>
    <t>Légume fibreux après mixage</t>
  </si>
  <si>
    <t>Poireau/lentilles</t>
  </si>
  <si>
    <t>Fibres/peaux</t>
  </si>
  <si>
    <t>Quand le tamisage devient-il obligatoire ?</t>
  </si>
  <si>
    <t>Quand faut-il passer au tamis ?</t>
  </si>
  <si>
    <t>Lorsque fibres, peaux, graines ou particules persistent et que la texture cible exige une texture lisse.</t>
  </si>
  <si>
    <t>Quand il reste des fils ou petits bouts.</t>
  </si>
  <si>
    <t>Tamis adapté, spatule propre, contrôle final.</t>
  </si>
  <si>
    <t>Servir parce que ça a été mixé.</t>
  </si>
  <si>
    <t>Absence particules.</t>
  </si>
  <si>
    <t>Structure fibreuse</t>
  </si>
  <si>
    <t>Le tamisage est un contrôle qualité, pas une punition.</t>
  </si>
  <si>
    <t>Poireau/lentilles | Mixé lisse | Contrôle : Absence particules.</t>
  </si>
  <si>
    <t>À retenir : Tamis adapté, spatule propre, contrôle final.. À éviter : Servir parce que ça a été mixé..</t>
  </si>
  <si>
    <t>Nettoyage tamis immédiat.</t>
  </si>
  <si>
    <t>Lorsque fibres, peaux, graines ou particules persistent et que la texture cible exige une texture lisse. Geste attendu : Tamis adapté, spatule propre, contrôle final. Contrôle attendu : Absence particules. Erreur critique à éviter : Servir parce que ça a été mixé. Hygiène ou traçabilité : Nettoyage tamis immédiat.</t>
  </si>
  <si>
    <t>Quand il reste des fils ou petits bouts. Je fais : Tamis adapté, spatule propre, contrôle final. Je vérifie : Absence particules. Je ne fais pas : Servir parce que ça a été mixé. Je respecte : Nettoyage tamis immédiat.</t>
  </si>
  <si>
    <t>Q062</t>
  </si>
  <si>
    <t>Homogénéisation</t>
  </si>
  <si>
    <t>Éviter séparation</t>
  </si>
  <si>
    <t>Viande sauce</t>
  </si>
  <si>
    <t>Phase séparée</t>
  </si>
  <si>
    <t>Comment obtenir une texture homogène sans surmixer ?</t>
  </si>
  <si>
    <t>Comment bien mélanger sans tout casser ?</t>
  </si>
  <si>
    <t>Ajouter le liquide progressivement, mixer juste nécessaire, laisser reposer et recontrôler.</t>
  </si>
  <si>
    <t>J’ajoute la sauce petit à petit et je vérifie après repos.</t>
  </si>
  <si>
    <t>Ajout progressif, repos, contrôle.</t>
  </si>
  <si>
    <t>Ajouter tout le liquide d’un coup.</t>
  </si>
  <si>
    <t>Pas d’eau/gras libre.</t>
  </si>
  <si>
    <t>Émulsion/suspension</t>
  </si>
  <si>
    <t>L’homogénéité doit tenir quelques minutes.</t>
  </si>
  <si>
    <t>Viande sauce | Mixé lisse | Contrôle : Pas d’eau/gras libre.</t>
  </si>
  <si>
    <t>À retenir : Ajout progressif, repos, contrôle.. À éviter : Ajouter tout le liquide d’un coup..</t>
  </si>
  <si>
    <t>Mixage en zone propre.</t>
  </si>
  <si>
    <t>S08_HYDROCOLLOIDS_SAHA</t>
  </si>
  <si>
    <t>Ajouter le liquide progressivement, mixer juste nécessaire, laisser reposer et recontrôler. Geste attendu : Ajout progressif, repos, contrôle. Contrôle attendu : Pas d’eau/gras libre. Erreur critique à éviter : Ajouter tout le liquide d’un coup. Hygiène ou traçabilité : Mixage en zone propre.</t>
  </si>
  <si>
    <t>J’ajoute la sauce petit à petit et je vérifie après repos. Je fais : Ajout progressif, repos, contrôle. Je vérifie : Pas d’eau/gras libre. Je ne fais pas : Ajouter tout le liquide d’un coup. Je respecte : Mixage en zone propre.</t>
  </si>
  <si>
    <t>Q063</t>
  </si>
  <si>
    <t>Détente</t>
  </si>
  <si>
    <t>Corriger épaisseur</t>
  </si>
  <si>
    <t>Mixé trop compact</t>
  </si>
  <si>
    <t>Texture trop ferme</t>
  </si>
  <si>
    <t>Comment détendre sans perdre goût ni sécurité ?</t>
  </si>
  <si>
    <t>Comment rendre moins épais sans faire de soupe ?</t>
  </si>
  <si>
    <t>Détendre par petites quantités avec liquide chaud aromatique filtré, mélanger, recontrôler.</t>
  </si>
  <si>
    <t>J’ajoute un peu de jus ou sauce, pas de l’eau au hasard.</t>
  </si>
  <si>
    <t>Détente progressive + test.</t>
  </si>
  <si>
    <t>Ajouter beaucoup d’eau.</t>
  </si>
  <si>
    <t>Test texture après correction.</t>
  </si>
  <si>
    <t>Dilution/rhéologie</t>
  </si>
  <si>
    <t>Chaque correction déclenche un nouveau test.</t>
  </si>
  <si>
    <t>Plat mixé | Mixé | Contrôle : Test texture après correction.</t>
  </si>
  <si>
    <t>À retenir : Détente progressive + test.. À éviter : Ajouter beaucoup d’eau..</t>
  </si>
  <si>
    <t>Maintien température.</t>
  </si>
  <si>
    <t>Détendre par petites quantités avec liquide chaud aromatique filtré, mélanger, recontrôler. Geste attendu : Détente progressive + test. Contrôle attendu : Test texture après correction. Erreur critique à éviter : Ajouter beaucoup d’eau. Hygiène ou traçabilité : Maintien température.</t>
  </si>
  <si>
    <t>J’ajoute un peu de jus ou sauce, pas de l’eau au hasard. Je fais : Détente progressive + test. Je vérifie : Test texture après correction. Je ne fais pas : Ajouter beaucoup d’eau. Je respecte : Maintien température.</t>
  </si>
  <si>
    <t>Q064</t>
  </si>
  <si>
    <t>Lissage</t>
  </si>
  <si>
    <t>Maîtriser granulométrie</t>
  </si>
  <si>
    <t>Mixé de légumineuse granuleux</t>
  </si>
  <si>
    <t>Lentilles/pois</t>
  </si>
  <si>
    <t>Pourquoi la granulométrie résiduelle doit-elle être contrôlée ?</t>
  </si>
  <si>
    <t>Pourquoi les petits grains gênent ?</t>
  </si>
  <si>
    <t>La granulométrie influence sécurité et acceptabilité ; les peaux et grains doivent être supprimés selon niveau.</t>
  </si>
  <si>
    <t>Les petits grains se sentent et peuvent gêner.</t>
  </si>
  <si>
    <t>Cuire plus, mixer, tamiser.</t>
  </si>
  <si>
    <t>Corriger seulement par liquide.</t>
  </si>
  <si>
    <t>Test tactile/cuillère.</t>
  </si>
  <si>
    <t>Particules</t>
  </si>
  <si>
    <t>La finesse dépend aussi de la cuisson.</t>
  </si>
  <si>
    <t>Lentilles/pois | Mixé lisse | Contrôle : Test tactile/cuillère.</t>
  </si>
  <si>
    <t>À retenir : Cuire plus, mixer, tamiser.. À éviter : Corriger seulement par liquide..</t>
  </si>
  <si>
    <t>Hygiène tamis.</t>
  </si>
  <si>
    <t>La granulométrie influence sécurité et acceptabilité ; les peaux et grains doivent être supprimés selon niveau. Geste attendu : Cuire plus, mixer, tamiser. Contrôle attendu : Test tactile/cuillère. Erreur critique à éviter : Corriger seulement par liquide. Hygiène ou traçabilité : Hygiène tamis.</t>
  </si>
  <si>
    <t>Les petits grains se sentent et peuvent gêner. Je fais : Cuire plus, mixer, tamiser. Je vérifie : Test tactile/cuillère. Je ne fais pas : Corriger seulement par liquide. Je respecte : Hygiène tamis.</t>
  </si>
  <si>
    <t>Q065</t>
  </si>
  <si>
    <t>Aération</t>
  </si>
  <si>
    <t>Limiter bulles</t>
  </si>
  <si>
    <t>Préparation mixée</t>
  </si>
  <si>
    <t>Mousse instable</t>
  </si>
  <si>
    <t>Pourquoi l’incorporation d’air peut-elle être un défaut ?</t>
  </si>
  <si>
    <t>Pourquoi éviter de faire mousser ?</t>
  </si>
  <si>
    <t>L’air modifie densité, aspect, tenue et peut accélérer oxydation. Il faut mixer juste nécessaire.</t>
  </si>
  <si>
    <t>Trop d’air change la texture et l’aspect.</t>
  </si>
  <si>
    <t>Mixer immergé, vitesse adaptée, repos court.</t>
  </si>
  <si>
    <t>Fouetter fort inutilement.</t>
  </si>
  <si>
    <t>Bulles, volume, oxydation.</t>
  </si>
  <si>
    <t>Foisonnement/oxydation</t>
  </si>
  <si>
    <t>Foisonner n’est pas texturer.</t>
  </si>
  <si>
    <t>Préparation mixée | Mixé lisse | Contrôle : Bulles, volume, oxydation.</t>
  </si>
  <si>
    <t>À retenir : Mixer immergé, vitesse adaptée, repos court.. À éviter : Fouetter fort inutilement..</t>
  </si>
  <si>
    <t>Limiter attente.</t>
  </si>
  <si>
    <t>L’air modifie densité, aspect, tenue et peut accélérer oxydation. Il faut mixer juste nécessaire. Geste attendu : Mixer immergé, vitesse adaptée, repos court. Contrôle attendu : Bulles, volume, oxydation. Erreur critique à éviter : Fouetter fort inutilement. Hygiène ou traçabilité : Limiter attente.</t>
  </si>
  <si>
    <t>Trop d’air change la texture et l’aspect. Je fais : Mixer immergé, vitesse adaptée, repos court. Je vérifie : Bulles, volume, oxydation. Je ne fais pas : Fouetter fort inutilement. Je respecte : Limiter attente.</t>
  </si>
  <si>
    <t>Q066</t>
  </si>
  <si>
    <t>Portions</t>
  </si>
  <si>
    <t>Produire par lot</t>
  </si>
  <si>
    <t>Mixés servis en barquettes</t>
  </si>
  <si>
    <t>Tous</t>
  </si>
  <si>
    <t>Production collective</t>
  </si>
  <si>
    <t>Variabilité lot</t>
  </si>
  <si>
    <t>Pourquoi standardiser les lots de mixage ?</t>
  </si>
  <si>
    <t>Pourquoi faire pareil à chaque bac ?</t>
  </si>
  <si>
    <t>Lot, pesée, liquide et temps de mixage doivent être reproductibles pour assurer même texture et même goût.</t>
  </si>
  <si>
    <t>On pèse et on suit la méthode pour que toutes les barquettes soient pareilles.</t>
  </si>
  <si>
    <t>Fiche technique, pesée, contrôle lot.</t>
  </si>
  <si>
    <t>Faire chaque lot au hasard.</t>
  </si>
  <si>
    <t>Comparaison lots.</t>
  </si>
  <si>
    <t>Procédé</t>
  </si>
  <si>
    <t>La régularité est une compétence professionnelle.</t>
  </si>
  <si>
    <t>Production collective | Tous | Contrôle : Comparaison lots.</t>
  </si>
  <si>
    <t>À retenir : Fiche technique, pesée, contrôle lot.. À éviter : Faire chaque lot au hasard..</t>
  </si>
  <si>
    <t>Traçabilité lot/date/heure.</t>
  </si>
  <si>
    <t>Lot, pesée, liquide et temps de mixage doivent être reproductibles pour assurer même texture et même goût. Geste attendu : Fiche technique, pesée, contrôle lot. Contrôle attendu : Comparaison lots. Erreur critique à éviter : Faire chaque lot au hasard. Hygiène ou traçabilité : Traçabilité lot/date/heure.</t>
  </si>
  <si>
    <t>On pèse et on suit la méthode pour que toutes les barquettes soient pareilles. Je fais : Fiche technique, pesée, contrôle lot. Je vérifie : Comparaison lots. Je ne fais pas : Faire chaque lot au hasard. Je respecte : Traçabilité lot/date/heure.</t>
  </si>
  <si>
    <t>Q067</t>
  </si>
  <si>
    <t>Matériel</t>
  </si>
  <si>
    <t>Choisir outil</t>
  </si>
  <si>
    <t>Selon texture</t>
  </si>
  <si>
    <t>Tous produits</t>
  </si>
  <si>
    <t>Mauvais outil</t>
  </si>
  <si>
    <t>Pourquoi le choix du matériel influence-t-il la texture finale ?</t>
  </si>
  <si>
    <t>Pourquoi l’outil change le résultat ?</t>
  </si>
  <si>
    <t>Chaque outil impose un cisaillement différent : utile pour lisser, dangereux pour amidon ou fibres selon produit.</t>
  </si>
  <si>
    <t>Le cutter, le presse-purée ou le mixeur ne font pas la même texture.</t>
  </si>
  <si>
    <t>Choisir outil selon produit et niveau.</t>
  </si>
  <si>
    <t>Utiliser cutter pour toutes les purées.</t>
  </si>
  <si>
    <t>Texture obtenue + défauts.</t>
  </si>
  <si>
    <t>Cisaillement</t>
  </si>
  <si>
    <t>Matériel = paramètre de formulation.</t>
  </si>
  <si>
    <t>Tous produits | Selon texture | Contrôle : Texture obtenue + défauts.</t>
  </si>
  <si>
    <t>À retenir : Choisir outil selon produit et niveau.. À éviter : Utiliser cutter pour toutes les purées..</t>
  </si>
  <si>
    <t>Désinfection adaptée des pièces.</t>
  </si>
  <si>
    <t>S10_HAUMONT_MARX</t>
  </si>
  <si>
    <t>Chaque outil impose un cisaillement différent : utile pour lisser, dangereux pour amidon ou fibres selon produit. Geste attendu : Choisir outil selon produit et niveau. Contrôle attendu : Texture obtenue + défauts. Erreur critique à éviter : Utiliser cutter pour toutes les purées. Hygiène ou traçabilité : Désinfection adaptée des pièces.</t>
  </si>
  <si>
    <t>Le cutter, le presse-purée ou le mixeur ne font pas la même texture. Je fais : Choisir outil selon produit et niveau. Je vérifie : Texture obtenue + défauts. Je ne fais pas : Utiliser cutter pour toutes les purées. Je respecte : Désinfection adaptée des pièces.</t>
  </si>
  <si>
    <t>Q068</t>
  </si>
  <si>
    <t>06_Texturants_liants</t>
  </si>
  <si>
    <t>Texturant</t>
  </si>
  <si>
    <t>Utiliser Amidon/fécule</t>
  </si>
  <si>
    <t>Amidon/fécule</t>
  </si>
  <si>
    <t>Grumeaux, goût farineux</t>
  </si>
  <si>
    <t>Quelles précautions prendre avec Amidon/fécule pour une texture modifiée ?</t>
  </si>
  <si>
    <t>Comment utiliser Amidon/fécule sans rater la texture ?</t>
  </si>
  <si>
    <t>Amidon/fécule peut servir à épaissir à chaud, mais son emploi doit être pesé, autorisé, testé en conditions réelles et compatible avec la recette.</t>
  </si>
  <si>
    <t>Je ne dose pas à l’œil. Je suis la fiche, je mélange correctement et je reteste.</t>
  </si>
  <si>
    <t>Délayer, chauffer, cuire, contrôler après repos</t>
  </si>
  <si>
    <t>Doser Amidon/fécule au jugé sans contrôle.</t>
  </si>
  <si>
    <t>Pesée + repos + test texture.</t>
  </si>
  <si>
    <t>Gélatinisation amidon</t>
  </si>
  <si>
    <t>Un texturant corrige une formulation ; il ne doit pas masquer une mauvaise cuisson.</t>
  </si>
  <si>
    <t>Amidon/fécule | Selon prescription | Contrôle : Pesée + repos + test texture.</t>
  </si>
  <si>
    <t>À retenir : Délayer, chauffer, cuire, contrôler après repos. À éviter : Doser Amidon/fécule au jugé sans contrôle..</t>
  </si>
  <si>
    <t>Vérifier additif autorisé, allergènes, lot et fiche produit.</t>
  </si>
  <si>
    <t>Amidon/fécule peut servir à épaissir à chaud, mais son emploi doit être pesé, autorisé, testé en conditions réelles et compatible avec la recette. Geste attendu : Délayer, chauffer, cuire, contrôler après repos. Contrôle attendu : Pesée + repos + test texture. Erreur critique à éviter : Doser Amidon/fécule au jugé sans contrôle. Hygiène ou traçabilité : Vérifier additif autorisé, allergènes, lot et fiche produit.</t>
  </si>
  <si>
    <t>Je ne dose pas à l’œil. Je suis la fiche, je mélange correctement et je reteste. Je fais : Délayer, chauffer, cuire, contrôler après repos. Je vérifie : Pesée + repos + test texture. Je ne fais pas : Doser Amidon/fécule au jugé sans contrôle. Je respecte : Vérifier additif autorisé, allergènes, lot et fiche produit.</t>
  </si>
  <si>
    <t>Q069</t>
  </si>
  <si>
    <t>Utiliser Amidon modifié</t>
  </si>
  <si>
    <t>Amidon modifié</t>
  </si>
  <si>
    <t>Surdosage, texture pâteuse</t>
  </si>
  <si>
    <t>Quelles précautions prendre avec Amidon modifié pour une texture modifiée ?</t>
  </si>
  <si>
    <t>Comment utiliser Amidon modifié sans rater la texture ?</t>
  </si>
  <si>
    <t>Amidon modifié peut servir à stabiliser selon fiche, mais son emploi doit être pesé, autorisé, testé en conditions réelles et compatible avec la recette.</t>
  </si>
  <si>
    <t>Respecter fiche fournisseur et usage autorisé</t>
  </si>
  <si>
    <t>Doser Amidon modifié au jugé sans contrôle.</t>
  </si>
  <si>
    <t>Amidon modifié | Selon prescription | Contrôle : Pesée + repos + test texture.</t>
  </si>
  <si>
    <t>À retenir : Respecter fiche fournisseur et usage autorisé. À éviter : Doser Amidon modifié au jugé sans contrôle..</t>
  </si>
  <si>
    <t>S06_ANSES_ADDITIFS</t>
  </si>
  <si>
    <t>Amidon modifié peut servir à stabiliser selon fiche, mais son emploi doit être pesé, autorisé, testé en conditions réelles et compatible avec la recette. Geste attendu : Respecter fiche fournisseur et usage autorisé. Contrôle attendu : Pesée + repos + test texture. Erreur critique à éviter : Doser Amidon modifié au jugé sans contrôle. Hygiène ou traçabilité : Vérifier additif autorisé, allergènes, lot et fiche produit.</t>
  </si>
  <si>
    <t>Je ne dose pas à l’œil. Je suis la fiche, je mélange correctement et je reteste. Je fais : Respecter fiche fournisseur et usage autorisé. Je vérifie : Pesée + repos + test texture. Je ne fais pas : Doser Amidon modifié au jugé sans contrôle. Je respecte : Vérifier additif autorisé, allergènes, lot et fiche produit.</t>
  </si>
  <si>
    <t>Q070</t>
  </si>
  <si>
    <t>Utiliser Gomme xanthane</t>
  </si>
  <si>
    <t>Gomme xanthane</t>
  </si>
  <si>
    <t>Gluant, filant</t>
  </si>
  <si>
    <t>Quelles précautions prendre avec Gomme xanthane pour une texture modifiée ?</t>
  </si>
  <si>
    <t>Comment utiliser Gomme xanthane sans rater la texture ?</t>
  </si>
  <si>
    <t>Gomme xanthane peut servir à épaissir/stabiliser froid ou chaud, mais son emploi doit être pesé, autorisé, testé en conditions réelles et compatible avec la recette.</t>
  </si>
  <si>
    <t>Peser précisément, disperser, laisser hydrater</t>
  </si>
  <si>
    <t>Doser Gomme xanthane au jugé sans contrôle.</t>
  </si>
  <si>
    <t>Hydrocolloïde viscosifiant</t>
  </si>
  <si>
    <t>Gomme xanthane | Selon prescription | Contrôle : Pesée + repos + test texture.</t>
  </si>
  <si>
    <t>À retenir : Peser précisément, disperser, laisser hydrater. À éviter : Doser Gomme xanthane au jugé sans contrôle..</t>
  </si>
  <si>
    <t>Gomme xanthane peut servir à épaissir/stabiliser froid ou chaud, mais son emploi doit être pesé, autorisé, testé en conditions réelles et compatible avec la recette. Geste attendu : Peser précisément, disperser, laisser hydrater. Contrôle attendu : Pesée + repos + test texture. Erreur critique à éviter : Doser Gomme xanthane au jugé sans contrôle. Hygiène ou traçabilité : Vérifier additif autorisé, allergènes, lot et fiche produit.</t>
  </si>
  <si>
    <t>Je ne dose pas à l’œil. Je suis la fiche, je mélange correctement et je reteste. Je fais : Peser précisément, disperser, laisser hydrater. Je vérifie : Pesée + repos + test texture. Je ne fais pas : Doser Gomme xanthane au jugé sans contrôle. Je respecte : Vérifier additif autorisé, allergènes, lot et fiche produit.</t>
  </si>
  <si>
    <t>Q071</t>
  </si>
  <si>
    <t>Utiliser Gomme guar</t>
  </si>
  <si>
    <t>Gomme guar</t>
  </si>
  <si>
    <t>Grumeaux, épaississement différé</t>
  </si>
  <si>
    <t>Quelles précautions prendre avec Gomme guar pour une texture modifiée ?</t>
  </si>
  <si>
    <t>Comment utiliser Gomme guar sans rater la texture ?</t>
  </si>
  <si>
    <t>Gomme guar peut servir à donner corps, mais son emploi doit être pesé, autorisé, testé en conditions réelles et compatible avec la recette.</t>
  </si>
  <si>
    <t>Disperser correctement, attendre hydratation</t>
  </si>
  <si>
    <t>Doser Gomme guar au jugé sans contrôle.</t>
  </si>
  <si>
    <t>Hydratation polysaccharide</t>
  </si>
  <si>
    <t>Gomme guar | Selon prescription | Contrôle : Pesée + repos + test texture.</t>
  </si>
  <si>
    <t>À retenir : Disperser correctement, attendre hydratation. À éviter : Doser Gomme guar au jugé sans contrôle..</t>
  </si>
  <si>
    <t>Gomme guar peut servir à donner corps, mais son emploi doit être pesé, autorisé, testé en conditions réelles et compatible avec la recette. Geste attendu : Disperser correctement, attendre hydratation. Contrôle attendu : Pesée + repos + test texture. Erreur critique à éviter : Doser Gomme guar au jugé sans contrôle. Hygiène ou traçabilité : Vérifier additif autorisé, allergènes, lot et fiche produit.</t>
  </si>
  <si>
    <t>Je ne dose pas à l’œil. Je suis la fiche, je mélange correctement et je reteste. Je fais : Disperser correctement, attendre hydratation. Je vérifie : Pesée + repos + test texture. Je ne fais pas : Doser Gomme guar au jugé sans contrôle. Je respecte : Vérifier additif autorisé, allergènes, lot et fiche produit.</t>
  </si>
  <si>
    <t>Q072</t>
  </si>
  <si>
    <t>Utiliser Gomme caroube</t>
  </si>
  <si>
    <t>Gomme caroube</t>
  </si>
  <si>
    <t>Hydratation incomplète</t>
  </si>
  <si>
    <t>Quelles précautions prendre avec Gomme caroube pour une texture modifiée ?</t>
  </si>
  <si>
    <t>Comment utiliser Gomme caroube sans rater la texture ?</t>
  </si>
  <si>
    <t>Gomme caroube peut servir à épaissir/gélifier en synergie, mais son emploi doit être pesé, autorisé, testé en conditions réelles et compatible avec la recette.</t>
  </si>
  <si>
    <t>Chauffer selon fiche, associer prudemment</t>
  </si>
  <si>
    <t>Doser Gomme caroube au jugé sans contrôle.</t>
  </si>
  <si>
    <t>Polysaccharide</t>
  </si>
  <si>
    <t>Gomme caroube | Selon prescription | Contrôle : Pesée + repos + test texture.</t>
  </si>
  <si>
    <t>À retenir : Chauffer selon fiche, associer prudemment. À éviter : Doser Gomme caroube au jugé sans contrôle..</t>
  </si>
  <si>
    <t>Gomme caroube peut servir à épaissir/gélifier en synergie, mais son emploi doit être pesé, autorisé, testé en conditions réelles et compatible avec la recette. Geste attendu : Chauffer selon fiche, associer prudemment. Contrôle attendu : Pesée + repos + test texture. Erreur critique à éviter : Doser Gomme caroube au jugé sans contrôle. Hygiène ou traçabilité : Vérifier additif autorisé, allergènes, lot et fiche produit.</t>
  </si>
  <si>
    <t>Je ne dose pas à l’œil. Je suis la fiche, je mélange correctement et je reteste. Je fais : Chauffer selon fiche, associer prudemment. Je vérifie : Pesée + repos + test texture. Je ne fais pas : Doser Gomme caroube au jugé sans contrôle. Je respecte : Vérifier additif autorisé, allergènes, lot et fiche produit.</t>
  </si>
  <si>
    <t>Q073</t>
  </si>
  <si>
    <t>Utiliser Agar-agar</t>
  </si>
  <si>
    <t>Agar-agar</t>
  </si>
  <si>
    <t>Gel cassant trop ferme</t>
  </si>
  <si>
    <t>Quelles précautions prendre avec Agar-agar pour une texture modifiée ?</t>
  </si>
  <si>
    <t>Comment utiliser Agar-agar sans rater la texture ?</t>
  </si>
  <si>
    <t>Agar-agar peut servir à gélifier, mais son emploi doit être pesé, autorisé, testé en conditions réelles et compatible avec la recette.</t>
  </si>
  <si>
    <t>Activer à chaud, doser bas, tester au service</t>
  </si>
  <si>
    <t>Doser Agar-agar au jugé sans contrôle.</t>
  </si>
  <si>
    <t>Gélification polysaccharide</t>
  </si>
  <si>
    <t>Agar-agar | Selon prescription | Contrôle : Pesée + repos + test texture.</t>
  </si>
  <si>
    <t>À retenir : Activer à chaud, doser bas, tester au service. À éviter : Doser Agar-agar au jugé sans contrôle..</t>
  </si>
  <si>
    <t>Agar-agar peut servir à gélifier, mais son emploi doit être pesé, autorisé, testé en conditions réelles et compatible avec la recette. Geste attendu : Activer à chaud, doser bas, tester au service. Contrôle attendu : Pesée + repos + test texture. Erreur critique à éviter : Doser Agar-agar au jugé sans contrôle. Hygiène ou traçabilité : Vérifier additif autorisé, allergènes, lot et fiche produit.</t>
  </si>
  <si>
    <t>Je ne dose pas à l’œil. Je suis la fiche, je mélange correctement et je reteste. Je fais : Activer à chaud, doser bas, tester au service. Je vérifie : Pesée + repos + test texture. Je ne fais pas : Doser Agar-agar au jugé sans contrôle. Je respecte : Vérifier additif autorisé, allergènes, lot et fiche produit.</t>
  </si>
  <si>
    <t>Q074</t>
  </si>
  <si>
    <t>Utiliser Gélatine</t>
  </si>
  <si>
    <t>Gélatine</t>
  </si>
  <si>
    <t>Fonte au chaud, origine animale</t>
  </si>
  <si>
    <t>Quelles précautions prendre avec Gélatine pour une texture modifiée ?</t>
  </si>
  <si>
    <t>Comment utiliser Gélatine sans rater la texture ?</t>
  </si>
  <si>
    <t>Gélatine peut servir à gel souple à froid, mais son emploi doit être pesé, autorisé, testé en conditions réelles et compatible avec la recette.</t>
  </si>
  <si>
    <t>Utiliser selon température de service, vérifier contraintes</t>
  </si>
  <si>
    <t>Doser Gélatine au jugé sans contrôle.</t>
  </si>
  <si>
    <t>Gel thermoréversible</t>
  </si>
  <si>
    <t>Gélatine | Selon prescription | Contrôle : Pesée + repos + test texture.</t>
  </si>
  <si>
    <t>À retenir : Utiliser selon température de service, vérifier contraintes. À éviter : Doser Gélatine au jugé sans contrôle..</t>
  </si>
  <si>
    <t>Gélatine peut servir à gel souple à froid, mais son emploi doit être pesé, autorisé, testé en conditions réelles et compatible avec la recette. Geste attendu : Utiliser selon température de service, vérifier contraintes. Contrôle attendu : Pesée + repos + test texture. Erreur critique à éviter : Doser Gélatine au jugé sans contrôle. Hygiène ou traçabilité : Vérifier additif autorisé, allergènes, lot et fiche produit.</t>
  </si>
  <si>
    <t>Je ne dose pas à l’œil. Je suis la fiche, je mélange correctement et je reteste. Je fais : Utiliser selon température de service, vérifier contraintes. Je vérifie : Pesée + repos + test texture. Je ne fais pas : Doser Gélatine au jugé sans contrôle. Je respecte : Vérifier additif autorisé, allergènes, lot et fiche produit.</t>
  </si>
  <si>
    <t>Q075</t>
  </si>
  <si>
    <t>Utiliser Pectine</t>
  </si>
  <si>
    <t>Pectine</t>
  </si>
  <si>
    <t>Dépend pH/sucre/calcium</t>
  </si>
  <si>
    <t>Quelles précautions prendre avec Pectine pour une texture modifiée ?</t>
  </si>
  <si>
    <t>Comment utiliser Pectine sans rater la texture ?</t>
  </si>
  <si>
    <t>Pectine peut servir à structurer fruits, mais son emploi doit être pesé, autorisé, testé en conditions réelles et compatible avec la recette.</t>
  </si>
  <si>
    <t>Suivre type de pectine et fiche technique</t>
  </si>
  <si>
    <t>Doser Pectine au jugé sans contrôle.</t>
  </si>
  <si>
    <t>Réseau pectine</t>
  </si>
  <si>
    <t>Pectine | Selon prescription | Contrôle : Pesée + repos + test texture.</t>
  </si>
  <si>
    <t>À retenir : Suivre type de pectine et fiche technique. À éviter : Doser Pectine au jugé sans contrôle..</t>
  </si>
  <si>
    <t>Pectine peut servir à structurer fruits, mais son emploi doit être pesé, autorisé, testé en conditions réelles et compatible avec la recette. Geste attendu : Suivre type de pectine et fiche technique. Contrôle attendu : Pesée + repos + test texture. Erreur critique à éviter : Doser Pectine au jugé sans contrôle. Hygiène ou traçabilité : Vérifier additif autorisé, allergènes, lot et fiche produit.</t>
  </si>
  <si>
    <t>Je ne dose pas à l’œil. Je suis la fiche, je mélange correctement et je reteste. Je fais : Suivre type de pectine et fiche technique. Je vérifie : Pesée + repos + test texture. Je ne fais pas : Doser Pectine au jugé sans contrôle. Je respecte : Vérifier additif autorisé, allergènes, lot et fiche produit.</t>
  </si>
  <si>
    <t>Q076</t>
  </si>
  <si>
    <t>Utiliser Alginate</t>
  </si>
  <si>
    <t>Alginate</t>
  </si>
  <si>
    <t>Gel irrégulier, technique avancée</t>
  </si>
  <si>
    <t>Quelles précautions prendre avec Alginate pour une texture modifiée ?</t>
  </si>
  <si>
    <t>Comment utiliser Alginate sans rater la texture ?</t>
  </si>
  <si>
    <t>Alginate peut servir à structurer avec calcium, mais son emploi doit être pesé, autorisé, testé en conditions réelles et compatible avec la recette.</t>
  </si>
  <si>
    <t>Réserver à procédure validée et pesée précise</t>
  </si>
  <si>
    <t>Doser Alginate au jugé sans contrôle.</t>
  </si>
  <si>
    <t>Gélification ionique</t>
  </si>
  <si>
    <t>Alginate | Selon prescription | Contrôle : Pesée + repos + test texture.</t>
  </si>
  <si>
    <t>À retenir : Réserver à procédure validée et pesée précise. À éviter : Doser Alginate au jugé sans contrôle..</t>
  </si>
  <si>
    <t>Alginate peut servir à structurer avec calcium, mais son emploi doit être pesé, autorisé, testé en conditions réelles et compatible avec la recette. Geste attendu : Réserver à procédure validée et pesée précise. Contrôle attendu : Pesée + repos + test texture. Erreur critique à éviter : Doser Alginate au jugé sans contrôle. Hygiène ou traçabilité : Vérifier additif autorisé, allergènes, lot et fiche produit.</t>
  </si>
  <si>
    <t>Je ne dose pas à l’œil. Je suis la fiche, je mélange correctement et je reteste. Je fais : Réserver à procédure validée et pesée précise. Je vérifie : Pesée + repos + test texture. Je ne fais pas : Doser Alginate au jugé sans contrôle. Je respecte : Vérifier additif autorisé, allergènes, lot et fiche produit.</t>
  </si>
  <si>
    <t>Q077</t>
  </si>
  <si>
    <t>Utiliser Carraghénanes</t>
  </si>
  <si>
    <t>Carraghénanes</t>
  </si>
  <si>
    <t>Gel trop ferme, synergies complexes</t>
  </si>
  <si>
    <t>Quelles précautions prendre avec Carraghénanes pour une texture modifiée ?</t>
  </si>
  <si>
    <t>Comment utiliser Carraghénanes sans rater la texture ?</t>
  </si>
  <si>
    <t>Carraghénanes peut servir à gels produits laitiers/sauces, mais son emploi doit être pesé, autorisé, testé en conditions réelles et compatible avec la recette.</t>
  </si>
  <si>
    <t>Respecter réglementation et fiche technique</t>
  </si>
  <si>
    <t>Doser Carraghénanes au jugé sans contrôle.</t>
  </si>
  <si>
    <t>Hydrocolloïde marin</t>
  </si>
  <si>
    <t>Carraghénanes | Selon prescription | Contrôle : Pesée + repos + test texture.</t>
  </si>
  <si>
    <t>À retenir : Respecter réglementation et fiche technique. À éviter : Doser Carraghénanes au jugé sans contrôle..</t>
  </si>
  <si>
    <t>Carraghénanes peut servir à gels produits laitiers/sauces, mais son emploi doit être pesé, autorisé, testé en conditions réelles et compatible avec la recette. Geste attendu : Respecter réglementation et fiche technique. Contrôle attendu : Pesée + repos + test texture. Erreur critique à éviter : Doser Carraghénanes au jugé sans contrôle. Hygiène ou traçabilité : Vérifier additif autorisé, allergènes, lot et fiche produit.</t>
  </si>
  <si>
    <t>Je ne dose pas à l’œil. Je suis la fiche, je mélange correctement et je reteste. Je fais : Respecter réglementation et fiche technique. Je vérifie : Pesée + repos + test texture. Je ne fais pas : Doser Carraghénanes au jugé sans contrôle. Je respecte : Vérifier additif autorisé, allergènes, lot et fiche produit.</t>
  </si>
  <si>
    <t>Q078</t>
  </si>
  <si>
    <t>Utiliser Méthylcellulose</t>
  </si>
  <si>
    <t>Méthylcellulose</t>
  </si>
  <si>
    <t>Effet contre-intuitif</t>
  </si>
  <si>
    <t>Quelles précautions prendre avec Méthylcellulose pour une texture modifiée ?</t>
  </si>
  <si>
    <t>Comment utiliser Méthylcellulose sans rater la texture ?</t>
  </si>
  <si>
    <t>Méthylcellulose peut servir à gélification à chaud selon type, mais son emploi doit être pesé, autorisé, testé en conditions réelles et compatible avec la recette.</t>
  </si>
  <si>
    <t>Usage avancé, test en conditions réelles</t>
  </si>
  <si>
    <t>Doser Méthylcellulose au jugé sans contrôle.</t>
  </si>
  <si>
    <t>Thermogélification</t>
  </si>
  <si>
    <t>Méthylcellulose | Selon prescription | Contrôle : Pesée + repos + test texture.</t>
  </si>
  <si>
    <t>À retenir : Usage avancé, test en conditions réelles. À éviter : Doser Méthylcellulose au jugé sans contrôle..</t>
  </si>
  <si>
    <t>Méthylcellulose peut servir à gélification à chaud selon type, mais son emploi doit être pesé, autorisé, testé en conditions réelles et compatible avec la recette. Geste attendu : Usage avancé, test en conditions réelles. Contrôle attendu : Pesée + repos + test texture. Erreur critique à éviter : Doser Méthylcellulose au jugé sans contrôle. Hygiène ou traçabilité : Vérifier additif autorisé, allergènes, lot et fiche produit.</t>
  </si>
  <si>
    <t>Je ne dose pas à l’œil. Je suis la fiche, je mélange correctement et je reteste. Je fais : Usage avancé, test en conditions réelles. Je vérifie : Pesée + repos + test texture. Je ne fais pas : Doser Méthylcellulose au jugé sans contrôle. Je respecte : Vérifier additif autorisé, allergènes, lot et fiche produit.</t>
  </si>
  <si>
    <t>Q079</t>
  </si>
  <si>
    <t>Utiliser Purée de pomme de terre/flocons</t>
  </si>
  <si>
    <t>Purée de pomme de terre/flocons</t>
  </si>
  <si>
    <t>Texture collante, goût marqué</t>
  </si>
  <si>
    <t>Quelles précautions prendre avec Purée de pomme de terre/flocons pour une texture modifiée ?</t>
  </si>
  <si>
    <t>Comment utiliser Purée de pomme de terre/flocons sans rater la texture ?</t>
  </si>
  <si>
    <t>Purée de pomme de terre/flocons peut servir à épaissir alimentairement, mais son emploi doit être pesé, autorisé, testé en conditions réelles et compatible avec la recette.</t>
  </si>
  <si>
    <t>Ajouter peu, éviter surmixage</t>
  </si>
  <si>
    <t>Doser Purée de pomme de terre/flocons au jugé sans contrôle.</t>
  </si>
  <si>
    <t>Amidon</t>
  </si>
  <si>
    <t>Purée de pomme de terre/flocons | Selon prescription | Contrôle : Pesée + repos + test texture.</t>
  </si>
  <si>
    <t>À retenir : Ajouter peu, éviter surmixage. À éviter : Doser Purée de pomme de terre/flocons au jugé sans contrôle..</t>
  </si>
  <si>
    <t>Purée de pomme de terre/flocons peut servir à épaissir alimentairement, mais son emploi doit être pesé, autorisé, testé en conditions réelles et compatible avec la recette. Geste attendu : Ajouter peu, éviter surmixage. Contrôle attendu : Pesée + repos + test texture. Erreur critique à éviter : Doser Purée de pomme de terre/flocons au jugé sans contrôle. Hygiène ou traçabilité : Vérifier additif autorisé, allergènes, lot et fiche produit.</t>
  </si>
  <si>
    <t>Je ne dose pas à l’œil. Je suis la fiche, je mélange correctement et je reteste. Je fais : Ajouter peu, éviter surmixage. Je vérifie : Pesée + repos + test texture. Je ne fais pas : Doser Purée de pomme de terre/flocons au jugé sans contrôle. Je respecte : Vérifier additif autorisé, allergènes, lot et fiche produit.</t>
  </si>
  <si>
    <t>Q080</t>
  </si>
  <si>
    <t>Utiliser Pain de mie sans croûte mixé</t>
  </si>
  <si>
    <t>Pain de mie sans croûte mixé</t>
  </si>
  <si>
    <t>Gluten, allergène, morceaux</t>
  </si>
  <si>
    <t>Quelles précautions prendre avec Pain de mie sans croûte mixé pour une texture modifiée ?</t>
  </si>
  <si>
    <t>Comment utiliser Pain de mie sans croûte mixé sans rater la texture ?</t>
  </si>
  <si>
    <t>Pain de mie sans croûte mixé peut servir à lier certaines farces, mais son emploi doit être pesé, autorisé, testé en conditions réelles et compatible avec la recette.</t>
  </si>
  <si>
    <t>Usage limité selon texture et allergènes</t>
  </si>
  <si>
    <t>Doser Pain de mie sans croûte mixé au jugé sans contrôle.</t>
  </si>
  <si>
    <t>Pain de mie sans croûte mixé | Selon prescription | Contrôle : Pesée + repos + test texture.</t>
  </si>
  <si>
    <t>À retenir : Usage limité selon texture et allergènes. À éviter : Doser Pain de mie sans croûte mixé au jugé sans contrôle..</t>
  </si>
  <si>
    <t>Pain de mie sans croûte mixé peut servir à lier certaines farces, mais son emploi doit être pesé, autorisé, testé en conditions réelles et compatible avec la recette. Geste attendu : Usage limité selon texture et allergènes. Contrôle attendu : Pesée + repos + test texture. Erreur critique à éviter : Doser Pain de mie sans croûte mixé au jugé sans contrôle. Hygiène ou traçabilité : Vérifier additif autorisé, allergènes, lot et fiche produit.</t>
  </si>
  <si>
    <t>Je ne dose pas à l’œil. Je suis la fiche, je mélange correctement et je reteste. Je fais : Usage limité selon texture et allergènes. Je vérifie : Pesée + repos + test texture. Je ne fais pas : Doser Pain de mie sans croûte mixé au jugé sans contrôle. Je respecte : Vérifier additif autorisé, allergènes, lot et fiche produit.</t>
  </si>
  <si>
    <t>Q081</t>
  </si>
  <si>
    <t>Utiliser Crème/fromage frais</t>
  </si>
  <si>
    <t>Crème/fromage frais</t>
  </si>
  <si>
    <t>Allergène lait, gras libre</t>
  </si>
  <si>
    <t>Quelles précautions prendre avec Crème/fromage frais pour une texture modifiée ?</t>
  </si>
  <si>
    <t>Comment utiliser Crème/fromage frais sans rater la texture ?</t>
  </si>
  <si>
    <t>Crème/fromage frais peut servir à enrichir et lier, mais son emploi doit être pesé, autorisé, testé en conditions réelles et compatible avec la recette.</t>
  </si>
  <si>
    <t>Incorporer progressivement à température adaptée</t>
  </si>
  <si>
    <t>Doser Crème/fromage frais au jugé sans contrôle.</t>
  </si>
  <si>
    <t>Émulsion/protéines</t>
  </si>
  <si>
    <t>Crème/fromage frais | Selon prescription | Contrôle : Pesée + repos + test texture.</t>
  </si>
  <si>
    <t>À retenir : Incorporer progressivement à température adaptée. À éviter : Doser Crème/fromage frais au jugé sans contrôle..</t>
  </si>
  <si>
    <t>Crème/fromage frais peut servir à enrichir et lier, mais son emploi doit être pesé, autorisé, testé en conditions réelles et compatible avec la recette. Geste attendu : Incorporer progressivement à température adaptée. Contrôle attendu : Pesée + repos + test texture. Erreur critique à éviter : Doser Crème/fromage frais au jugé sans contrôle. Hygiène ou traçabilité : Vérifier additif autorisé, allergènes, lot et fiche produit.</t>
  </si>
  <si>
    <t>Je ne dose pas à l’œil. Je suis la fiche, je mélange correctement et je reteste. Je fais : Incorporer progressivement à température adaptée. Je vérifie : Pesée + repos + test texture. Je ne fais pas : Doser Crème/fromage frais au jugé sans contrôle. Je respecte : Vérifier additif autorisé, allergènes, lot et fiche produit.</t>
  </si>
  <si>
    <t>Q082</t>
  </si>
  <si>
    <t>Utiliser Œuf</t>
  </si>
  <si>
    <t>Coagulation grumeleuse, allergène</t>
  </si>
  <si>
    <t>Quelles précautions prendre avec Œuf pour une texture modifiée ?</t>
  </si>
  <si>
    <t>Comment utiliser Œuf sans rater la texture ?</t>
  </si>
  <si>
    <t>Œuf peut servir à lier/enrichir, mais son emploi doit être pesé, autorisé, testé en conditions réelles et compatible avec la recette.</t>
  </si>
  <si>
    <t>Tempérer, cuire doux, filtrer si besoin</t>
  </si>
  <si>
    <t>Doser Œuf au jugé sans contrôle.</t>
  </si>
  <si>
    <t>Œuf | Selon prescription | Contrôle : Pesée + repos + test texture.</t>
  </si>
  <si>
    <t>À retenir : Tempérer, cuire doux, filtrer si besoin. À éviter : Doser Œuf au jugé sans contrôle..</t>
  </si>
  <si>
    <t>Œuf peut servir à lier/enrichir, mais son emploi doit être pesé, autorisé, testé en conditions réelles et compatible avec la recette. Geste attendu : Tempérer, cuire doux, filtrer si besoin. Contrôle attendu : Pesée + repos + test texture. Erreur critique à éviter : Doser Œuf au jugé sans contrôle. Hygiène ou traçabilité : Vérifier additif autorisé, allergènes, lot et fiche produit.</t>
  </si>
  <si>
    <t>Je ne dose pas à l’œil. Je suis la fiche, je mélange correctement et je reteste. Je fais : Tempérer, cuire doux, filtrer si besoin. Je vérifie : Pesée + repos + test texture. Je ne fais pas : Doser Œuf au jugé sans contrôle. Je respecte : Vérifier additif autorisé, allergènes, lot et fiche produit.</t>
  </si>
  <si>
    <t>Q083</t>
  </si>
  <si>
    <t>Utiliser Huile/beurre</t>
  </si>
  <si>
    <t>Huile/beurre</t>
  </si>
  <si>
    <t>Gras libre</t>
  </si>
  <si>
    <t>Quelles précautions prendre avec Huile/beurre pour une texture modifiée ?</t>
  </si>
  <si>
    <t>Comment utiliser Huile/beurre sans rater la texture ?</t>
  </si>
  <si>
    <t>Huile/beurre peut servir à enrichir/rondeur, mais son emploi doit être pesé, autorisé, testé en conditions réelles et compatible avec la recette.</t>
  </si>
  <si>
    <t>Incorporer progressivement avec support liant</t>
  </si>
  <si>
    <t>Doser Huile/beurre au jugé sans contrôle.</t>
  </si>
  <si>
    <t>Émulsion</t>
  </si>
  <si>
    <t>Huile/beurre | Selon prescription | Contrôle : Pesée + repos + test texture.</t>
  </si>
  <si>
    <t>À retenir : Incorporer progressivement avec support liant. À éviter : Doser Huile/beurre au jugé sans contrôle..</t>
  </si>
  <si>
    <t>Huile/beurre peut servir à enrichir/rondeur, mais son emploi doit être pesé, autorisé, testé en conditions réelles et compatible avec la recette. Geste attendu : Incorporer progressivement avec support liant. Contrôle attendu : Pesée + repos + test texture. Erreur critique à éviter : Doser Huile/beurre au jugé sans contrôle. Hygiène ou traçabilité : Vérifier additif autorisé, allergènes, lot et fiche produit.</t>
  </si>
  <si>
    <t>Je ne dose pas à l’œil. Je suis la fiche, je mélange correctement et je reteste. Je fais : Incorporer progressivement avec support liant. Je vérifie : Pesée + repos + test texture. Je ne fais pas : Doser Huile/beurre au jugé sans contrôle. Je respecte : Vérifier additif autorisé, allergènes, lot et fiche produit.</t>
  </si>
  <si>
    <t>Q084</t>
  </si>
  <si>
    <t>Utiliser Fibres/poudres nutritionnelles</t>
  </si>
  <si>
    <t>Fibres/poudres nutritionnelles</t>
  </si>
  <si>
    <t>Granulation, goût poudreux</t>
  </si>
  <si>
    <t>Quelles précautions prendre avec Fibres/poudres nutritionnelles pour une texture modifiée ?</t>
  </si>
  <si>
    <t>Comment utiliser Fibres/poudres nutritionnelles sans rater la texture ?</t>
  </si>
  <si>
    <t>Fibres/poudres nutritionnelles peut servir à enrichir selon protocole, mais son emploi doit être pesé, autorisé, testé en conditions réelles et compatible avec la recette.</t>
  </si>
  <si>
    <t>Suivre prescription diététique et recontrôler texture</t>
  </si>
  <si>
    <t>Doser Fibres/poudres nutritionnelles au jugé sans contrôle.</t>
  </si>
  <si>
    <t>Suspension/hydratation</t>
  </si>
  <si>
    <t>Fibres/poudres nutritionnelles | Selon prescription | Contrôle : Pesée + repos + test texture.</t>
  </si>
  <si>
    <t>À retenir : Suivre prescription diététique et recontrôler texture. À éviter : Doser Fibres/poudres nutritionnelles au jugé sans contrôle..</t>
  </si>
  <si>
    <t>Fibres/poudres nutritionnelles peut servir à enrichir selon protocole, mais son emploi doit être pesé, autorisé, testé en conditions réelles et compatible avec la recette. Geste attendu : Suivre prescription diététique et recontrôler texture. Contrôle attendu : Pesée + repos + test texture. Erreur critique à éviter : Doser Fibres/poudres nutritionnelles au jugé sans contrôle. Hygiène ou traçabilité : Vérifier additif autorisé, allergènes, lot et fiche produit.</t>
  </si>
  <si>
    <t>Je ne dose pas à l’œil. Je suis la fiche, je mélange correctement et je reteste. Je fais : Suivre prescription diététique et recontrôler texture. Je vérifie : Pesée + repos + test texture. Je ne fais pas : Doser Fibres/poudres nutritionnelles au jugé sans contrôle. Je respecte : Vérifier additif autorisé, allergènes, lot et fiche produit.</t>
  </si>
  <si>
    <t>Q085</t>
  </si>
  <si>
    <t>Utiliser Gélifiant prêt à l’emploi</t>
  </si>
  <si>
    <t>Gélifiant prêt à l’emploi</t>
  </si>
  <si>
    <t>Dépend fournisseur</t>
  </si>
  <si>
    <t>Quelles précautions prendre avec Gélifiant prêt à l’emploi pour une texture modifiée ?</t>
  </si>
  <si>
    <t>Comment utiliser Gélifiant prêt à l’emploi sans rater la texture ?</t>
  </si>
  <si>
    <t>Gélifiant prêt à l’emploi peut servir à standardiser production, mais son emploi doit être pesé, autorisé, testé en conditions réelles et compatible avec la recette.</t>
  </si>
  <si>
    <t>Pesée, fiche technique, traçabilité lot</t>
  </si>
  <si>
    <t>Doser Gélifiant prêt à l’emploi au jugé sans contrôle.</t>
  </si>
  <si>
    <t>Hydratation/gélification</t>
  </si>
  <si>
    <t>Gélifiant prêt à l’emploi | Selon prescription | Contrôle : Pesée + repos + test texture.</t>
  </si>
  <si>
    <t>À retenir : Pesée, fiche technique, traçabilité lot. À éviter : Doser Gélifiant prêt à l’emploi au jugé sans contrôle..</t>
  </si>
  <si>
    <t>Gélifiant prêt à l’emploi peut servir à standardiser production, mais son emploi doit être pesé, autorisé, testé en conditions réelles et compatible avec la recette. Geste attendu : Pesée, fiche technique, traçabilité lot. Contrôle attendu : Pesée + repos + test texture. Erreur critique à éviter : Doser Gélifiant prêt à l’emploi au jugé sans contrôle. Hygiène ou traçabilité : Vérifier additif autorisé, allergènes, lot et fiche produit.</t>
  </si>
  <si>
    <t>Je ne dose pas à l’œil. Je suis la fiche, je mélange correctement et je reteste. Je fais : Pesée, fiche technique, traçabilité lot. Je vérifie : Pesée + repos + test texture. Je ne fais pas : Doser Gélifiant prêt à l’emploi au jugé sans contrôle. Je respecte : Vérifier additif autorisé, allergènes, lot et fiche produit.</t>
  </si>
  <si>
    <t>Q086</t>
  </si>
  <si>
    <t>Utiliser Épaississant boissons</t>
  </si>
  <si>
    <t>Épaississant boissons</t>
  </si>
  <si>
    <t>Épaississement évolutif</t>
  </si>
  <si>
    <t>Quelles précautions prendre avec Épaississant boissons pour une texture modifiée ?</t>
  </si>
  <si>
    <t>Comment utiliser Épaississant boissons sans rater la texture ?</t>
  </si>
  <si>
    <t>Épaississant boissons peut servir à adapter liquides, mais son emploi doit être pesé, autorisé, testé en conditions réelles et compatible avec la recette.</t>
  </si>
  <si>
    <t>Respect temps d’hydratation et test IDDSI</t>
  </si>
  <si>
    <t>Doser Épaississant boissons au jugé sans contrôle.</t>
  </si>
  <si>
    <t>Rhéologie/hydratation</t>
  </si>
  <si>
    <t>Épaississant boissons | Selon prescription | Contrôle : Pesée + repos + test texture.</t>
  </si>
  <si>
    <t>À retenir : Respect temps d’hydratation et test IDDSI. À éviter : Doser Épaississant boissons au jugé sans contrôle..</t>
  </si>
  <si>
    <t>Épaississant boissons peut servir à adapter liquides, mais son emploi doit être pesé, autorisé, testé en conditions réelles et compatible avec la recette. Geste attendu : Respect temps d’hydratation et test IDDSI. Contrôle attendu : Pesée + repos + test texture. Erreur critique à éviter : Doser Épaississant boissons au jugé sans contrôle. Hygiène ou traçabilité : Vérifier additif autorisé, allergènes, lot et fiche produit.</t>
  </si>
  <si>
    <t>Je ne dose pas à l’œil. Je suis la fiche, je mélange correctement et je reteste. Je fais : Respect temps d’hydratation et test IDDSI. Je vérifie : Pesée + repos + test texture. Je ne fais pas : Doser Épaississant boissons au jugé sans contrôle. Je respecte : Vérifier additif autorisé, allergènes, lot et fiche produit.</t>
  </si>
  <si>
    <t>Q087</t>
  </si>
  <si>
    <t>Utiliser Mélange texturant maison</t>
  </si>
  <si>
    <t>Mélange texturant maison</t>
  </si>
  <si>
    <t>Variabilité</t>
  </si>
  <si>
    <t>Quelles précautions prendre avec Mélange texturant maison pour une texture modifiée ?</t>
  </si>
  <si>
    <t>Comment utiliser Mélange texturant maison sans rater la texture ?</t>
  </si>
  <si>
    <t>Mélange texturant maison peut servir à lier avec ingrédients cuisine, mais son emploi doit être pesé, autorisé, testé en conditions réelles et compatible avec la recette.</t>
  </si>
  <si>
    <t>Standardiser recette, pesée, température</t>
  </si>
  <si>
    <t>Doser Mélange texturant maison au jugé sans contrôle.</t>
  </si>
  <si>
    <t>Procédé formulation</t>
  </si>
  <si>
    <t>Mélange texturant maison | Selon prescription | Contrôle : Pesée + repos + test texture.</t>
  </si>
  <si>
    <t>À retenir : Standardiser recette, pesée, température. À éviter : Doser Mélange texturant maison au jugé sans contrôle..</t>
  </si>
  <si>
    <t>Mélange texturant maison peut servir à lier avec ingrédients cuisine, mais son emploi doit être pesé, autorisé, testé en conditions réelles et compatible avec la recette. Geste attendu : Standardiser recette, pesée, température. Contrôle attendu : Pesée + repos + test texture. Erreur critique à éviter : Doser Mélange texturant maison au jugé sans contrôle. Hygiène ou traçabilité : Vérifier additif autorisé, allergènes, lot et fiche produit.</t>
  </si>
  <si>
    <t>Je ne dose pas à l’œil. Je suis la fiche, je mélange correctement et je reteste. Je fais : Standardiser recette, pesée, température. Je vérifie : Pesée + repos + test texture. Je ne fais pas : Doser Mélange texturant maison au jugé sans contrôle. Je respecte : Vérifier additif autorisé, allergènes, lot et fiche produit.</t>
  </si>
  <si>
    <t>Q088</t>
  </si>
  <si>
    <t>07_Aromatisation_saveurs</t>
  </si>
  <si>
    <t>Jus réduit</t>
  </si>
  <si>
    <t>Renforcer le goût sans morceaux</t>
  </si>
  <si>
    <t>Viande ou volaille fade</t>
  </si>
  <si>
    <t>Jus de cuisson</t>
  </si>
  <si>
    <t>Fadeur</t>
  </si>
  <si>
    <t>Pourquoi réduire et filtrer un jus plutôt que détendre à l’eau ?</t>
  </si>
  <si>
    <t>Pourquoi utiliser le jus du plat ?</t>
  </si>
  <si>
    <t>Le jus réduit apporte arômes, couleur et matière sèche ; il renforce le goût sans particules.</t>
  </si>
  <si>
    <t>Le jus garde le goût du plat.</t>
  </si>
  <si>
    <t>Filtrer, réduire, doser, lier si besoin.</t>
  </si>
  <si>
    <t>Détendre à l’eau.</t>
  </si>
  <si>
    <t>Goût identifiable.</t>
  </si>
  <si>
    <t>Concentration</t>
  </si>
  <si>
    <t>Le jus est un outil de texture et de goût.</t>
  </si>
  <si>
    <t>Jus de cuisson | Mixé | Contrôle : Goût identifiable.</t>
  </si>
  <si>
    <t>À retenir : Filtrer, réduire, doser, lier si besoin.. À éviter : Détendre à l’eau..</t>
  </si>
  <si>
    <t>Refroidissement/remise température.</t>
  </si>
  <si>
    <t>Le jus réduit apporte arômes, couleur et matière sèche ; il renforce le goût sans particules. Geste attendu : Filtrer, réduire, doser, lier si besoin. Contrôle attendu : Goût identifiable. Erreur critique à éviter : Détendre à l’eau. Hygiène ou traçabilité : Refroidissement/remise température.</t>
  </si>
  <si>
    <t>Le jus garde le goût du plat. Je fais : Filtrer, réduire, doser, lier si besoin. Je vérifie : Goût identifiable. Je ne fais pas : Détendre à l’eau. Je respecte : Refroidissement/remise température.</t>
  </si>
  <si>
    <t>Q089</t>
  </si>
  <si>
    <t>Herbes infusées</t>
  </si>
  <si>
    <t>Aromatiser sans particules</t>
  </si>
  <si>
    <t>Herbes</t>
  </si>
  <si>
    <t>Comment utiliser les herbes sans introduire de morceaux ?</t>
  </si>
  <si>
    <t>Comment mettre du goût d’herbe sans bouts ?</t>
  </si>
  <si>
    <t>Infuser puis filtrer, utiliser huiles/aromates filtrés, éviter herbes hachées si texture lisse.</t>
  </si>
  <si>
    <t>Je donne le goût puis je filtre.</t>
  </si>
  <si>
    <t>Infuser, filtrer, doser.</t>
  </si>
  <si>
    <t>Ajouter persil haché.</t>
  </si>
  <si>
    <t>Diffusion aromatique</t>
  </si>
  <si>
    <t>L’arôme peut être extrait sans morceau.</t>
  </si>
  <si>
    <t>Herbes | Mixé lisse | Contrôle : Absence particules.</t>
  </si>
  <si>
    <t>À retenir : Infuser, filtrer, doser.. À éviter : Ajouter persil haché..</t>
  </si>
  <si>
    <t>Hygiène herbes fraîches.</t>
  </si>
  <si>
    <t>Infuser puis filtrer, utiliser huiles/aromates filtrés, éviter herbes hachées si texture lisse. Geste attendu : Infuser, filtrer, doser. Contrôle attendu : Absence particules. Erreur critique à éviter : Ajouter persil haché. Hygiène ou traçabilité : Hygiène herbes fraîches.</t>
  </si>
  <si>
    <t>Je donne le goût puis je filtre. Je fais : Infuser, filtrer, doser. Je vérifie : Absence particules. Je ne fais pas : Ajouter persil haché. Je respecte : Hygiène herbes fraîches.</t>
  </si>
  <si>
    <t>Q090</t>
  </si>
  <si>
    <t>Épices fines</t>
  </si>
  <si>
    <t>Donner relief</t>
  </si>
  <si>
    <t>Plat mixé monotone</t>
  </si>
  <si>
    <t>Épices moulues</t>
  </si>
  <si>
    <t>Goût agressif</t>
  </si>
  <si>
    <t>Comment doser les épices dans une texture modifiée ?</t>
  </si>
  <si>
    <t>Comment épicer sans que ça pique trop ?</t>
  </si>
  <si>
    <t>Utiliser poudres fines, doser modérément, goûter après repos ; éviter grains et fragments.</t>
  </si>
  <si>
    <t>Je dose peu, je goûte, je ne mets pas de grains.</t>
  </si>
  <si>
    <t>Dosage progressif.</t>
  </si>
  <si>
    <t>Poivre concassé/graines.</t>
  </si>
  <si>
    <t>Goût après repos.</t>
  </si>
  <si>
    <t>Diffusion</t>
  </si>
  <si>
    <t>Les textures lisses amplifient parfois certaines perceptions.</t>
  </si>
  <si>
    <t>Épices moulues | Tous | Contrôle : Goût après repos.</t>
  </si>
  <si>
    <t>À retenir : Dosage progressif.. À éviter : Poivre concassé/graines..</t>
  </si>
  <si>
    <t>Traçabilité ingrédients.</t>
  </si>
  <si>
    <t>Utiliser poudres fines, doser modérément, goûter après repos ; éviter grains et fragments. Geste attendu : Dosage progressif. Contrôle attendu : Goût après repos. Erreur critique à éviter : Poivre concassé/graines. Hygiène ou traçabilité : Traçabilité ingrédients.</t>
  </si>
  <si>
    <t>Je dose peu, je goûte, je ne mets pas de grains. Je fais : Dosage progressif. Je vérifie : Goût après repos. Je ne fais pas : Poivre concassé/graines. Je respecte : Traçabilité ingrédients.</t>
  </si>
  <si>
    <t>Q091</t>
  </si>
  <si>
    <t>Acidité douce</t>
  </si>
  <si>
    <t>Réveiller poisson/fruits</t>
  </si>
  <si>
    <t>Plat mou ou plat fade</t>
  </si>
  <si>
    <t>Citron/vinaigre doux</t>
  </si>
  <si>
    <t>Acidité agressive</t>
  </si>
  <si>
    <t>Comment utiliser l’acidité sans déstabiliser goût et texture ?</t>
  </si>
  <si>
    <t>Comment mettre du citron sans tout couvrir ?</t>
  </si>
  <si>
    <t>L’acidité réveille mais doit être faible, équilibrée avec gras/douceur et compatible régime.</t>
  </si>
  <si>
    <t>Un peu suffit. Trop, ça couvre le goût.</t>
  </si>
  <si>
    <t>Ajouter progressivement, goûter.</t>
  </si>
  <si>
    <t>Verser citron pur en quantité.</t>
  </si>
  <si>
    <t>Goût équilibré.</t>
  </si>
  <si>
    <t>Équilibre acide/gras</t>
  </si>
  <si>
    <t>L’acidité est une correction, pas un masquage.</t>
  </si>
  <si>
    <t>Citron/vinaigre doux | Tous | Contrôle : Goût équilibré.</t>
  </si>
  <si>
    <t>À retenir : Ajouter progressivement, goûter.. À éviter : Verser citron pur en quantité..</t>
  </si>
  <si>
    <t>Vérifier tolérances.</t>
  </si>
  <si>
    <t>L’acidité réveille mais doit être faible, équilibrée avec gras/douceur et compatible régime. Geste attendu : Ajouter progressivement, goûter. Contrôle attendu : Goût équilibré. Erreur critique à éviter : Verser citron pur en quantité. Hygiène ou traçabilité : Vérifier tolérances.</t>
  </si>
  <si>
    <t>Un peu suffit. Trop, ça couvre le goût. Je fais : Ajouter progressivement, goûter. Je vérifie : Goût équilibré. Je ne fais pas : Verser citron pur en quantité. Je respecte : Vérifier tolérances.</t>
  </si>
  <si>
    <t>Q092</t>
  </si>
  <si>
    <t>Matière grasse</t>
  </si>
  <si>
    <t>Porter les arômes</t>
  </si>
  <si>
    <t>Légume mixé sans rondeur</t>
  </si>
  <si>
    <t>Beurre/huile/crème</t>
  </si>
  <si>
    <t>Pourquoi la matière grasse peut-elle améliorer goût et texture ?</t>
  </si>
  <si>
    <t>Pourquoi un peu de gras donne du goût ?</t>
  </si>
  <si>
    <t>Les matières grasses portent certains arômes, apportent rondeur et énergie ; elles doivent rester émulsionnées.</t>
  </si>
  <si>
    <t>Ça rend plus rond, mais il ne faut pas que l’huile ressorte.</t>
  </si>
  <si>
    <t>Incorporer progressivement.</t>
  </si>
  <si>
    <t>Ajouter en excès.</t>
  </si>
  <si>
    <t>Absence gras libre.</t>
  </si>
  <si>
    <t>Le gras doit être intégré.</t>
  </si>
  <si>
    <t>Beurre/huile/crème | Mixé | Contrôle : Absence gras libre.</t>
  </si>
  <si>
    <t>À retenir : Incorporer progressivement.. À éviter : Ajouter en excès..</t>
  </si>
  <si>
    <t>Allergènes lait si crème/beurre.</t>
  </si>
  <si>
    <t>Les matières grasses portent certains arômes, apportent rondeur et énergie ; elles doivent rester émulsionnées. Geste attendu : Incorporer progressivement. Contrôle attendu : Absence gras libre. Erreur critique à éviter : Ajouter en excès. Hygiène ou traçabilité : Allergènes lait si crème/beurre.</t>
  </si>
  <si>
    <t>Ça rend plus rond, mais il ne faut pas que l’huile ressorte. Je fais : Incorporer progressivement. Je vérifie : Absence gras libre. Je ne fais pas : Ajouter en excès. Je respecte : Allergènes lait si crème/beurre.</t>
  </si>
  <si>
    <t>Q093</t>
  </si>
  <si>
    <t>Bouillon filtré</t>
  </si>
  <si>
    <t>Détendre proprement</t>
  </si>
  <si>
    <t>Purée trop compacte</t>
  </si>
  <si>
    <t>Bouillon</t>
  </si>
  <si>
    <t>Sel/additifs</t>
  </si>
  <si>
    <t>Quelles précautions avec un bouillon utilisé pour détendre ?</t>
  </si>
  <si>
    <t>Pourquoi vérifier le bouillon ?</t>
  </si>
  <si>
    <t>Le bouillon doit être filtré, peu salé si besoin, compatible allergènes et utile gustativement.</t>
  </si>
  <si>
    <t>Je vérifie sel, allergènes et je filtre.</t>
  </si>
  <si>
    <t>Filtrer, doser, recontrôler.</t>
  </si>
  <si>
    <t>Bouillon granuleux/salé.</t>
  </si>
  <si>
    <t>Goût/texture.</t>
  </si>
  <si>
    <t>Dilution/concentration</t>
  </si>
  <si>
    <t>Le bouillon est une matière première.</t>
  </si>
  <si>
    <t>Bouillon | Mixé | Contrôle : Goût/texture.</t>
  </si>
  <si>
    <t>À retenir : Filtrer, doser, recontrôler.. À éviter : Bouillon granuleux/salé..</t>
  </si>
  <si>
    <t>Allergènes et étiquetage.</t>
  </si>
  <si>
    <t>Le bouillon doit être filtré, peu salé si besoin, compatible allergènes et utile gustativement. Geste attendu : Filtrer, doser, recontrôler. Contrôle attendu : Goût/texture. Erreur critique à éviter : Bouillon granuleux/salé. Hygiène ou traçabilité : Allergènes et étiquetage.</t>
  </si>
  <si>
    <t>Je vérifie sel, allergènes et je filtre. Je fais : Filtrer, doser, recontrôler. Je vérifie : Goût/texture. Je ne fais pas : Bouillon granuleux/salé. Je respecte : Allergènes et étiquetage.</t>
  </si>
  <si>
    <t>Q094</t>
  </si>
  <si>
    <t>Association classique</t>
  </si>
  <si>
    <t>Reconstruire identité</t>
  </si>
  <si>
    <t>Menu transformé en mixé</t>
  </si>
  <si>
    <t>Plat complet</t>
  </si>
  <si>
    <t>Repas non identifiable</t>
  </si>
  <si>
    <t>Pourquoi garder des associations culinaires classiques ?</t>
  </si>
  <si>
    <t>Pourquoi garder les goûts du plat d’origine ?</t>
  </si>
  <si>
    <t>Les associations connues aident la reconnaissance, l’acceptation et la cohérence du menu.</t>
  </si>
  <si>
    <t>On reconnaît mieux ce qu’on mange.</t>
  </si>
  <si>
    <t>Respecter thème culinaire du menu.</t>
  </si>
  <si>
    <t>Créer mélange incohérent.</t>
  </si>
  <si>
    <t>Reconnaissance plat.</t>
  </si>
  <si>
    <t>Perception multisensorielle</t>
  </si>
  <si>
    <t>L’identité du plat est une compétence culinaire.</t>
  </si>
  <si>
    <t>Plat complet | Tous | Contrôle : Reconnaissance plat.</t>
  </si>
  <si>
    <t>À retenir : Respecter thème culinaire du menu.. À éviter : Créer mélange incohérent..</t>
  </si>
  <si>
    <t>Allergènes par composant.</t>
  </si>
  <si>
    <t>S15_SHAPED_PUREES</t>
  </si>
  <si>
    <t>Les associations connues aident la reconnaissance, l’acceptation et la cohérence du menu. Geste attendu : Respecter thème culinaire du menu. Contrôle attendu : Reconnaissance plat. Erreur critique à éviter : Créer mélange incohérent. Hygiène ou traçabilité : Allergènes par composant.</t>
  </si>
  <si>
    <t>On reconnaît mieux ce qu’on mange. Je fais : Respecter thème culinaire du menu. Je vérifie : Reconnaissance plat. Je ne fais pas : Créer mélange incohérent. Je respecte : Allergènes par composant.</t>
  </si>
  <si>
    <t>Q095</t>
  </si>
  <si>
    <t>PRO_PRODUCTION</t>
  </si>
  <si>
    <t>Confirmé</t>
  </si>
  <si>
    <t>08_Présentation_dressage</t>
  </si>
  <si>
    <t>Dressage séparé</t>
  </si>
  <si>
    <t>Identifier composants</t>
  </si>
  <si>
    <t>Barquette mixée complète</t>
  </si>
  <si>
    <t>Masse uniforme</t>
  </si>
  <si>
    <t>Pourquoi séparer viande, légume et féculent ?</t>
  </si>
  <si>
    <t>Pourquoi ne pas tout mélanger ?</t>
  </si>
  <si>
    <t>Séparer aide à reconnaître le repas, contrôler les portions, les allergènes et l’acceptabilité.</t>
  </si>
  <si>
    <t>On voit mieux ce qu’on mange.</t>
  </si>
  <si>
    <t>Dresser par composant.</t>
  </si>
  <si>
    <t>Tout mixer ensemble.</t>
  </si>
  <si>
    <t>Couleur, portions, menu lisible.</t>
  </si>
  <si>
    <t>Perception visuelle</t>
  </si>
  <si>
    <t>Un plat sûr doit rester appétissant.</t>
  </si>
  <si>
    <t>Plat complet | Mixé | Contrôle : Couleur, portions, menu lisible.</t>
  </si>
  <si>
    <t>À retenir : Dresser par composant.. À éviter : Tout mixer ensemble..</t>
  </si>
  <si>
    <t>Étiquetage composant.</t>
  </si>
  <si>
    <t>Séparer aide à reconnaître le repas, contrôler les portions, les allergènes et l’acceptabilité. Geste attendu : Dresser par composant. Contrôle attendu : Couleur, portions, menu lisible. Erreur critique à éviter : Tout mixer ensemble. Hygiène ou traçabilité : Étiquetage composant.</t>
  </si>
  <si>
    <t>On voit mieux ce qu’on mange. Je fais : Dresser par composant. Je vérifie : Couleur, portions, menu lisible. Je ne fais pas : Tout mixer ensemble. Je respecte : Étiquetage composant.</t>
  </si>
  <si>
    <t>Q096</t>
  </si>
  <si>
    <t>Moulage</t>
  </si>
  <si>
    <t>Améliorer identification</t>
  </si>
  <si>
    <t>Purée moulée en forme de légume</t>
  </si>
  <si>
    <t>Mixé moulé</t>
  </si>
  <si>
    <t>Légume</t>
  </si>
  <si>
    <t>Gel trop ferme</t>
  </si>
  <si>
    <t>Quelles limites au moulage des purées ?</t>
  </si>
  <si>
    <t>Pourquoi un beau moulage peut être mauvais ?</t>
  </si>
  <si>
    <t>La forme ne doit pas rendre la texture trop ferme, cassante ou sèche ; elle doit rester conforme au niveau demandé.</t>
  </si>
  <si>
    <t>C’est beau seulement si c’est encore sûr à manger.</t>
  </si>
  <si>
    <t>Mouler, réchauffer/tester, corriger.</t>
  </si>
  <si>
    <t>Privilégier apparence.</t>
  </si>
  <si>
    <t>Test texture après moulage.</t>
  </si>
  <si>
    <t>Gélification</t>
  </si>
  <si>
    <t>L’esthétique suit la sécurité.</t>
  </si>
  <si>
    <t>Légume | Mixé moulé | Contrôle : Test texture après moulage.</t>
  </si>
  <si>
    <t>À retenir : Mouler, réchauffer/tester, corriger.. À éviter : Privilégier apparence..</t>
  </si>
  <si>
    <t>Contrôle avant service.</t>
  </si>
  <si>
    <t>La forme ne doit pas rendre la texture trop ferme, cassante ou sèche ; elle doit rester conforme au niveau demandé. Geste attendu : Mouler, réchauffer/tester, corriger. Contrôle attendu : Test texture après moulage. Erreur critique à éviter : Privilégier apparence. Hygiène ou traçabilité : Contrôle avant service.</t>
  </si>
  <si>
    <t>C’est beau seulement si c’est encore sûr à manger. Je fais : Mouler, réchauffer/tester, corriger. Je vérifie : Test texture après moulage. Je ne fais pas : Privilégier apparence. Je respecte : Contrôle avant service.</t>
  </si>
  <si>
    <t>Q097</t>
  </si>
  <si>
    <t>Poche à douille</t>
  </si>
  <si>
    <t>Dresser propre</t>
  </si>
  <si>
    <t>Purée de légume dressée à la poche</t>
  </si>
  <si>
    <t>Croûte/attente</t>
  </si>
  <si>
    <t>Quels contrôles avec une poche à douille ?</t>
  </si>
  <si>
    <t>À quoi faire attention avec la poche ?</t>
  </si>
  <si>
    <t>La poche doit être propre, utilisée rapidement, avec embout compatible et texture sans particules ; éviter attente longue.</t>
  </si>
  <si>
    <t>La poche doit être propre et pas bouchée par des morceaux.</t>
  </si>
  <si>
    <t>Remplir proprement, dresser vite, maintenir température.</t>
  </si>
  <si>
    <t>Laisser en poche tiède longtemps.</t>
  </si>
  <si>
    <t>Température + absence morceaux.</t>
  </si>
  <si>
    <t>Refroidissement surface</t>
  </si>
  <si>
    <t>Un outil de dressage est aussi un point hygiène.</t>
  </si>
  <si>
    <t>Purée | Mixé | Contrôle : Température + absence morceaux.</t>
  </si>
  <si>
    <t>À retenir : Remplir proprement, dresser vite, maintenir température.. À éviter : Laisser en poche tiède longtemps..</t>
  </si>
  <si>
    <t>Nettoyage poche/embouts.</t>
  </si>
  <si>
    <t>La poche doit être propre, utilisée rapidement, avec embout compatible et texture sans particules ; éviter attente longue. Geste attendu : Remplir proprement, dresser vite, maintenir température. Contrôle attendu : Température + absence morceaux. Erreur critique à éviter : Laisser en poche tiède longtemps. Hygiène ou traçabilité : Nettoyage poche/embouts.</t>
  </si>
  <si>
    <t>La poche doit être propre et pas bouchée par des morceaux. Je fais : Remplir proprement, dresser vite, maintenir température. Je vérifie : Température + absence morceaux. Je ne fais pas : Laisser en poche tiède longtemps. Je respecte : Nettoyage poche/embouts.</t>
  </si>
  <si>
    <t>Q098</t>
  </si>
  <si>
    <t>Sauçage</t>
  </si>
  <si>
    <t>Éviter eau libre</t>
  </si>
  <si>
    <t>Mixé + sauce</t>
  </si>
  <si>
    <t>Sauce</t>
  </si>
  <si>
    <t>Texture déclassée</t>
  </si>
  <si>
    <t>Comment saucer sans rendre la texture dangereuse ?</t>
  </si>
  <si>
    <t>Comment mettre la sauce sans liquéfier ?</t>
  </si>
  <si>
    <t>La sauce doit être cohérente avec la texture cible, nappante ou liée si nécessaire, et ne pas créer d’eau libre.</t>
  </si>
  <si>
    <t>La sauce ne doit pas faire une flaque liquide si ce n’est pas prévu.</t>
  </si>
  <si>
    <t>Sauce liée, dose contrôlée.</t>
  </si>
  <si>
    <t>Ajouter sauce liquide libre.</t>
  </si>
  <si>
    <t>Absence eau libre.</t>
  </si>
  <si>
    <t>Viscosité</t>
  </si>
  <si>
    <t>Le sauçage fait partie de la texture.</t>
  </si>
  <si>
    <t>Sauce | Mixé + sauce | Contrôle : Absence eau libre.</t>
  </si>
  <si>
    <t>À retenir : Sauce liée, dose contrôlée.. À éviter : Ajouter sauce liquide libre..</t>
  </si>
  <si>
    <t>Température sauce.</t>
  </si>
  <si>
    <t>La sauce doit être cohérente avec la texture cible, nappante ou liée si nécessaire, et ne pas créer d’eau libre. Geste attendu : Sauce liée, dose contrôlée. Contrôle attendu : Absence eau libre. Erreur critique à éviter : Ajouter sauce liquide libre. Hygiène ou traçabilité : Température sauce.</t>
  </si>
  <si>
    <t>La sauce ne doit pas faire une flaque liquide si ce n’est pas prévu. Je fais : Sauce liée, dose contrôlée. Je vérifie : Absence eau libre. Je ne fais pas : Ajouter sauce liquide libre. Je respecte : Température sauce.</t>
  </si>
  <si>
    <t>Q099</t>
  </si>
  <si>
    <t>Couleurs</t>
  </si>
  <si>
    <t>Créer appétence</t>
  </si>
  <si>
    <t>Assiette terne</t>
  </si>
  <si>
    <t>Refus alimentaire</t>
  </si>
  <si>
    <t>Pourquoi la couleur est-elle un paramètre de production ?</t>
  </si>
  <si>
    <t>Pourquoi la couleur compte ?</t>
  </si>
  <si>
    <t>La couleur facilite identification et envie de manger ; elle se travaille par produits de saison, cuisson et séparation.</t>
  </si>
  <si>
    <t>Si c’est tout gris, ça donne moins envie.</t>
  </si>
  <si>
    <t>Choisir produits colorés, cuire juste, dresser séparé.</t>
  </si>
  <si>
    <t>Mélange gris uniforme.</t>
  </si>
  <si>
    <t>Lisibilité visuelle.</t>
  </si>
  <si>
    <t>Pigments/oxydation</t>
  </si>
  <si>
    <t>La couleur ne doit pas être cosmétique seulement.</t>
  </si>
  <si>
    <t>Plat complet | Tous | Contrôle : Lisibilité visuelle.</t>
  </si>
  <si>
    <t>À retenir : Choisir produits colorés, cuire juste, dresser séparé.. À éviter : Mélange gris uniforme..</t>
  </si>
  <si>
    <t>Service rapide.</t>
  </si>
  <si>
    <t>La couleur facilite identification et envie de manger ; elle se travaille par produits de saison, cuisson et séparation. Geste attendu : Choisir produits colorés, cuire juste, dresser séparé. Contrôle attendu : Lisibilité visuelle. Erreur critique à éviter : Mélange gris uniforme. Hygiène ou traçabilité : Service rapide.</t>
  </si>
  <si>
    <t>Si c’est tout gris, ça donne moins envie. Je fais : Choisir produits colorés, cuire juste, dresser séparé. Je vérifie : Lisibilité visuelle. Je ne fais pas : Mélange gris uniforme. Je respecte : Service rapide.</t>
  </si>
  <si>
    <t>Q100</t>
  </si>
  <si>
    <t>09_Hygiène_par_étape</t>
  </si>
  <si>
    <t>Réception</t>
  </si>
  <si>
    <t>Vérifier denrées</t>
  </si>
  <si>
    <t>Poisson/viande/légumes</t>
  </si>
  <si>
    <t>Rupture chaîne du froid</t>
  </si>
  <si>
    <t>Quels contrôles réception sont critiques pour textures modifiées ?</t>
  </si>
  <si>
    <t>Que vérifier à l’arrivée ?</t>
  </si>
  <si>
    <t>Contrôler température, DLC, intégrité, propreté, allergènes et conformité produit avant transformation.</t>
  </si>
  <si>
    <t>Je vérifie température, date, emballage et produit.</t>
  </si>
  <si>
    <t>Contrôle réception + enregistrement.</t>
  </si>
  <si>
    <t>Accepter produit douteux.</t>
  </si>
  <si>
    <t>Température/DLC/état.</t>
  </si>
  <si>
    <t>Microbiologie</t>
  </si>
  <si>
    <t>Un produit fragilisé ne se rattrape pas au mixage.</t>
  </si>
  <si>
    <t>Poisson/viande/légumes | Tous | Contrôle : Température/DLC/état.</t>
  </si>
  <si>
    <t>À retenir : Contrôle réception + enregistrement.. À éviter : Accepter produit douteux..</t>
  </si>
  <si>
    <t>Traçabilité réception.</t>
  </si>
  <si>
    <t>Contrôler température, DLC, intégrité, propreté, allergènes et conformité produit avant transformation. Geste attendu : Contrôle réception + enregistrement. Contrôle attendu : Température/DLC/état. Erreur critique à éviter : Accepter produit douteux. Hygiène ou traçabilité : Traçabilité réception.</t>
  </si>
  <si>
    <t>Je vérifie température, date, emballage et produit. Je fais : Contrôle réception + enregistrement. Je vérifie : Température/DLC/état. Je ne fais pas : Accepter produit douteux. Je respecte : Traçabilité réception.</t>
  </si>
  <si>
    <t>Q101</t>
  </si>
  <si>
    <t>Stockage</t>
  </si>
  <si>
    <t>Séparer produits</t>
  </si>
  <si>
    <t>Toutes denrées</t>
  </si>
  <si>
    <t>Contamination croisée</t>
  </si>
  <si>
    <t>Pourquoi séparer cru/cuit avant préparation de mixés ?</t>
  </si>
  <si>
    <t>Pourquoi ne pas mélanger cru et cuit au frigo ?</t>
  </si>
  <si>
    <t>Les mixés cuits seront manipulés après cuisson ; il faut prévenir contamination croisée dès stockage.</t>
  </si>
  <si>
    <t>Le cru peut contaminer le cuit.</t>
  </si>
  <si>
    <t>Ranger séparé, couvrir, dater.</t>
  </si>
  <si>
    <t>Stockage croisé.</t>
  </si>
  <si>
    <t>Organisation chambre froide.</t>
  </si>
  <si>
    <t>L’hygiène commence avant la cuisson.</t>
  </si>
  <si>
    <t>Toutes denrées | Tous | Contrôle : Organisation chambre froide.</t>
  </si>
  <si>
    <t>À retenir : Ranger séparé, couvrir, dater.. À éviter : Stockage croisé..</t>
  </si>
  <si>
    <t>PMS stockage.</t>
  </si>
  <si>
    <t>Les mixés cuits seront manipulés après cuisson ; il faut prévenir contamination croisée dès stockage. Geste attendu : Ranger séparé, couvrir, dater. Contrôle attendu : Organisation chambre froide. Erreur critique à éviter : Stockage croisé. Hygiène ou traçabilité : PMS stockage.</t>
  </si>
  <si>
    <t>Le cru peut contaminer le cuit. Je fais : Ranger séparé, couvrir, dater. Je vérifie : Organisation chambre froide. Je ne fais pas : Stockage croisé. Je respecte : PMS stockage.</t>
  </si>
  <si>
    <t>Q102</t>
  </si>
  <si>
    <t>Préparation préliminaire</t>
  </si>
  <si>
    <t>Parer les risques</t>
  </si>
  <si>
    <t>Légumes</t>
  </si>
  <si>
    <t>Terre/fibres</t>
  </si>
  <si>
    <t>Quels gestes préliminaires sécurisent le mixage ?</t>
  </si>
  <si>
    <t>Que faire avant de mixer les légumes ?</t>
  </si>
  <si>
    <t>Laver, éplucher si nécessaire, retirer peaux/fils/graines, découper régulier et limiter attente.</t>
  </si>
  <si>
    <t>Je lave, j’épluche, je retire ce qui ferait des fils ou morceaux.</t>
  </si>
  <si>
    <t>Parage, lavage, découpe.</t>
  </si>
  <si>
    <t>Mixer peaux/fils.</t>
  </si>
  <si>
    <t>Absence terre/fibres.</t>
  </si>
  <si>
    <t>Le parage réduit les défauts de texture.</t>
  </si>
  <si>
    <t>Légumes | Mixé | Contrôle : Absence terre/fibres.</t>
  </si>
  <si>
    <t>À retenir : Parage, lavage, découpe.. À éviter : Mixer peaux/fils..</t>
  </si>
  <si>
    <t>Marche en avant.</t>
  </si>
  <si>
    <t>Laver, éplucher si nécessaire, retirer peaux/fils/graines, découper régulier et limiter attente. Geste attendu : Parage, lavage, découpe. Contrôle attendu : Absence terre/fibres. Erreur critique à éviter : Mixer peaux/fils. Hygiène ou traçabilité : Marche en avant.</t>
  </si>
  <si>
    <t>Je lave, j’épluche, je retire ce qui ferait des fils ou morceaux. Je fais : Parage, lavage, découpe. Je vérifie : Absence terre/fibres. Je ne fais pas : Mixer peaux/fils. Je respecte : Marche en avant.</t>
  </si>
  <si>
    <t>Q103</t>
  </si>
  <si>
    <t>Cuisson</t>
  </si>
  <si>
    <t>Atteindre sécurité</t>
  </si>
  <si>
    <t>Survie microbienne</t>
  </si>
  <si>
    <t>Pourquoi la cuisson doit-elle être suivie même si le plat est mixé ensuite ?</t>
  </si>
  <si>
    <t>Pourquoi prendre la cuisson au sérieux avant mixage ?</t>
  </si>
  <si>
    <t>Le mixage ne détruit pas le danger ; la cuisson doit être conforme à la procédure et le produit ensuite manipulé proprement.</t>
  </si>
  <si>
    <t>Mixer ne rend pas le plat sûr.</t>
  </si>
  <si>
    <t>Cuire selon PMS, mesurer si requis.</t>
  </si>
  <si>
    <t>Compter sur le mixage.</t>
  </si>
  <si>
    <t>Température cuisson.</t>
  </si>
  <si>
    <t>Microbiologie/chaleur</t>
  </si>
  <si>
    <t>Texture et sécurité sont deux contrôles différents.</t>
  </si>
  <si>
    <t>Plat complet | Chaud | Contrôle : Température cuisson.</t>
  </si>
  <si>
    <t>À retenir : Cuire selon PMS, mesurer si requis.. À éviter : Compter sur le mixage..</t>
  </si>
  <si>
    <t>Enregistrement cuisson.</t>
  </si>
  <si>
    <t>Le mixage ne détruit pas le danger ; la cuisson doit être conforme à la procédure et le produit ensuite manipulé proprement. Geste attendu : Cuire selon PMS, mesurer si requis. Contrôle attendu : Température cuisson. Erreur critique à éviter : Compter sur le mixage. Hygiène ou traçabilité : Enregistrement cuisson.</t>
  </si>
  <si>
    <t>Mixer ne rend pas le plat sûr. Je fais : Cuire selon PMS, mesurer si requis. Je vérifie : Température cuisson. Je ne fais pas : Compter sur le mixage. Je respecte : Enregistrement cuisson.</t>
  </si>
  <si>
    <t>Q104</t>
  </si>
  <si>
    <t>Mixage chaud</t>
  </si>
  <si>
    <t>Limiter temps</t>
  </si>
  <si>
    <t>Plat cuisiné</t>
  </si>
  <si>
    <t>Recontamination/température</t>
  </si>
  <si>
    <t>Pourquoi organiser le poste avant mixage ?</t>
  </si>
  <si>
    <t>Pourquoi tout préparer avant de mixer ?</t>
  </si>
  <si>
    <t>Le poste prêt réduit le temps d’exposition, évite allers-retours et limite recontamination.</t>
  </si>
  <si>
    <t>Si tout est prêt, ça traîne moins.</t>
  </si>
  <si>
    <t>Matériel propre, bacs prêts, étiquettes prêtes.</t>
  </si>
  <si>
    <t>Chercher matériel plat ouvert.</t>
  </si>
  <si>
    <t>Temps d’exposition.</t>
  </si>
  <si>
    <t>L’organisation est une mesure de maîtrise.</t>
  </si>
  <si>
    <t>Plat cuisiné | Chaud | Contrôle : Temps d’exposition.</t>
  </si>
  <si>
    <t>À retenir : Matériel propre, bacs prêts, étiquettes prêtes.. À éviter : Chercher matériel plat ouvert..</t>
  </si>
  <si>
    <t>Nettoyage/désinfection matériel.</t>
  </si>
  <si>
    <t>Le poste prêt réduit le temps d’exposition, évite allers-retours et limite recontamination. Geste attendu : Matériel propre, bacs prêts, étiquettes prêtes. Contrôle attendu : Temps d’exposition. Erreur critique à éviter : Chercher matériel plat ouvert. Hygiène ou traçabilité : Nettoyage/désinfection matériel.</t>
  </si>
  <si>
    <t>Si tout est prêt, ça traîne moins. Je fais : Matériel propre, bacs prêts, étiquettes prêtes. Je vérifie : Temps d’exposition. Je ne fais pas : Chercher matériel plat ouvert. Je respecte : Nettoyage/désinfection matériel.</t>
  </si>
  <si>
    <t>Q105</t>
  </si>
  <si>
    <t>Refroidissement</t>
  </si>
  <si>
    <t>Descendre rapidement</t>
  </si>
  <si>
    <t>Froid puis chaud</t>
  </si>
  <si>
    <t>Multiplication germes</t>
  </si>
  <si>
    <t>Quels paramètres enregistrer au refroidissement ?</t>
  </si>
  <si>
    <t>Que faut-il noter au refroidissement ?</t>
  </si>
  <si>
    <t>Heure et température début/fin, épaisseur, cellule, lot, produit et responsable selon PMS.</t>
  </si>
  <si>
    <t>Je note heure, température et lot.</t>
  </si>
  <si>
    <t>Bac peu épais, cellule, enregistrement.</t>
  </si>
  <si>
    <t>Bac profond à température ambiante.</t>
  </si>
  <si>
    <t>63 à 10°C en moins de 2 h selon règle/procédure.</t>
  </si>
  <si>
    <t>Croissance microbienne</t>
  </si>
  <si>
    <t>Les mixés denses refroidissent mal au cœur.</t>
  </si>
  <si>
    <t>Barquette mixée | Froid puis chaud | Contrôle : 63 à 10°C en moins de 2 h selon règle/procédure.</t>
  </si>
  <si>
    <t>À retenir : Bac peu épais, cellule, enregistrement.. À éviter : Bac profond à température ambiante..</t>
  </si>
  <si>
    <t>Preuve écrite.</t>
  </si>
  <si>
    <t>Heure et température début/fin, épaisseur, cellule, lot, produit et responsable selon PMS. Geste attendu : Bac peu épais, cellule, enregistrement. Contrôle attendu : 63 à 10°C en moins de 2 h selon règle/procédure. Erreur critique à éviter : Bac profond à température ambiante. Hygiène ou traçabilité : Preuve écrite.</t>
  </si>
  <si>
    <t>Je note heure, température et lot. Je fais : Bac peu épais, cellule, enregistrement. Je vérifie : 63 à 10°C en moins de 2 h selon règle/procédure. Je ne fais pas : Bac profond à température ambiante. Je respecte : Preuve écrite.</t>
  </si>
  <si>
    <t>Q106</t>
  </si>
  <si>
    <t>Stockage froid</t>
  </si>
  <si>
    <t>Maintenir froid</t>
  </si>
  <si>
    <t>Barquettes mixées stockées</t>
  </si>
  <si>
    <t>Froid</t>
  </si>
  <si>
    <t>Température trop haute</t>
  </si>
  <si>
    <t>Pourquoi la durée de vie doit-elle être prudente ?</t>
  </si>
  <si>
    <t>Pourquoi ne pas garder longtemps les mixés ?</t>
  </si>
  <si>
    <t>Les textures modifiées sont très manipulées ; la durée et température doivent suivre PMS, étiquetage et DLC interne.</t>
  </si>
  <si>
    <t>Comme c’est manipulé, on respecte date et froid.</t>
  </si>
  <si>
    <t>Étiqueter, ranger, contrôler température.</t>
  </si>
  <si>
    <t>Garder sans date.</t>
  </si>
  <si>
    <t>Date/lot/température.</t>
  </si>
  <si>
    <t>La texture modifiée est un produit sensible.</t>
  </si>
  <si>
    <t>Tous | Froid | Contrôle : Date/lot/température.</t>
  </si>
  <si>
    <t>À retenir : Étiqueter, ranger, contrôler température.. À éviter : Garder sans date..</t>
  </si>
  <si>
    <t>DLC secondaire.</t>
  </si>
  <si>
    <t>Les textures modifiées sont très manipulées ; la durée et température doivent suivre PMS, étiquetage et DLC interne. Geste attendu : Étiqueter, ranger, contrôler température. Contrôle attendu : Date/lot/température. Erreur critique à éviter : Garder sans date. Hygiène ou traçabilité : DLC secondaire.</t>
  </si>
  <si>
    <t>Comme c’est manipulé, on respecte date et froid. Je fais : Étiqueter, ranger, contrôler température. Je vérifie : Date/lot/température. Je ne fais pas : Garder sans date. Je respecte : DLC secondaire.</t>
  </si>
  <si>
    <t>Q107</t>
  </si>
  <si>
    <t>Remise température</t>
  </si>
  <si>
    <t>Réchauffer au cœur</t>
  </si>
  <si>
    <t>Mixé en barquette</t>
  </si>
  <si>
    <t>Zone dangereuse</t>
  </si>
  <si>
    <t>Pourquoi mesurer au cœur et pas seulement en surface ?</t>
  </si>
  <si>
    <t>Pourquoi piquer au centre ?</t>
  </si>
  <si>
    <t>Les purées épaisses chauffent inégalement ; le centre peut rester froid alors que le bord est chaud.</t>
  </si>
  <si>
    <t>Le bord peut être chaud et le milieu froid.</t>
  </si>
  <si>
    <t>Réchauffer, mélanger si possible, mesurer à cœur.</t>
  </si>
  <si>
    <t>Se fier à la vapeur.</t>
  </si>
  <si>
    <t>Température à cœur.</t>
  </si>
  <si>
    <t>Plus la texture est dense, plus le contrôle est important.</t>
  </si>
  <si>
    <t>Plat complet | Chaud | Contrôle : Température à cœur.</t>
  </si>
  <si>
    <t>À retenir : Réchauffer, mélanger si possible, mesurer à cœur.. À éviter : Se fier à la vapeur..</t>
  </si>
  <si>
    <t>Les purées épaisses chauffent inégalement ; le centre peut rester froid alors que le bord est chaud. Geste attendu : Réchauffer, mélanger si possible, mesurer à cœur. Contrôle attendu : Température à cœur. Erreur critique à éviter : Se fier à la vapeur. Hygiène ou traçabilité : Enregistrement remise température.</t>
  </si>
  <si>
    <t>Le bord peut être chaud et le milieu froid. Je fais : Réchauffer, mélanger si possible, mesurer à cœur. Je vérifie : Température à cœur. Je ne fais pas : Se fier à la vapeur. Je respecte : Enregistrement remise température.</t>
  </si>
  <si>
    <t>Q108</t>
  </si>
  <si>
    <t>Service</t>
  </si>
  <si>
    <t>Limiter attente</t>
  </si>
  <si>
    <t>Chariot de service</t>
  </si>
  <si>
    <t>Chaud/froid</t>
  </si>
  <si>
    <t>Température et texture changent</t>
  </si>
  <si>
    <t>Pourquoi limiter le délai entre contrôle et service ?</t>
  </si>
  <si>
    <t>Pourquoi servir vite après contrôle ?</t>
  </si>
  <si>
    <t>La température, la surface et la texture évoluent ; un produit conforme peut ne plus l’être après attente.</t>
  </si>
  <si>
    <t>Ça refroidit, sèche ou rend de l’eau.</t>
  </si>
  <si>
    <t>Contrôler proche service.</t>
  </si>
  <si>
    <t>Contrôler trop tôt.</t>
  </si>
  <si>
    <t>Température + aspect au départ.</t>
  </si>
  <si>
    <t>Évaporation/synérèse</t>
  </si>
  <si>
    <t>Le dernier contrôle doit être utile.</t>
  </si>
  <si>
    <t>Tous | Chaud/froid | Contrôle : Température + aspect au départ.</t>
  </si>
  <si>
    <t>À retenir : Contrôler proche service.. À éviter : Contrôler trop tôt..</t>
  </si>
  <si>
    <t>Traçabilité service.</t>
  </si>
  <si>
    <t>La température, la surface et la texture évoluent ; un produit conforme peut ne plus l’être après attente. Geste attendu : Contrôler proche service. Contrôle attendu : Température + aspect au départ. Erreur critique à éviter : Contrôler trop tôt. Hygiène ou traçabilité : Traçabilité service.</t>
  </si>
  <si>
    <t>Ça refroidit, sèche ou rend de l’eau. Je fais : Contrôler proche service. Je vérifie : Température + aspect au départ. Je ne fais pas : Contrôler trop tôt. Je respecte : Traçabilité service.</t>
  </si>
  <si>
    <t>Q109</t>
  </si>
  <si>
    <t>Allergènes</t>
  </si>
  <si>
    <t>Maîtriser composants</t>
  </si>
  <si>
    <t>Sauce ajoutée à un mixé</t>
  </si>
  <si>
    <t>Sauce/texturant</t>
  </si>
  <si>
    <t>Allergène non déclaré</t>
  </si>
  <si>
    <t>Pourquoi chaque correction de texture peut-elle modifier les allergènes ?</t>
  </si>
  <si>
    <t>Pourquoi vérifier les allergènes quand j’ajoute une sauce ?</t>
  </si>
  <si>
    <t>Ajouter lait, œuf, gluten, épaississant ou bouillon peut changer l’information allergènes et le régime.</t>
  </si>
  <si>
    <t>Un ajout peut ajouter lait, œuf ou gluten.</t>
  </si>
  <si>
    <t>Vérifier fiche ingrédient.</t>
  </si>
  <si>
    <t>Corriger sans noter.</t>
  </si>
  <si>
    <t>Liste ingrédients à jour.</t>
  </si>
  <si>
    <t>Une correction technique est aussi une modification recette.</t>
  </si>
  <si>
    <t>Sauce/texturant | Tous | Contrôle : Liste ingrédients à jour.</t>
  </si>
  <si>
    <t>À retenir : Vérifier fiche ingrédient.. À éviter : Corriger sans noter..</t>
  </si>
  <si>
    <t>Traçabilité recette.</t>
  </si>
  <si>
    <t>Ajouter lait, œuf, gluten, épaississant ou bouillon peut changer l’information allergènes et le régime. Geste attendu : Vérifier fiche ingrédient. Contrôle attendu : Liste ingrédients à jour. Erreur critique à éviter : Corriger sans noter. Hygiène ou traçabilité : Traçabilité recette.</t>
  </si>
  <si>
    <t>Un ajout peut ajouter lait, œuf ou gluten. Je fais : Vérifier fiche ingrédient. Je vérifie : Liste ingrédients à jour. Je ne fais pas : Corriger sans noter. Je respecte : Traçabilité recette.</t>
  </si>
  <si>
    <t>Q110</t>
  </si>
  <si>
    <t>10_Réactions_physicochimiques</t>
  </si>
  <si>
    <t>Biochimie/physicochimie</t>
  </si>
  <si>
    <t>Comprendre Maillard</t>
  </si>
  <si>
    <t>Coloration viande</t>
  </si>
  <si>
    <t>Goût rôti</t>
  </si>
  <si>
    <t>Comment utiliser la compréhension de Maillard pour améliorer une texture modifiée ?</t>
  </si>
  <si>
    <t>Qu’est-ce que je change dans mon geste avec Maillard ?</t>
  </si>
  <si>
    <t>Maillard explique le défaut observé (Goût rôti). La réponse professionnelle est : Colorer modérément puis cuisson humide, puis contrôle final.</t>
  </si>
  <si>
    <t>Je comprends le défaut et je change le geste : Colorer modérément puis cuisson humide.</t>
  </si>
  <si>
    <t>Colorer modérément puis cuisson humide</t>
  </si>
  <si>
    <t>Brûler/dessécher</t>
  </si>
  <si>
    <t>Défaut disparu + texture conforme.</t>
  </si>
  <si>
    <t>La science culinaire doit conduire à une action concrète.</t>
  </si>
  <si>
    <t>Coloration viande | Tous | Contrôle : Défaut disparu + texture conforme.</t>
  </si>
  <si>
    <t>À retenir : Colorer modérément puis cuisson humide. À éviter : Brûler/dessécher.</t>
  </si>
  <si>
    <t>Contrôle selon étape.</t>
  </si>
  <si>
    <t>Maillard explique le défaut observé (Goût rôti). La réponse professionnelle est : Colorer modérément puis cuisson humide, puis contrôle final. Geste attendu : Colorer modérément puis cuisson humide. Contrôle attendu : Défaut disparu + texture conforme. Erreur critique à éviter : Brûler/dessécher. Hygiène ou traçabilité : Contrôle selon étape.</t>
  </si>
  <si>
    <t>Je comprends le défaut et je change le geste : Colorer modérément puis cuisson humide. Je fais : Colorer modérément puis cuisson humide. Je vérifie : Défaut disparu + texture conforme. Je ne fais pas : Brûler/dessécher. Je respecte : Contrôle selon étape.</t>
  </si>
  <si>
    <t>Q111</t>
  </si>
  <si>
    <t>Comprendre Coagulation protéines</t>
  </si>
  <si>
    <t>Poisson/œuf/viande</t>
  </si>
  <si>
    <t>Grain, fermeté, sécheresse</t>
  </si>
  <si>
    <t>Comment utiliser la compréhension de Coagulation protéines pour améliorer une texture modifiée ?</t>
  </si>
  <si>
    <t>Qu’est-ce que je change dans mon geste avec Coagulation protéines ?</t>
  </si>
  <si>
    <t>Coagulation protéines explique le défaut observé (Grain, fermeté, sécheresse). La réponse professionnelle est : Cuire doux, limiter température, sauce filtrée, puis contrôle final.</t>
  </si>
  <si>
    <t>Je comprends le défaut et je change le geste : Cuire doux, limiter température, sauce filtrée.</t>
  </si>
  <si>
    <t>Cuire doux, limiter température, sauce filtrée</t>
  </si>
  <si>
    <t>Surcuisson</t>
  </si>
  <si>
    <t>Poisson/œuf/viande | Tous | Contrôle : Défaut disparu + texture conforme.</t>
  </si>
  <si>
    <t>À retenir : Cuire doux, limiter température, sauce filtrée. À éviter : Surcuisson.</t>
  </si>
  <si>
    <t>Coagulation protéines explique le défaut observé (Grain, fermeté, sécheresse). La réponse professionnelle est : Cuire doux, limiter température, sauce filtrée, puis contrôle final. Geste attendu : Cuire doux, limiter température, sauce filtrée. Contrôle attendu : Défaut disparu + texture conforme. Erreur critique à éviter : Surcuisson. Hygiène ou traçabilité : Contrôle selon étape.</t>
  </si>
  <si>
    <t>Je comprends le défaut et je change le geste : Cuire doux, limiter température, sauce filtrée. Je fais : Cuire doux, limiter température, sauce filtrée. Je vérifie : Défaut disparu + texture conforme. Je ne fais pas : Surcuisson. Je respecte : Contrôle selon étape.</t>
  </si>
  <si>
    <t>Q112</t>
  </si>
  <si>
    <t>Comprendre Gélatinisation amidon</t>
  </si>
  <si>
    <t>Purées/féculents/sauces</t>
  </si>
  <si>
    <t>Épaississement à chaud</t>
  </si>
  <si>
    <t>Comment utiliser la compréhension de Gélatinisation amidon pour améliorer une texture modifiée ?</t>
  </si>
  <si>
    <t>Qu’est-ce que je change dans mon geste avec Gélatinisation amidon ?</t>
  </si>
  <si>
    <t>Gélatinisation amidon explique le défaut observé (Épaississement à chaud). La réponse professionnelle est : Cuire suffisamment, doser liquide, puis contrôle final.</t>
  </si>
  <si>
    <t>Je comprends le défaut et je change le geste : Cuire suffisamment, doser liquide.</t>
  </si>
  <si>
    <t>Cuire suffisamment, doser liquide</t>
  </si>
  <si>
    <t>Grumeaux, farineux</t>
  </si>
  <si>
    <t>Purées/féculents/sauces | Tous | Contrôle : Défaut disparu + texture conforme.</t>
  </si>
  <si>
    <t>À retenir : Cuire suffisamment, doser liquide. À éviter : Grumeaux, farineux.</t>
  </si>
  <si>
    <t>Gélatinisation amidon explique le défaut observé (Épaississement à chaud). La réponse professionnelle est : Cuire suffisamment, doser liquide, puis contrôle final. Geste attendu : Cuire suffisamment, doser liquide. Contrôle attendu : Défaut disparu + texture conforme. Erreur critique à éviter : Grumeaux, farineux. Hygiène ou traçabilité : Contrôle selon étape.</t>
  </si>
  <si>
    <t>Je comprends le défaut et je change le geste : Cuire suffisamment, doser liquide. Je fais : Cuire suffisamment, doser liquide. Je vérifie : Défaut disparu + texture conforme. Je ne fais pas : Grumeaux, farineux. Je respecte : Contrôle selon étape.</t>
  </si>
  <si>
    <t>Q113</t>
  </si>
  <si>
    <t>Comprendre Rétrogradation amidon</t>
  </si>
  <si>
    <t>Purées refroidies/riz</t>
  </si>
  <si>
    <t>Durcissement au froid</t>
  </si>
  <si>
    <t>Comment utiliser la compréhension de Rétrogradation amidon pour améliorer une texture modifiée ?</t>
  </si>
  <si>
    <t>Qu’est-ce que je change dans mon geste avec Rétrogradation amidon ?</t>
  </si>
  <si>
    <t>Rétrogradation amidon explique le défaut observé (Durcissement au froid). La réponse professionnelle est : Tester après refroidissement et réchauffage, puis contrôle final.</t>
  </si>
  <si>
    <t>Je comprends le défaut et je change le geste : Tester après refroidissement et réchauffage.</t>
  </si>
  <si>
    <t>Tester après refroidissement et réchauffage</t>
  </si>
  <si>
    <t>Valider seulement chaud</t>
  </si>
  <si>
    <t>Rétrogradation amidon</t>
  </si>
  <si>
    <t>Purées refroidies/riz | Tous | Contrôle : Défaut disparu + texture conforme.</t>
  </si>
  <si>
    <t>À retenir : Tester après refroidissement et réchauffage. À éviter : Valider seulement chaud.</t>
  </si>
  <si>
    <t>Rétrogradation amidon explique le défaut observé (Durcissement au froid). La réponse professionnelle est : Tester après refroidissement et réchauffage, puis contrôle final. Geste attendu : Tester après refroidissement et réchauffage. Contrôle attendu : Défaut disparu + texture conforme. Erreur critique à éviter : Valider seulement chaud. Hygiène ou traçabilité : Contrôle selon étape.</t>
  </si>
  <si>
    <t>Je comprends le défaut et je change le geste : Tester après refroidissement et réchauffage. Je fais : Tester après refroidissement et réchauffage. Je vérifie : Défaut disparu + texture conforme. Je ne fais pas : Valider seulement chaud. Je respecte : Contrôle selon étape.</t>
  </si>
  <si>
    <t>Q114</t>
  </si>
  <si>
    <t>Comprendre Synérèse</t>
  </si>
  <si>
    <t>Gels/purées aqueuses</t>
  </si>
  <si>
    <t>Comment utiliser la compréhension de Synérèse pour améliorer une texture modifiée ?</t>
  </si>
  <si>
    <t>Qu’est-ce que je change dans mon geste avec Synérèse ?</t>
  </si>
  <si>
    <t>Synérèse explique le défaut observé (Eau libre). La réponse professionnelle est : Revoir dosage, égouttage, support, repos, puis contrôle final.</t>
  </si>
  <si>
    <t>Je comprends le défaut et je change le geste : Revoir dosage, égouttage, support, repos.</t>
  </si>
  <si>
    <t>Revoir dosage, égouttage, support, repos</t>
  </si>
  <si>
    <t>Essuyer et servir</t>
  </si>
  <si>
    <t>Gels/purées aqueuses | Tous | Contrôle : Défaut disparu + texture conforme.</t>
  </si>
  <si>
    <t>À retenir : Revoir dosage, égouttage, support, repos. À éviter : Essuyer et servir.</t>
  </si>
  <si>
    <t>Synérèse explique le défaut observé (Eau libre). La réponse professionnelle est : Revoir dosage, égouttage, support, repos, puis contrôle final. Geste attendu : Revoir dosage, égouttage, support, repos. Contrôle attendu : Défaut disparu + texture conforme. Erreur critique à éviter : Essuyer et servir. Hygiène ou traçabilité : Contrôle selon étape.</t>
  </si>
  <si>
    <t>Je comprends le défaut et je change le geste : Revoir dosage, égouttage, support, repos. Je fais : Revoir dosage, égouttage, support, repos. Je vérifie : Défaut disparu + texture conforme. Je ne fais pas : Essuyer et servir. Je respecte : Contrôle selon étape.</t>
  </si>
  <si>
    <t>Q115</t>
  </si>
  <si>
    <t>Comprendre Émulsion</t>
  </si>
  <si>
    <t>Purée enrichie/sauce</t>
  </si>
  <si>
    <t>Comment utiliser la compréhension de Émulsion pour améliorer une texture modifiée ?</t>
  </si>
  <si>
    <t>Qu’est-ce que je change dans mon geste avec Émulsion ?</t>
  </si>
  <si>
    <t>Émulsion explique le défaut observé (Gras libre). La réponse professionnelle est : Incorporer progressivement, stabiliser, puis contrôle final.</t>
  </si>
  <si>
    <t>Je comprends le défaut et je change le geste : Incorporer progressivement, stabiliser.</t>
  </si>
  <si>
    <t>Incorporer progressivement, stabiliser</t>
  </si>
  <si>
    <t>Ajouter gras d’un coup</t>
  </si>
  <si>
    <t>Purée enrichie/sauce | Tous | Contrôle : Défaut disparu + texture conforme.</t>
  </si>
  <si>
    <t>À retenir : Incorporer progressivement, stabiliser. À éviter : Ajouter gras d’un coup.</t>
  </si>
  <si>
    <t>Émulsion explique le défaut observé (Gras libre). La réponse professionnelle est : Incorporer progressivement, stabiliser, puis contrôle final. Geste attendu : Incorporer progressivement, stabiliser. Contrôle attendu : Défaut disparu + texture conforme. Erreur critique à éviter : Ajouter gras d’un coup. Hygiène ou traçabilité : Contrôle selon étape.</t>
  </si>
  <si>
    <t>Je comprends le défaut et je change le geste : Incorporer progressivement, stabiliser. Je fais : Incorporer progressivement, stabiliser. Je vérifie : Défaut disparu + texture conforme. Je ne fais pas : Ajouter gras d’un coup. Je respecte : Contrôle selon étape.</t>
  </si>
  <si>
    <t>Q116</t>
  </si>
  <si>
    <t>Comprendre Oxydation enzymatique</t>
  </si>
  <si>
    <t>Fruits/légumes</t>
  </si>
  <si>
    <t>Comment utiliser la compréhension de Oxydation enzymatique pour améliorer une texture modifiée ?</t>
  </si>
  <si>
    <t>Qu’est-ce que je change dans mon geste avec Oxydation enzymatique ?</t>
  </si>
  <si>
    <t>Oxydation enzymatique explique le défaut observé (Brunissement). La réponse professionnelle est : Limiter air, temps, couvrir, acidifier si compatible, puis contrôle final.</t>
  </si>
  <si>
    <t>Je comprends le défaut et je change le geste : Limiter air, temps, couvrir, acidifier si compatible.</t>
  </si>
  <si>
    <t>Limiter air, temps, couvrir, acidifier si compatible</t>
  </si>
  <si>
    <t>Préparer trop tôt</t>
  </si>
  <si>
    <t>Fruits/légumes | Tous | Contrôle : Défaut disparu + texture conforme.</t>
  </si>
  <si>
    <t>À retenir : Limiter air, temps, couvrir, acidifier si compatible. À éviter : Préparer trop tôt.</t>
  </si>
  <si>
    <t>Oxydation enzymatique explique le défaut observé (Brunissement). La réponse professionnelle est : Limiter air, temps, couvrir, acidifier si compatible, puis contrôle final. Geste attendu : Limiter air, temps, couvrir, acidifier si compatible. Contrôle attendu : Défaut disparu + texture conforme. Erreur critique à éviter : Préparer trop tôt. Hygiène ou traçabilité : Contrôle selon étape.</t>
  </si>
  <si>
    <t>Je comprends le défaut et je change le geste : Limiter air, temps, couvrir, acidifier si compatible. Je fais : Limiter air, temps, couvrir, acidifier si compatible. Je vérifie : Défaut disparu + texture conforme. Je ne fais pas : Préparer trop tôt. Je respecte : Contrôle selon étape.</t>
  </si>
  <si>
    <t>Q117</t>
  </si>
  <si>
    <t>Comprendre Chlorophylle</t>
  </si>
  <si>
    <t>Comment utiliser la compréhension de Chlorophylle pour améliorer une texture modifiée ?</t>
  </si>
  <si>
    <t>Qu’est-ce que je change dans mon geste avec Chlorophylle ?</t>
  </si>
  <si>
    <t>Chlorophylle explique le défaut observé (Couleur terne). La réponse professionnelle est : Cuisson juste, service rapide/refroidissement, puis contrôle final.</t>
  </si>
  <si>
    <t>Je comprends le défaut et je change le geste : Cuisson juste, service rapide/refroidissement.</t>
  </si>
  <si>
    <t>Cuisson juste, service rapide/refroidissement</t>
  </si>
  <si>
    <t>Légumes verts | Tous | Contrôle : Défaut disparu + texture conforme.</t>
  </si>
  <si>
    <t>À retenir : Cuisson juste, service rapide/refroidissement. À éviter : Surcuisson.</t>
  </si>
  <si>
    <t>Chlorophylle explique le défaut observé (Couleur terne). La réponse professionnelle est : Cuisson juste, service rapide/refroidissement, puis contrôle final. Geste attendu : Cuisson juste, service rapide/refroidissement. Contrôle attendu : Défaut disparu + texture conforme. Erreur critique à éviter : Surcuisson. Hygiène ou traçabilité : Contrôle selon étape.</t>
  </si>
  <si>
    <t>Je comprends le défaut et je change le geste : Cuisson juste, service rapide/refroidissement. Je fais : Cuisson juste, service rapide/refroidissement. Je vérifie : Défaut disparu + texture conforme. Je ne fais pas : Surcuisson. Je respecte : Contrôle selon étape.</t>
  </si>
  <si>
    <t>Q118</t>
  </si>
  <si>
    <t>Comprendre Pectines végétales</t>
  </si>
  <si>
    <t>Tenue des tissus</t>
  </si>
  <si>
    <t>Comment utiliser la compréhension de Pectines végétales pour améliorer une texture modifiée ?</t>
  </si>
  <si>
    <t>Qu’est-ce que je change dans mon geste avec Pectines végétales ?</t>
  </si>
  <si>
    <t>Pectines végétales explique le défaut observé (Tenue des tissus). La réponse professionnelle est : Cuire pour attendrir sans diluer, puis contrôle final.</t>
  </si>
  <si>
    <t>Je comprends le défaut et je change le geste : Cuire pour attendrir sans diluer.</t>
  </si>
  <si>
    <t>Cuire pour attendrir sans diluer</t>
  </si>
  <si>
    <t>Sous-cuisson fibreuse</t>
  </si>
  <si>
    <t>Pectines végétales</t>
  </si>
  <si>
    <t>À retenir : Cuire pour attendrir sans diluer. À éviter : Sous-cuisson fibreuse.</t>
  </si>
  <si>
    <t>Pectines végétales explique le défaut observé (Tenue des tissus). La réponse professionnelle est : Cuire pour attendrir sans diluer, puis contrôle final. Geste attendu : Cuire pour attendrir sans diluer. Contrôle attendu : Défaut disparu + texture conforme. Erreur critique à éviter : Sous-cuisson fibreuse. Hygiène ou traçabilité : Contrôle selon étape.</t>
  </si>
  <si>
    <t>Je comprends le défaut et je change le geste : Cuire pour attendrir sans diluer. Je fais : Cuire pour attendrir sans diluer. Je vérifie : Défaut disparu + texture conforme. Je ne fais pas : Sous-cuisson fibreuse. Je respecte : Contrôle selon étape.</t>
  </si>
  <si>
    <t>Q119</t>
  </si>
  <si>
    <t>Comprendre Hydratation hydrocolloïdes</t>
  </si>
  <si>
    <t>Gommes/épaississants</t>
  </si>
  <si>
    <t>Épaississement différé</t>
  </si>
  <si>
    <t>Comment utiliser la compréhension de Hydratation hydrocolloïdes pour améliorer une texture modifiée ?</t>
  </si>
  <si>
    <t>Qu’est-ce que je change dans mon geste avec Hydratation hydrocolloïdes ?</t>
  </si>
  <si>
    <t>Hydratation hydrocolloïdes explique le défaut observé (Épaississement différé). La réponse professionnelle est : Respect repos, dispersion, puis contrôle final.</t>
  </si>
  <si>
    <t>Je comprends le défaut et je change le geste : Respect repos, dispersion.</t>
  </si>
  <si>
    <t>Respect repos, dispersion</t>
  </si>
  <si>
    <t>Jugement immédiat</t>
  </si>
  <si>
    <t>Hydratation hydrocolloïdes</t>
  </si>
  <si>
    <t>Gommes/épaississants | Tous | Contrôle : Défaut disparu + texture conforme.</t>
  </si>
  <si>
    <t>À retenir : Respect repos, dispersion. À éviter : Jugement immédiat.</t>
  </si>
  <si>
    <t>Hydratation hydrocolloïdes explique le défaut observé (Épaississement différé). La réponse professionnelle est : Respect repos, dispersion, puis contrôle final. Geste attendu : Respect repos, dispersion. Contrôle attendu : Défaut disparu + texture conforme. Erreur critique à éviter : Jugement immédiat. Hygiène ou traçabilité : Contrôle selon étape.</t>
  </si>
  <si>
    <t>Je comprends le défaut et je change le geste : Respect repos, dispersion. Je fais : Respect repos, dispersion. Je vérifie : Défaut disparu + texture conforme. Je ne fais pas : Jugement immédiat. Je respecte : Contrôle selon étape.</t>
  </si>
  <si>
    <t>Q120</t>
  </si>
  <si>
    <t>Comprendre Cisaillement</t>
  </si>
  <si>
    <t>Mixage/cutter</t>
  </si>
  <si>
    <t>Texture collante/fibre rompue</t>
  </si>
  <si>
    <t>Comment utiliser la compréhension de Cisaillement pour améliorer une texture modifiée ?</t>
  </si>
  <si>
    <t>Qu’est-ce que je change dans mon geste avec Cisaillement ?</t>
  </si>
  <si>
    <t>Cisaillement explique le défaut observé (Texture collante/fibre rompue). La réponse professionnelle est : Adapter vitesse/temps/outil, puis contrôle final.</t>
  </si>
  <si>
    <t>Je comprends le défaut et je change le geste : Adapter vitesse/temps/outil.</t>
  </si>
  <si>
    <t>Adapter vitesse/temps/outil</t>
  </si>
  <si>
    <t>Cutter universel</t>
  </si>
  <si>
    <t>Mixage/cutter | Tous | Contrôle : Défaut disparu + texture conforme.</t>
  </si>
  <si>
    <t>À retenir : Adapter vitesse/temps/outil. À éviter : Cutter universel.</t>
  </si>
  <si>
    <t>Cisaillement explique le défaut observé (Texture collante/fibre rompue). La réponse professionnelle est : Adapter vitesse/temps/outil, puis contrôle final. Geste attendu : Adapter vitesse/temps/outil. Contrôle attendu : Défaut disparu + texture conforme. Erreur critique à éviter : Cutter universel. Hygiène ou traçabilité : Contrôle selon étape.</t>
  </si>
  <si>
    <t>Je comprends le défaut et je change le geste : Adapter vitesse/temps/outil. Je fais : Adapter vitesse/temps/outil. Je vérifie : Défaut disparu + texture conforme. Je ne fais pas : Cutter universel. Je respecte : Contrôle selon étape.</t>
  </si>
  <si>
    <t>Q121</t>
  </si>
  <si>
    <t>Comprendre Diffusion aromatique</t>
  </si>
  <si>
    <t>Infusions/jus</t>
  </si>
  <si>
    <t>Arôme sans particules</t>
  </si>
  <si>
    <t>Comment utiliser la compréhension de Diffusion aromatique pour améliorer une texture modifiée ?</t>
  </si>
  <si>
    <t>Qu’est-ce que je change dans mon geste avec Diffusion aromatique ?</t>
  </si>
  <si>
    <t>Diffusion aromatique explique le défaut observé (Arôme sans particules). La réponse professionnelle est : Infuser puis filtrer, puis contrôle final.</t>
  </si>
  <si>
    <t>Je comprends le défaut et je change le geste : Infuser puis filtrer.</t>
  </si>
  <si>
    <t>Infuser puis filtrer</t>
  </si>
  <si>
    <t>Herbes hachées en texture lisse</t>
  </si>
  <si>
    <t>Infusions/jus | Tous | Contrôle : Défaut disparu + texture conforme.</t>
  </si>
  <si>
    <t>À retenir : Infuser puis filtrer. À éviter : Herbes hachées en texture lisse.</t>
  </si>
  <si>
    <t>Diffusion aromatique explique le défaut observé (Arôme sans particules). La réponse professionnelle est : Infuser puis filtrer, puis contrôle final. Geste attendu : Infuser puis filtrer. Contrôle attendu : Défaut disparu + texture conforme. Erreur critique à éviter : Herbes hachées en texture lisse. Hygiène ou traçabilité : Contrôle selon étape.</t>
  </si>
  <si>
    <t>Je comprends le défaut et je change le geste : Infuser puis filtrer. Je fais : Infuser puis filtrer. Je vérifie : Défaut disparu + texture conforme. Je ne fais pas : Herbes hachées en texture lisse. Je respecte : Contrôle selon étape.</t>
  </si>
  <si>
    <t>Q122</t>
  </si>
  <si>
    <t>11_Correction_écarts</t>
  </si>
  <si>
    <t>Diagnostic atelier</t>
  </si>
  <si>
    <t>Corriger : Trop liquide</t>
  </si>
  <si>
    <t>Selon défaut</t>
  </si>
  <si>
    <t>Plat préparé</t>
  </si>
  <si>
    <t>Trop liquide</t>
  </si>
  <si>
    <t>Quelle démarche professionnelle appliquer face à un défaut 'Trop liquide' ?</t>
  </si>
  <si>
    <t>Que faire si je vois : Trop liquide ?</t>
  </si>
  <si>
    <t>Observer, identifier la cause probable, appliquer une correction mesurée : Diagnostiquer eau/égouttage/dosage, réduire ou lier, recontrôler. Refaire le contrôle texture/goût/température.</t>
  </si>
  <si>
    <t>Je regarde la cause, je corrige petit à petit et je reteste.</t>
  </si>
  <si>
    <t>Diagnostiquer eau/égouttage/dosage, réduire ou lier, recontrôler</t>
  </si>
  <si>
    <t>Ajouter poudre au hasard</t>
  </si>
  <si>
    <t>Défaut corrigé + nouveau test.</t>
  </si>
  <si>
    <t>Ne jamais corriger sans recontrôler.</t>
  </si>
  <si>
    <t>Plat préparé | Selon défaut | Contrôle : Défaut corrigé + nouveau test.</t>
  </si>
  <si>
    <t>À retenir : Diagnostiquer eau/égouttage/dosage, réduire ou lier, recontrôler. À éviter : Ajouter poudre au hasard.</t>
  </si>
  <si>
    <t>Tracer correction si production collective.</t>
  </si>
  <si>
    <t>Observer, identifier la cause probable, appliquer une correction mesurée : Diagnostiquer eau/égouttage/dosage, réduire ou lier, recontrôler. Refaire le contrôle texture/goût/température. Geste attendu : Diagnostiquer eau/égouttage/dosage, réduire ou lier, recontrôler. Contrôle attendu : Défaut corrigé + nouveau test. Erreur critique à éviter : Ajouter poudre au hasard. Hygiène ou traçabilité : Tracer correction si production collective.</t>
  </si>
  <si>
    <t>Je regarde la cause, je corrige petit à petit et je reteste. Je fais : Diagnostiquer eau/égouttage/dosage, réduire ou lier, recontrôler. Je vérifie : Défaut corrigé + nouveau test. Je ne fais pas : Ajouter poudre au hasard. Je respecte : Tracer correction si production collective.</t>
  </si>
  <si>
    <t>Q123</t>
  </si>
  <si>
    <t>Corriger : Trop épais</t>
  </si>
  <si>
    <t>Trop épais</t>
  </si>
  <si>
    <t>Quelle démarche professionnelle appliquer face à un défaut 'Trop épais' ?</t>
  </si>
  <si>
    <t>Que faire si je vois : Trop épais ?</t>
  </si>
  <si>
    <t>Observer, identifier la cause probable, appliquer une correction mesurée : Détendre avec liquide chaud aromatique filtré par petites quantités. Refaire le contrôle texture/goût/température.</t>
  </si>
  <si>
    <t>Détendre avec liquide chaud aromatique filtré par petites quantités</t>
  </si>
  <si>
    <t>Ajouter beaucoup d’eau froide</t>
  </si>
  <si>
    <t>À retenir : Détendre avec liquide chaud aromatique filtré par petites quantités. À éviter : Ajouter beaucoup d’eau froide.</t>
  </si>
  <si>
    <t>Observer, identifier la cause probable, appliquer une correction mesurée : Détendre avec liquide chaud aromatique filtré par petites quantités. Refaire le contrôle texture/goût/température. Geste attendu : Détendre avec liquide chaud aromatique filtré par petites quantités. Contrôle attendu : Défaut corrigé + nouveau test. Erreur critique à éviter : Ajouter beaucoup d’eau froide. Hygiène ou traçabilité : Tracer correction si production collective.</t>
  </si>
  <si>
    <t>Je regarde la cause, je corrige petit à petit et je reteste. Je fais : Détendre avec liquide chaud aromatique filtré par petites quantités. Je vérifie : Défaut corrigé + nouveau test. Je ne fais pas : Ajouter beaucoup d’eau froide. Je respecte : Tracer correction si production collective.</t>
  </si>
  <si>
    <t>Q124</t>
  </si>
  <si>
    <t>Corriger : Gluant</t>
  </si>
  <si>
    <t>Gluant</t>
  </si>
  <si>
    <t>Quelle démarche professionnelle appliquer face à un défaut 'Gluant' ?</t>
  </si>
  <si>
    <t>Que faire si je vois : Gluant ?</t>
  </si>
  <si>
    <t>Observer, identifier la cause probable, appliquer une correction mesurée : Revoir dose gomme, dilution, mélange et substituer si besoin. Refaire le contrôle texture/goût/température.</t>
  </si>
  <si>
    <t>Revoir dose gomme, dilution, mélange et substituer si besoin</t>
  </si>
  <si>
    <t>Surcharger xanthane</t>
  </si>
  <si>
    <t>Hydrocolloïdes</t>
  </si>
  <si>
    <t>À retenir : Revoir dose gomme, dilution, mélange et substituer si besoin. À éviter : Surcharger xanthane.</t>
  </si>
  <si>
    <t>Observer, identifier la cause probable, appliquer une correction mesurée : Revoir dose gomme, dilution, mélange et substituer si besoin. Refaire le contrôle texture/goût/température. Geste attendu : Revoir dose gomme, dilution, mélange et substituer si besoin. Contrôle attendu : Défaut corrigé + nouveau test. Erreur critique à éviter : Surcharger xanthane. Hygiène ou traçabilité : Tracer correction si production collective.</t>
  </si>
  <si>
    <t>Je regarde la cause, je corrige petit à petit et je reteste. Je fais : Revoir dose gomme, dilution, mélange et substituer si besoin. Je vérifie : Défaut corrigé + nouveau test. Je ne fais pas : Surcharger xanthane. Je respecte : Tracer correction si production collective.</t>
  </si>
  <si>
    <t>Q125</t>
  </si>
  <si>
    <t>Corriger : Granuleux</t>
  </si>
  <si>
    <t>Granuleux</t>
  </si>
  <si>
    <t>Quelle démarche professionnelle appliquer face à un défaut 'Granuleux' ?</t>
  </si>
  <si>
    <t>Que faire si je vois : Granuleux ?</t>
  </si>
  <si>
    <t>Observer, identifier la cause probable, appliquer une correction mesurée : Revoir cuisson, tamiser, sauce adaptée. Refaire le contrôle texture/goût/température.</t>
  </si>
  <si>
    <t>Revoir cuisson, tamiser, sauce adaptée</t>
  </si>
  <si>
    <t>Mixer plus longtemps sans corriger cause</t>
  </si>
  <si>
    <t>Coagulation/particules</t>
  </si>
  <si>
    <t>À retenir : Revoir cuisson, tamiser, sauce adaptée. À éviter : Mixer plus longtemps sans corriger cause.</t>
  </si>
  <si>
    <t>Observer, identifier la cause probable, appliquer une correction mesurée : Revoir cuisson, tamiser, sauce adaptée. Refaire le contrôle texture/goût/température. Geste attendu : Revoir cuisson, tamiser, sauce adaptée. Contrôle attendu : Défaut corrigé + nouveau test. Erreur critique à éviter : Mixer plus longtemps sans corriger cause. Hygiène ou traçabilité : Tracer correction si production collective.</t>
  </si>
  <si>
    <t>Je regarde la cause, je corrige petit à petit et je reteste. Je fais : Revoir cuisson, tamiser, sauce adaptée. Je vérifie : Défaut corrigé + nouveau test. Je ne fais pas : Mixer plus longtemps sans corriger cause. Je respecte : Tracer correction si production collective.</t>
  </si>
  <si>
    <t>Q126</t>
  </si>
  <si>
    <t>Corriger : Fibreux</t>
  </si>
  <si>
    <t>Fibreux</t>
  </si>
  <si>
    <t>Quelle démarche professionnelle appliquer face à un défaut 'Fibreux' ?</t>
  </si>
  <si>
    <t>Que faire si je vois : Fibreux ?</t>
  </si>
  <si>
    <t>Observer, identifier la cause probable, appliquer une correction mesurée : Cuire plus fondant, tamiser, changer produit si besoin. Refaire le contrôle texture/goût/température.</t>
  </si>
  <si>
    <t>Cuire plus fondant, tamiser, changer produit si besoin</t>
  </si>
  <si>
    <t>Servir filaments</t>
  </si>
  <si>
    <t>Fibres</t>
  </si>
  <si>
    <t>À retenir : Cuire plus fondant, tamiser, changer produit si besoin. À éviter : Servir filaments.</t>
  </si>
  <si>
    <t>Observer, identifier la cause probable, appliquer une correction mesurée : Cuire plus fondant, tamiser, changer produit si besoin. Refaire le contrôle texture/goût/température. Geste attendu : Cuire plus fondant, tamiser, changer produit si besoin. Contrôle attendu : Défaut corrigé + nouveau test. Erreur critique à éviter : Servir filaments. Hygiène ou traçabilité : Tracer correction si production collective.</t>
  </si>
  <si>
    <t>Je regarde la cause, je corrige petit à petit et je reteste. Je fais : Cuire plus fondant, tamiser, changer produit si besoin. Je vérifie : Défaut corrigé + nouveau test. Je ne fais pas : Servir filaments. Je respecte : Tracer correction si production collective.</t>
  </si>
  <si>
    <t>Q127</t>
  </si>
  <si>
    <t>Corriger : Fade</t>
  </si>
  <si>
    <t>Fade</t>
  </si>
  <si>
    <t>Quelle démarche professionnelle appliquer face à un défaut 'Fade' ?</t>
  </si>
  <si>
    <t>Que faire si je vois : Fade ?</t>
  </si>
  <si>
    <t>Observer, identifier la cause probable, appliquer une correction mesurée : Jus réduit, fond filtré, aromates infusés, matière grasse. Refaire le contrôle texture/goût/température.</t>
  </si>
  <si>
    <t>Jus réduit, fond filtré, aromates infusés, matière grasse</t>
  </si>
  <si>
    <t>Saler fortement</t>
  </si>
  <si>
    <t>Perception gustative</t>
  </si>
  <si>
    <t>À retenir : Jus réduit, fond filtré, aromates infusés, matière grasse. À éviter : Saler fortement.</t>
  </si>
  <si>
    <t>Observer, identifier la cause probable, appliquer une correction mesurée : Jus réduit, fond filtré, aromates infusés, matière grasse. Refaire le contrôle texture/goût/température. Geste attendu : Jus réduit, fond filtré, aromates infusés, matière grasse. Contrôle attendu : Défaut corrigé + nouveau test. Erreur critique à éviter : Saler fortement. Hygiène ou traçabilité : Tracer correction si production collective.</t>
  </si>
  <si>
    <t>Je regarde la cause, je corrige petit à petit et je reteste. Je fais : Jus réduit, fond filtré, aromates infusés, matière grasse. Je vérifie : Défaut corrigé + nouveau test. Je ne fais pas : Saler fortement. Je respecte : Tracer correction si production collective.</t>
  </si>
  <si>
    <t>Q128</t>
  </si>
  <si>
    <t>Corriger : Trop salé</t>
  </si>
  <si>
    <t>Trop salé</t>
  </si>
  <si>
    <t>Quelle démarche professionnelle appliquer face à un défaut 'Trop salé' ?</t>
  </si>
  <si>
    <t>Que faire si je vois : Trop salé ?</t>
  </si>
  <si>
    <t>Observer, identifier la cause probable, appliquer une correction mesurée : Diluer avec base non salée compatible, revoir recette. Refaire le contrôle texture/goût/température.</t>
  </si>
  <si>
    <t>Diluer avec base non salée compatible, revoir recette</t>
  </si>
  <si>
    <t>Ajouter sucre au hasard</t>
  </si>
  <si>
    <t>Équilibre gustatif</t>
  </si>
  <si>
    <t>À retenir : Diluer avec base non salée compatible, revoir recette. À éviter : Ajouter sucre au hasard.</t>
  </si>
  <si>
    <t>Observer, identifier la cause probable, appliquer une correction mesurée : Diluer avec base non salée compatible, revoir recette. Refaire le contrôle texture/goût/température. Geste attendu : Diluer avec base non salée compatible, revoir recette. Contrôle attendu : Défaut corrigé + nouveau test. Erreur critique à éviter : Ajouter sucre au hasard. Hygiène ou traçabilité : Tracer correction si production collective.</t>
  </si>
  <si>
    <t>Je regarde la cause, je corrige petit à petit et je reteste. Je fais : Diluer avec base non salée compatible, revoir recette. Je vérifie : Défaut corrigé + nouveau test. Je ne fais pas : Ajouter sucre au hasard. Je respecte : Tracer correction si production collective.</t>
  </si>
  <si>
    <t>Q129</t>
  </si>
  <si>
    <t>Corriger : Gras libre</t>
  </si>
  <si>
    <t>Quelle démarche professionnelle appliquer face à un défaut 'Gras libre' ?</t>
  </si>
  <si>
    <t>Que faire si je vois : Gras libre ?</t>
  </si>
  <si>
    <t>Observer, identifier la cause probable, appliquer une correction mesurée : Émulsionner progressivement, revoir température/support. Refaire le contrôle texture/goût/température.</t>
  </si>
  <si>
    <t>Émulsionner progressivement, revoir température/support</t>
  </si>
  <si>
    <t>Ajouter plus d’épaississant sans mélange</t>
  </si>
  <si>
    <t>À retenir : Émulsionner progressivement, revoir température/support. À éviter : Ajouter plus d’épaississant sans mélange.</t>
  </si>
  <si>
    <t>Observer, identifier la cause probable, appliquer une correction mesurée : Émulsionner progressivement, revoir température/support. Refaire le contrôle texture/goût/température. Geste attendu : Émulsionner progressivement, revoir température/support. Contrôle attendu : Défaut corrigé + nouveau test. Erreur critique à éviter : Ajouter plus d’épaississant sans mélange. Hygiène ou traçabilité : Tracer correction si production collective.</t>
  </si>
  <si>
    <t>Je regarde la cause, je corrige petit à petit et je reteste. Je fais : Émulsionner progressivement, revoir température/support. Je vérifie : Défaut corrigé + nouveau test. Je ne fais pas : Ajouter plus d’épaississant sans mélange. Je respecte : Tracer correction si production collective.</t>
  </si>
  <si>
    <t>Q130</t>
  </si>
  <si>
    <t>Corriger : Croûte surface</t>
  </si>
  <si>
    <t>Croûte surface</t>
  </si>
  <si>
    <t>Quelle démarche professionnelle appliquer face à un défaut 'Croûte surface' ?</t>
  </si>
  <si>
    <t>Que faire si je vois : Croûte surface ?</t>
  </si>
  <si>
    <t>Observer, identifier la cause probable, appliquer une correction mesurée : Couvrir, réduire attente, ajuster service. Refaire le contrôle texture/goût/température.</t>
  </si>
  <si>
    <t>Couvrir, réduire attente, ajuster service</t>
  </si>
  <si>
    <t>Gratter et servir</t>
  </si>
  <si>
    <t>Évaporation</t>
  </si>
  <si>
    <t>À retenir : Couvrir, réduire attente, ajuster service. À éviter : Gratter et servir.</t>
  </si>
  <si>
    <t>Observer, identifier la cause probable, appliquer une correction mesurée : Couvrir, réduire attente, ajuster service. Refaire le contrôle texture/goût/température. Geste attendu : Couvrir, réduire attente, ajuster service. Contrôle attendu : Défaut corrigé + nouveau test. Erreur critique à éviter : Gratter et servir. Hygiène ou traçabilité : Tracer correction si production collective.</t>
  </si>
  <si>
    <t>Je regarde la cause, je corrige petit à petit et je reteste. Je fais : Couvrir, réduire attente, ajuster service. Je vérifie : Défaut corrigé + nouveau test. Je ne fais pas : Gratter et servir. Je respecte : Tracer correction si production collective.</t>
  </si>
  <si>
    <t>Q131</t>
  </si>
  <si>
    <t>Corriger : Couleur brune</t>
  </si>
  <si>
    <t>Couleur brune</t>
  </si>
  <si>
    <t>Quelle démarche professionnelle appliquer face à un défaut 'Couleur brune' ?</t>
  </si>
  <si>
    <t>Que faire si je vois : Couleur brune ?</t>
  </si>
  <si>
    <t>Observer, identifier la cause probable, appliquer une correction mesurée : Limiter air/attente, préparer plus tard, acidifier compatible. Refaire le contrôle texture/goût/température.</t>
  </si>
  <si>
    <t>Limiter air/attente, préparer plus tard, acidifier compatible</t>
  </si>
  <si>
    <t>Masquer avec colorant</t>
  </si>
  <si>
    <t>À retenir : Limiter air/attente, préparer plus tard, acidifier compatible. À éviter : Masquer avec colorant.</t>
  </si>
  <si>
    <t>Observer, identifier la cause probable, appliquer une correction mesurée : Limiter air/attente, préparer plus tard, acidifier compatible. Refaire le contrôle texture/goût/température. Geste attendu : Limiter air/attente, préparer plus tard, acidifier compatible. Contrôle attendu : Défaut corrigé + nouveau test. Erreur critique à éviter : Masquer avec colorant. Hygiène ou traçabilité : Tracer correction si production collective.</t>
  </si>
  <si>
    <t>Je regarde la cause, je corrige petit à petit et je reteste. Je fais : Limiter air/attente, préparer plus tard, acidifier compatible. Je vérifie : Défaut corrigé + nouveau test. Je ne fais pas : Masquer avec colorant. Je respecte : Tracer correction si production collective.</t>
  </si>
  <si>
    <t>Q132</t>
  </si>
  <si>
    <t>Corriger : Moulage trop ferme</t>
  </si>
  <si>
    <t>Moulage trop ferme</t>
  </si>
  <si>
    <t>Quelle démarche professionnelle appliquer face à un défaut 'Moulage trop ferme' ?</t>
  </si>
  <si>
    <t>Que faire si je vois : Moulage trop ferme ?</t>
  </si>
  <si>
    <t>Observer, identifier la cause probable, appliquer une correction mesurée : Baisser dosage, changer gélifiant, tester température. Refaire le contrôle texture/goût/température.</t>
  </si>
  <si>
    <t>Baisser dosage, changer gélifiant, tester température</t>
  </si>
  <si>
    <t>Servir car visuel réussi</t>
  </si>
  <si>
    <t>À retenir : Baisser dosage, changer gélifiant, tester température. À éviter : Servir car visuel réussi.</t>
  </si>
  <si>
    <t>Observer, identifier la cause probable, appliquer une correction mesurée : Baisser dosage, changer gélifiant, tester température. Refaire le contrôle texture/goût/température. Geste attendu : Baisser dosage, changer gélifiant, tester température. Contrôle attendu : Défaut corrigé + nouveau test. Erreur critique à éviter : Servir car visuel réussi. Hygiène ou traçabilité : Tracer correction si production collective.</t>
  </si>
  <si>
    <t>Je regarde la cause, je corrige petit à petit et je reteste. Je fais : Baisser dosage, changer gélifiant, tester température. Je vérifie : Défaut corrigé + nouveau test. Je ne fais pas : Servir car visuel réussi. Je respecte : Tracer correction si production collective.</t>
  </si>
  <si>
    <t>Q133</t>
  </si>
  <si>
    <t>Corriger : Texture variable selon lot</t>
  </si>
  <si>
    <t>Texture variable selon lot</t>
  </si>
  <si>
    <t>Quelle démarche professionnelle appliquer face à un défaut 'Texture variable selon lot' ?</t>
  </si>
  <si>
    <t>Que faire si je vois : Texture variable selon lot ?</t>
  </si>
  <si>
    <t>Observer, identifier la cause probable, appliquer une correction mesurée : Fiche technique, pesée, temps mixage, contrôle lot. Refaire le contrôle texture/goût/température.</t>
  </si>
  <si>
    <t>Fiche technique, pesée, temps mixage, contrôle lot</t>
  </si>
  <si>
    <t>Faire au jugé</t>
  </si>
  <si>
    <t>À retenir : Fiche technique, pesée, temps mixage, contrôle lot. À éviter : Faire au jugé.</t>
  </si>
  <si>
    <t>Observer, identifier la cause probable, appliquer une correction mesurée : Fiche technique, pesée, temps mixage, contrôle lot. Refaire le contrôle texture/goût/température. Geste attendu : Fiche technique, pesée, temps mixage, contrôle lot. Contrôle attendu : Défaut corrigé + nouveau test. Erreur critique à éviter : Faire au jugé. Hygiène ou traçabilité : Tracer correction si production collective.</t>
  </si>
  <si>
    <t>Je regarde la cause, je corrige petit à petit et je reteste. Je fais : Fiche technique, pesée, temps mixage, contrôle lot. Je vérifie : Défaut corrigé + nouveau test. Je ne fais pas : Faire au jugé. Je respecte : Tracer correction si production collective.</t>
  </si>
  <si>
    <t>Q134</t>
  </si>
  <si>
    <t>12_Saisonnalité</t>
  </si>
  <si>
    <t>Saison/approvisionnement</t>
  </si>
  <si>
    <t>Construire menu avec racines et choux</t>
  </si>
  <si>
    <t>Carotte, poireau, courge, céleri, pomme, poire</t>
  </si>
  <si>
    <t>Hiver</t>
  </si>
  <si>
    <t>Produit hors saison ou mal adapté</t>
  </si>
  <si>
    <t>Comment intégrer la saisonnalité Hiver dans un menu à textures modifiées ?</t>
  </si>
  <si>
    <t>Quels produits choisir en Hiver pour faire de bons mixés ?</t>
  </si>
  <si>
    <t>S’appuyer sur les produits de saison ou relais pour obtenir goût, coût maîtrisé, couleur et texture plus stables. Exemple : Carotte, poireau, courge, céleri, pomme, poire.</t>
  </si>
  <si>
    <t>Je choisis des produits qui ont du goût en saison et qui se mixent bien.</t>
  </si>
  <si>
    <t>Choisir produits saisonniers : Carotte, poireau, courge, céleri, pomme, poire.</t>
  </si>
  <si>
    <t>Utiliser produit hors saison fade sans correction.</t>
  </si>
  <si>
    <t>Goût + texture + coût + disponibilité.</t>
  </si>
  <si>
    <t>Maturité, eau, sucres, fibres</t>
  </si>
  <si>
    <t>La saisonnalité est un outil de goût, pas seulement d’achat.</t>
  </si>
  <si>
    <t>Carotte, poireau, courge, céleri, pomme, poire | Tous | Contrôle : Goût + texture + coût + disponibilité.</t>
  </si>
  <si>
    <t>À retenir : Choisir produits saisonniers : Carotte, poireau, courge, céleri, pomme, poire.. À éviter : Utiliser produit hors saison fade sans correction..</t>
  </si>
  <si>
    <t>Traçabilité origine si politique achat.</t>
  </si>
  <si>
    <t>S’appuyer sur les produits de saison ou relais pour obtenir goût, coût maîtrisé, couleur et texture plus stables. Exemple : Carotte, poireau, courge, céleri, pomme, poire. Geste attendu : Choisir produits saisonniers : Carotte, poireau, courge, céleri, pomme, poire.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</si>
  <si>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Carotte, poireau, courge, céleri, pomme, poire. Je vérifie : Goût + texture + coût + disponibilité. Je ne fais pas : Utiliser produit hors saison fade sans correction. Je respecte : Traçabilité origine si politique achat.</t>
  </si>
  <si>
    <t>Q135</t>
  </si>
  <si>
    <t>Réintroduire légumes verts tendres</t>
  </si>
  <si>
    <t>Asperge, petits pois, épinard, fraise</t>
  </si>
  <si>
    <t>Comment intégrer la saisonnalité Printemps dans un menu à textures modifiées ?</t>
  </si>
  <si>
    <t>Quels produits choisir en Printemps pour faire de bons mixés ?</t>
  </si>
  <si>
    <t>S’appuyer sur les produits de saison ou relais pour obtenir goût, coût maîtrisé, couleur et texture plus stables. Exemple : Asperge, petits pois, épinard, fraise.</t>
  </si>
  <si>
    <t>Choisir produits saisonniers : Asperge, petits pois, épinard, fraise.</t>
  </si>
  <si>
    <t>Asperge, petits pois, épinard, fraise | Tous | Contrôle : Goût + texture + coût + disponibilité.</t>
  </si>
  <si>
    <t>À retenir : Choisir produits saisonniers : Asperge, petits pois, épinard, fraise.. À éviter : Utiliser produit hors saison fade sans correction..</t>
  </si>
  <si>
    <t>S’appuyer sur les produits de saison ou relais pour obtenir goût, coût maîtrisé, couleur et texture plus stables. Exemple : Asperge, petits pois, épinard, fraise. Geste attendu : Choisir produits saisonniers : Asperge, petits pois, épinard, fraise.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</si>
  <si>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Asperge, petits pois, épinard, fraise. Je vérifie : Goût + texture + coût + disponibilité. Je ne fais pas : Utiliser produit hors saison fade sans correction. Je respecte : Traçabilité origine si politique achat.</t>
  </si>
  <si>
    <t>Q136</t>
  </si>
  <si>
    <t>Gérer produits riches en eau</t>
  </si>
  <si>
    <t>Courgette, tomate, melon, pêche, concombre</t>
  </si>
  <si>
    <t>Comment intégrer la saisonnalité Été dans un menu à textures modifiées ?</t>
  </si>
  <si>
    <t>Quels produits choisir en Été pour faire de bons mixés ?</t>
  </si>
  <si>
    <t>S’appuyer sur les produits de saison ou relais pour obtenir goût, coût maîtrisé, couleur et texture plus stables. Exemple : Courgette, tomate, melon, pêche, concombre.</t>
  </si>
  <si>
    <t>Choisir produits saisonniers : Courgette, tomate, melon, pêche, concombre.</t>
  </si>
  <si>
    <t>Courgette, tomate, melon, pêche, concombre | Tous | Contrôle : Goût + texture + coût + disponibilité.</t>
  </si>
  <si>
    <t>À retenir : Choisir produits saisonniers : Courgette, tomate, melon, pêche, concombre.. À éviter : Utiliser produit hors saison fade sans correction..</t>
  </si>
  <si>
    <t>S’appuyer sur les produits de saison ou relais pour obtenir goût, coût maîtrisé, couleur et texture plus stables. Exemple : Courgette, tomate, melon, pêche, concombre. Geste attendu : Choisir produits saisonniers : Courgette, tomate, melon, pêche, concombre.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</si>
  <si>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Courgette, tomate, melon, pêche, concombre. Je vérifie : Goût + texture + coût + disponibilité. Je ne fais pas : Utiliser produit hors saison fade sans correction. Je respecte : Traçabilité origine si politique achat.</t>
  </si>
  <si>
    <t>Q137</t>
  </si>
  <si>
    <t>Valoriser courges et fruits cuits</t>
  </si>
  <si>
    <t>Potimarron, champignons, pomme, poire, raisin sans peau/pépins</t>
  </si>
  <si>
    <t>Automne</t>
  </si>
  <si>
    <t>Comment intégrer la saisonnalité Automne dans un menu à textures modifiées ?</t>
  </si>
  <si>
    <t>Quels produits choisir en Automne pour faire de bons mixés ?</t>
  </si>
  <si>
    <t>S’appuyer sur les produits de saison ou relais pour obtenir goût, coût maîtrisé, couleur et texture plus stables. Exemple : Potimarron, champignons, pomme, poire, raisin sans peau/pépins.</t>
  </si>
  <si>
    <t>Choisir produits saisonniers : Potimarron, champignons, pomme, poire, raisin sans peau/pépins.</t>
  </si>
  <si>
    <t>Potimarron, champignons, pomme, poire, raisin sans peau/pépins | Tous | Contrôle : Goût + texture + coût + disponibilité.</t>
  </si>
  <si>
    <t>À retenir : Choisir produits saisonniers : Potimarron, champignons, pomme, poire, raisin sans peau/pépins.. À éviter : Utiliser produit hors saison fade sans correction..</t>
  </si>
  <si>
    <t>S’appuyer sur les produits de saison ou relais pour obtenir goût, coût maîtrisé, couleur et texture plus stables. Exemple : Potimarron, champignons, pomme, poire, raisin sans peau/pépins. Geste attendu : Choisir produits saisonniers : Potimarron, champignons, pomme, poire, raisin sans peau/pépins.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</si>
  <si>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Potimarron, champignons, pomme, poire, raisin sans peau/pépins. Je vérifie : Goût + texture + coût + disponibilité. Je ne fais pas : Utiliser produit hors saison fade sans correction. Je respecte : Traçabilité origine si politique achat.</t>
  </si>
  <si>
    <t>Q138</t>
  </si>
  <si>
    <t>Utiliser produits relais</t>
  </si>
  <si>
    <t>Carotte, pomme de terre, pomme, compotes, surgelés adaptés</t>
  </si>
  <si>
    <t>Comment intégrer la saisonnalité Toute saison dans un menu à textures modifiées ?</t>
  </si>
  <si>
    <t>Quels produits choisir en Toute saison pour faire de bons mixés ?</t>
  </si>
  <si>
    <t>S’appuyer sur les produits de saison ou relais pour obtenir goût, coût maîtrisé, couleur et texture plus stables. Exemple : Carotte, pomme de terre, pomme, compotes, surgelés adaptés.</t>
  </si>
  <si>
    <t>Choisir produits saisonniers : Carotte, pomme de terre, pomme, compotes, surgelés adaptés.</t>
  </si>
  <si>
    <t>Carotte, pomme de terre, pomme, compotes, surgelés adaptés | Tous | Contrôle : Goût + texture + coût + disponibilité.</t>
  </si>
  <si>
    <t>À retenir : Choisir produits saisonniers : Carotte, pomme de terre, pomme, compotes, surgelés adaptés.. À éviter : Utiliser produit hors saison fade sans correction..</t>
  </si>
  <si>
    <t>S’appuyer sur les produits de saison ou relais pour obtenir goût, coût maîtrisé, couleur et texture plus stables. Exemple : Carotte, pomme de terre, pomme, compotes, surgelés adaptés. Geste attendu : Choisir produits saisonniers : Carotte, pomme de terre, pomme, compotes, surgelés adaptés.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</si>
  <si>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Carotte, pomme de terre, pomme, compotes, surgelés adaptés. Je vérifie : Goût + texture + coût + disponibilité. Je ne fais pas : Utiliser produit hors saison fade sans correction. Je respecte : Traçabilité origine si politique achat.</t>
  </si>
  <si>
    <t>Q139</t>
  </si>
  <si>
    <t>Limiter dépendance produits faibles en goût</t>
  </si>
  <si>
    <t>Tomate hiver, courgette hiver</t>
  </si>
  <si>
    <t>Hors saison</t>
  </si>
  <si>
    <t>Comment intégrer la saisonnalité Hors saison dans un menu à textures modifiées ?</t>
  </si>
  <si>
    <t>Quels produits choisir en Hors saison pour faire de bons mixés ?</t>
  </si>
  <si>
    <t>S’appuyer sur les produits de saison ou relais pour obtenir goût, coût maîtrisé, couleur et texture plus stables. Exemple : Tomate hiver, courgette hiver.</t>
  </si>
  <si>
    <t>Choisir produits saisonniers : Tomate hiver, courgette hiver.</t>
  </si>
  <si>
    <t>Tomate hiver, courgette hiver | Tous | Contrôle : Goût + texture + coût + disponibilité.</t>
  </si>
  <si>
    <t>À retenir : Choisir produits saisonniers : Tomate hiver, courgette hiver.. À éviter : Utiliser produit hors saison fade sans correction..</t>
  </si>
  <si>
    <t>S13_ADEME_SAISON</t>
  </si>
  <si>
    <t>S’appuyer sur les produits de saison ou relais pour obtenir goût, coût maîtrisé, couleur et texture plus stables. Exemple : Tomate hiver, courgette hiver. Geste attendu : Choisir produits saisonniers : Tomate hiver, courgette hiver. Contrôle attendu : Goût + texture + coût + disponibilité. Erreur critique à éviter : Utiliser produit hors saison fade sans correction. Hygiène ou traçabilité : Traçabilité origine si politique achat.</t>
  </si>
  <si>
    <t>Je choisis des produits qui ont du goût en saison et qui se mixent bien. Je fais : Choisir produits saisonniers : Tomate hiver, courgette hiver. Je vérifie : Goût + texture + coût + disponibilité. Je ne fais pas : Utiliser produit hors saison fade sans correction. Je respecte : Traçabilité origine si politique achat.</t>
  </si>
  <si>
    <t>Q140</t>
  </si>
  <si>
    <t>Niveaux_IDDSI</t>
  </si>
  <si>
    <t>Appliquer Niveau 3/liquéfié</t>
  </si>
  <si>
    <t>Niveau 3/liquéfié</t>
  </si>
  <si>
    <t>Repas/boisson</t>
  </si>
  <si>
    <t>Non-conformité texture</t>
  </si>
  <si>
    <t>Quels contrôles pratiques associer à Niveau 3/liquéfié ?</t>
  </si>
  <si>
    <t>Comment vérifier Niveau 3/liquéfié sur le terrain ?</t>
  </si>
  <si>
    <t>Associer le niveau demandé à un test concret : Contrôle écoulement et absence morceaux. La validation doit être faite au moment utile du service.</t>
  </si>
  <si>
    <t>Je fais le contrôle prévu : Contrôle écoulement et absence morceaux.</t>
  </si>
  <si>
    <t>Contrôle écoulement et absence morceaux</t>
  </si>
  <si>
    <t>Se fier à 'c'est une soupe'</t>
  </si>
  <si>
    <t>Test IDDSI ou procédure interne + observation après repos.</t>
  </si>
  <si>
    <t>Rhéologie/particules</t>
  </si>
  <si>
    <t>Le niveau IDDSI correspond à un comportement, pas à un nom de recette.</t>
  </si>
  <si>
    <t>Repas/boisson | Niveau 3/liquéfié | Contrôle : Test IDDSI ou procédure interne + observation après repos.</t>
  </si>
  <si>
    <t>À retenir : Contrôle écoulement et absence morceaux. À éviter : Se fier à 'c'est une soupe'.</t>
  </si>
  <si>
    <t>Ustensiles propres et transmission écart.</t>
  </si>
  <si>
    <t>Associer le niveau demandé à un test concret : Contrôle écoulement et absence morceaux. La validation doit être faite au moment utile du service. Geste attendu : Contrôle écoulement et absence morceaux. Contrôle attendu : Test IDDSI ou procédure interne + observation après repos. Erreur critique à éviter : Se fier à 'c'est une soupe'. Hygiène ou traçabilité : Ustensiles propres et transmission écart.</t>
  </si>
  <si>
    <t>Je fais le contrôle prévu : Contrôle écoulement et absence morceaux. Je fais : Contrôle écoulement et absence morceaux. Je vérifie : Test IDDSI ou procédure interne + observation après repos. Je ne fais pas : Se fier à 'c'est une soupe'. Je respecte : Ustensiles propres et transmission écart.</t>
  </si>
  <si>
    <t>Q141</t>
  </si>
  <si>
    <t>Appliquer Niveau 4/purée</t>
  </si>
  <si>
    <t>Niveau 4/purée</t>
  </si>
  <si>
    <t>Quels contrôles pratiques associer à Niveau 4/purée ?</t>
  </si>
  <si>
    <t>Comment vérifier Niveau 4/purée sur le terrain ?</t>
  </si>
  <si>
    <t>Associer le niveau demandé à un test concret : Tenue à la cuillère, pas d’eau libre, pas de morceaux. La validation doit être faite au moment utile du service.</t>
  </si>
  <si>
    <t>Je fais le contrôle prévu : Tenue à la cuillère, pas d’eau libre, pas de morceaux.</t>
  </si>
  <si>
    <t>Tenue à la cuillère, pas d’eau libre, pas de morceaux</t>
  </si>
  <si>
    <t>Ajouter particules décoratives</t>
  </si>
  <si>
    <t>Repas/boisson | Niveau 4/purée | Contrôle : Test IDDSI ou procédure interne + observation après repos.</t>
  </si>
  <si>
    <t>À retenir : Tenue à la cuillère, pas d’eau libre, pas de morceaux. À éviter : Ajouter particules décoratives.</t>
  </si>
  <si>
    <t>Associer le niveau demandé à un test concret : Tenue à la cuillère, pas d’eau libre, pas de morceaux. La validation doit être faite au moment utile du service. Geste attendu : Tenue à la cuillère, pas d’eau libre, pas de morceaux. Contrôle attendu : Test IDDSI ou procédure interne + observation après repos. Erreur critique à éviter : Ajouter particules décoratives. Hygiène ou traçabilité : Ustensiles propres et transmission écart.</t>
  </si>
  <si>
    <t>Je fais le contrôle prévu : Tenue à la cuillère, pas d’eau libre, pas de morceaux. Je fais : Tenue à la cuillère, pas d’eau libre, pas de morceaux. Je vérifie : Test IDDSI ou procédure interne + observation après repos. Je ne fais pas : Ajouter particules décoratives. Je respecte : Ustensiles propres et transmission écart.</t>
  </si>
  <si>
    <t>Q142</t>
  </si>
  <si>
    <t>Appliquer Niveau 5/haché humide</t>
  </si>
  <si>
    <t>Niveau 5/haché humide</t>
  </si>
  <si>
    <t>Quels contrôles pratiques associer à Niveau 5/haché humide ?</t>
  </si>
  <si>
    <t>Comment vérifier Niveau 5/haché humide sur le terrain ?</t>
  </si>
  <si>
    <t>Associer le niveau demandé à un test concret : Taille particules, humidité, cohésion, sauce liée. La validation doit être faite au moment utile du service.</t>
  </si>
  <si>
    <t>Je fais le contrôle prévu : Taille particules, humidité, cohésion, sauce liée.</t>
  </si>
  <si>
    <t>Taille particules, humidité, cohésion, sauce liée</t>
  </si>
  <si>
    <t>Haché sec ou morceaux irréguliers</t>
  </si>
  <si>
    <t>Repas/boisson | Niveau 5/haché humide | Contrôle : Test IDDSI ou procédure interne + observation après repos.</t>
  </si>
  <si>
    <t>À retenir : Taille particules, humidité, cohésion, sauce liée. À éviter : Haché sec ou morceaux irréguliers.</t>
  </si>
  <si>
    <t>Associer le niveau demandé à un test concret : Taille particules, humidité, cohésion, sauce liée. La validation doit être faite au moment utile du service. Geste attendu : Taille particules, humidité, cohésion, sauce liée. Contrôle attendu : Test IDDSI ou procédure interne + observation après repos. Erreur critique à éviter : Haché sec ou morceaux irréguliers. Hygiène ou traçabilité : Ustensiles propres et transmission écart.</t>
  </si>
  <si>
    <t>Je fais le contrôle prévu : Taille particules, humidité, cohésion, sauce liée. Je fais : Taille particules, humidité, cohésion, sauce liée. Je vérifie : Test IDDSI ou procédure interne + observation après repos. Je ne fais pas : Haché sec ou morceaux irréguliers. Je respecte : Ustensiles propres et transmission écart.</t>
  </si>
  <si>
    <t>Q143</t>
  </si>
  <si>
    <t>Appliquer Niveau 6/tendre petits morceaux</t>
  </si>
  <si>
    <t>Niveau 6/tendre petits morceaux</t>
  </si>
  <si>
    <t>Quels contrôles pratiques associer à Niveau 6/tendre petits morceaux ?</t>
  </si>
  <si>
    <t>Comment vérifier Niveau 6/tendre petits morceaux sur le terrain ?</t>
  </si>
  <si>
    <t>Associer le niveau demandé à un test concret : Tendreté, taille, humidité, écrasement facile. La validation doit être faite au moment utile du service.</t>
  </si>
  <si>
    <t>Je fais le contrôle prévu : Tendreté, taille, humidité, écrasement facile.</t>
  </si>
  <si>
    <t>Tendreté, taille, humidité, écrasement facile</t>
  </si>
  <si>
    <t>Morceaux fermes ou secs</t>
  </si>
  <si>
    <t>Repas/boisson | Niveau 6/tendre petits morceaux | Contrôle : Test IDDSI ou procédure interne + observation après repos.</t>
  </si>
  <si>
    <t>À retenir : Tendreté, taille, humidité, écrasement facile. À éviter : Morceaux fermes ou secs.</t>
  </si>
  <si>
    <t>Associer le niveau demandé à un test concret : Tendreté, taille, humidité, écrasement facile. La validation doit être faite au moment utile du service. Geste attendu : Tendreté, taille, humidité, écrasement facile. Contrôle attendu : Test IDDSI ou procédure interne + observation après repos. Erreur critique à éviter : Morceaux fermes ou secs. Hygiène ou traçabilité : Ustensiles propres et transmission écart.</t>
  </si>
  <si>
    <t>Je fais le contrôle prévu : Tendreté, taille, humidité, écrasement facile. Je fais : Tendreté, taille, humidité, écrasement facile. Je vérifie : Test IDDSI ou procédure interne + observation après repos. Je ne fais pas : Morceaux fermes ou secs. Je respecte : Ustensiles propres et transmission écart.</t>
  </si>
  <si>
    <t>Q144</t>
  </si>
  <si>
    <t>Appliquer Niveau 7 facile à mastiquer</t>
  </si>
  <si>
    <t>Niveau 7 facile à mastiquer</t>
  </si>
  <si>
    <t>Quels contrôles pratiques associer à Niveau 7 facile à mastiquer ?</t>
  </si>
  <si>
    <t>Comment vérifier Niveau 7 facile à mastiquer sur le terrain ?</t>
  </si>
  <si>
    <t>Associer le niveau demandé à un test concret : Choix produits tendres, retrait peaux/arêtes/fibres. La validation doit être faite au moment utile du service.</t>
  </si>
  <si>
    <t>Je fais le contrôle prévu : Choix produits tendres, retrait peaux/arêtes/fibres.</t>
  </si>
  <si>
    <t>Choix produits tendres, retrait peaux/arêtes/fibres</t>
  </si>
  <si>
    <t>Servir aliments durs/collants</t>
  </si>
  <si>
    <t>Repas/boisson | Niveau 7 facile à mastiquer | Contrôle : Test IDDSI ou procédure interne + observation après repos.</t>
  </si>
  <si>
    <t>À retenir : Choix produits tendres, retrait peaux/arêtes/fibres. À éviter : Servir aliments durs/collants.</t>
  </si>
  <si>
    <t>Associer le niveau demandé à un test concret : Choix produits tendres, retrait peaux/arêtes/fibres. La validation doit être faite au moment utile du service. Geste attendu : Choix produits tendres, retrait peaux/arêtes/fibres. Contrôle attendu : Test IDDSI ou procédure interne + observation après repos. Erreur critique à éviter : Servir aliments durs/collants. Hygiène ou traçabilité : Ustensiles propres et transmission écart.</t>
  </si>
  <si>
    <t>Je fais le contrôle prévu : Choix produits tendres, retrait peaux/arêtes/fibres. Je fais : Choix produits tendres, retrait peaux/arêtes/fibres. Je vérifie : Test IDDSI ou procédure interne + observation après repos. Je ne fais pas : Servir aliments durs/collants. Je respecte : Ustensiles propres et transmission écart.</t>
  </si>
  <si>
    <t>Q145</t>
  </si>
  <si>
    <t>Appliquer Boissons épaissies</t>
  </si>
  <si>
    <t>Boissons épaissies</t>
  </si>
  <si>
    <t>Quels contrôles pratiques associer à Boissons épaissies ?</t>
  </si>
  <si>
    <t>Comment vérifier Boissons épaissies sur le terrain ?</t>
  </si>
  <si>
    <t>Associer le niveau demandé à un test concret : Test IDDSI flow, temps d’hydratation, température. La validation doit être faite au moment utile du service.</t>
  </si>
  <si>
    <t>Je fais le contrôle prévu : Test IDDSI flow, temps d’hydratation, température.</t>
  </si>
  <si>
    <t>Test IDDSI flow, temps d’hydratation, température</t>
  </si>
  <si>
    <t>Servir avant épaississement stabilisé</t>
  </si>
  <si>
    <t>Repas/boisson | Boissons épaissies | Contrôle : Test IDDSI ou procédure interne + observation après repos.</t>
  </si>
  <si>
    <t>À retenir : Test IDDSI flow, temps d’hydratation, température. À éviter : Servir avant épaississement stabilisé.</t>
  </si>
  <si>
    <t>Associer le niveau demandé à un test concret : Test IDDSI flow, temps d’hydratation, température. La validation doit être faite au moment utile du service. Geste attendu : Test IDDSI flow, temps d’hydratation, température. Contrôle attendu : Test IDDSI ou procédure interne + observation après repos. Erreur critique à éviter : Servir avant épaississement stabilisé. Hygiène ou traçabilité : Ustensiles propres et transmission écart.</t>
  </si>
  <si>
    <t>Je fais le contrôle prévu : Test IDDSI flow, temps d’hydratation, température. Je fais : Test IDDSI flow, temps d’hydratation, température. Je vérifie : Test IDDSI ou procédure interne + observation après repos. Je ne fais pas : Servir avant épaississement stabilisé. Je respecte : Ustensiles propres et transmission écart.</t>
  </si>
  <si>
    <t>Q146</t>
  </si>
  <si>
    <t>Aromatisants culinaires</t>
  </si>
  <si>
    <t>Utiliser Fumet filtré</t>
  </si>
  <si>
    <t>Fumet filtré</t>
  </si>
  <si>
    <t>Fadeur ou particules</t>
  </si>
  <si>
    <t>Comment utiliser Fumet filtré dans une texture modifiée ?</t>
  </si>
  <si>
    <t>Comment donner du goût avec Fumet filtré sans mettre de bouts ?</t>
  </si>
  <si>
    <t>Fumet filtré est utile car : Apporte identité marine sans arêtes ni particules. Il doit être filtré/lisse, dosé, compatible allergènes et contrôlé en texture.</t>
  </si>
  <si>
    <t>Je m’en sers pour le goût, mais je filtre et je vérifie la texture.</t>
  </si>
  <si>
    <t>Filtrer ou lisser, doser progressivement, goûter, recontrôler.</t>
  </si>
  <si>
    <t>Fumet trop salé ou trouble</t>
  </si>
  <si>
    <t>Goût net + absence particules.</t>
  </si>
  <si>
    <t>Diffusion aromatique/perception</t>
  </si>
  <si>
    <t>L’aromatisation doit respecter la texture, pas l’abîmer.</t>
  </si>
  <si>
    <t>Fumet filtré | Selon prescription | Contrôle : Goût net + absence particules.</t>
  </si>
  <si>
    <t>À retenir : Filtrer ou lisser, doser progressivement, goûter, recontrôler.. À éviter : Fumet trop salé ou trouble.</t>
  </si>
  <si>
    <t>Vérifier allergènes et traçabilité ingrédient.</t>
  </si>
  <si>
    <t>Fumet filtré est utile car : Apporte identité marine sans arêtes ni particules. Il doit être filtré/lisse, dosé, compatible allergènes et contrôlé en texture. Geste attendu : Filtrer ou lisser, doser progressivement, goûter, recontrôler. Contrôle attendu : Goût net + absence particules. Erreur critique à éviter : Fumet trop salé ou trouble.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</si>
  <si>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Fumet trop salé ou trouble. Je respecte : Vérifier allergènes et traçabilité ingrédient.</t>
  </si>
  <si>
    <t>Q147</t>
  </si>
  <si>
    <t>Utiliser Fond brun filtré</t>
  </si>
  <si>
    <t>Fond brun filtré</t>
  </si>
  <si>
    <t>Comment utiliser Fond brun filtré dans une texture modifiée ?</t>
  </si>
  <si>
    <t>Comment donner du goût avec Fond brun filtré sans mettre de bouts ?</t>
  </si>
  <si>
    <t>Fond brun filtré est utile car : Renforce Maillard et goût mijoté. Il doit être filtré/lisse, dosé, compatible allergènes et contrôlé en texture.</t>
  </si>
  <si>
    <t>Fond industriel salé sans contrôle</t>
  </si>
  <si>
    <t>Fond brun filtré | Selon prescription | Contrôle : Goût net + absence particules.</t>
  </si>
  <si>
    <t>À retenir : Filtrer ou lisser, doser progressivement, goûter, recontrôler.. À éviter : Fond industriel salé sans contrôle.</t>
  </si>
  <si>
    <t>Fond brun filtré est utile car : Renforce Maillard et goût mijoté. Il doit être filtré/lisse, dosé, compatible allergènes et contrôlé en texture. Geste attendu : Filtrer ou lisser, doser progressivement, goûter, recontrôler. Contrôle attendu : Goût net + absence particules. Erreur critique à éviter : Fond industriel salé sans contrôle.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</si>
  <si>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Fond industriel salé sans contrôle. Je respecte : Vérifier allergènes et traçabilité ingrédient.</t>
  </si>
  <si>
    <t>Q148</t>
  </si>
  <si>
    <t>Utiliser Lait infusé</t>
  </si>
  <si>
    <t>Lait infusé</t>
  </si>
  <si>
    <t>Comment utiliser Lait infusé dans une texture modifiée ?</t>
  </si>
  <si>
    <t>Comment donner du goût avec Lait infusé sans mettre de bouts ?</t>
  </si>
  <si>
    <t>Lait infusé est utile car : Donne rondeur et support d’arômes doux. Il doit être filtré/lisse, dosé, compatible allergènes et contrôlé en texture.</t>
  </si>
  <si>
    <t>Ébullition forte avec œuf/fromage</t>
  </si>
  <si>
    <t>Lait infusé | Selon prescription | Contrôle : Goût net + absence particules.</t>
  </si>
  <si>
    <t>À retenir : Filtrer ou lisser, doser progressivement, goûter, recontrôler.. À éviter : Ébullition forte avec œuf/fromage.</t>
  </si>
  <si>
    <t>Lait infusé est utile car : Donne rondeur et support d’arômes doux. Il doit être filtré/lisse, dosé, compatible allergènes et contrôlé en texture. Geste attendu : Filtrer ou lisser, doser progressivement, goûter, recontrôler. Contrôle attendu : Goût net + absence particules. Erreur critique à éviter : Ébullition forte avec œuf/fromage.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</si>
  <si>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Ébullition forte avec œuf/fromage. Je respecte : Vérifier allergènes et traçabilité ingrédient.</t>
  </si>
  <si>
    <t>Q149</t>
  </si>
  <si>
    <t>Utiliser Huile aromatisée filtrée</t>
  </si>
  <si>
    <t>Huile aromatisée filtrée</t>
  </si>
  <si>
    <t>Comment utiliser Huile aromatisée filtrée dans une texture modifiée ?</t>
  </si>
  <si>
    <t>Comment donner du goût avec Huile aromatisée filtrée sans mettre de bouts ?</t>
  </si>
  <si>
    <t>Huile aromatisée filtrée est utile car : Apporte arôme sans herbes en morceaux. Il doit être filtré/lisse, dosé, compatible allergènes et contrôlé en texture.</t>
  </si>
  <si>
    <t>Herbes hachées dans texture lisse</t>
  </si>
  <si>
    <t>Huile aromatisée filtrée | Selon prescription | Contrôle : Goût net + absence particules.</t>
  </si>
  <si>
    <t>À retenir : Filtrer ou lisser, doser progressivement, goûter, recontrôler.. À éviter : Herbes hachées dans texture lisse.</t>
  </si>
  <si>
    <t>Huile aromatisée filtrée est utile car : Apporte arôme sans herbes en morceaux. Il doit être filtré/lisse, dosé, compatible allergènes et contrôlé en texture. Geste attendu : Filtrer ou lisser, doser progressivement, goûter, recontrôler. Contrôle attendu : Goût net + absence particules. Erreur critique à éviter : Herbes hachées dans texture lisse.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</si>
  <si>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Herbes hachées dans texture lisse. Je respecte : Vérifier allergènes et traçabilité ingrédient.</t>
  </si>
  <si>
    <t>Q150</t>
  </si>
  <si>
    <t>Utiliser Condiment doux mixé-tamisé</t>
  </si>
  <si>
    <t>Condiment doux mixé-tamisé</t>
  </si>
  <si>
    <t>Comment utiliser Condiment doux mixé-tamisé dans une texture modifiée ?</t>
  </si>
  <si>
    <t>Comment donner du goût avec Condiment doux mixé-tamisé sans mettre de bouts ?</t>
  </si>
  <si>
    <t>Condiment doux mixé-tamisé est utile car : Relève sans acidité agressive. Il doit être filtré/lisse, dosé, compatible allergènes et contrôlé en texture.</t>
  </si>
  <si>
    <t>Moutarde grains entiers</t>
  </si>
  <si>
    <t>Condiment doux mixé-tamisé | Selon prescription | Contrôle : Goût net + absence particules.</t>
  </si>
  <si>
    <t>À retenir : Filtrer ou lisser, doser progressivement, goûter, recontrôler.. À éviter : Moutarde grains entiers.</t>
  </si>
  <si>
    <t>Condiment doux mixé-tamisé est utile car : Relève sans acidité agressive. Il doit être filtré/lisse, dosé, compatible allergènes et contrôlé en texture. Geste attendu : Filtrer ou lisser, doser progressivement, goûter, recontrôler. Contrôle attendu : Goût net + absence particules. Erreur critique à éviter : Moutarde grains entiers.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</si>
  <si>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Moutarde grains entiers. Je respecte : Vérifier allergènes et traçabilité ingrédient.</t>
  </si>
  <si>
    <t>Q151</t>
  </si>
  <si>
    <t>Utiliser Sauce tomate lisse</t>
  </si>
  <si>
    <t>Sauce tomate lisse</t>
  </si>
  <si>
    <t>Comment utiliser Sauce tomate lisse dans une texture modifiée ?</t>
  </si>
  <si>
    <t>Comment donner du goût avec Sauce tomate lisse sans mettre de bouts ?</t>
  </si>
  <si>
    <t>Sauce tomate lisse est utile car : Apporte couleur, acidité douce et goût. Il doit être filtré/lisse, dosé, compatible allergènes et contrôlé en texture.</t>
  </si>
  <si>
    <t>Peaux/pépins non tamisés</t>
  </si>
  <si>
    <t>Sauce tomate lisse | Selon prescription | Contrôle : Goût net + absence particules.</t>
  </si>
  <si>
    <t>À retenir : Filtrer ou lisser, doser progressivement, goûter, recontrôler.. À éviter : Peaux/pépins non tamisés.</t>
  </si>
  <si>
    <t>Sauce tomate lisse est utile car : Apporte couleur, acidité douce et goût. Il doit être filtré/lisse, dosé, compatible allergènes et contrôlé en texture. Geste attendu : Filtrer ou lisser, doser progressivement, goûter, recontrôler. Contrôle attendu : Goût net + absence particules. Erreur critique à éviter : Peaux/pépins non tamisés.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</si>
  <si>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Peaux/pépins non tamisés. Je respecte : Vérifier allergènes et traçabilité ingrédient.</t>
  </si>
  <si>
    <t>Q152</t>
  </si>
  <si>
    <t>Utiliser Champignon crème filtrée</t>
  </si>
  <si>
    <t>Champignon crème filtrée</t>
  </si>
  <si>
    <t>Comment utiliser Champignon crème filtrée dans une texture modifiée ?</t>
  </si>
  <si>
    <t>Comment donner du goût avec Champignon crème filtrée sans mettre de bouts ?</t>
  </si>
  <si>
    <t>Champignon crème filtrée est utile car : Renforce umami et rondeur. Il doit être filtré/lisse, dosé, compatible allergènes et contrôlé en texture.</t>
  </si>
  <si>
    <t>Morceaux de champignon</t>
  </si>
  <si>
    <t>Champignon crème filtrée | Selon prescription | Contrôle : Goût net + absence particules.</t>
  </si>
  <si>
    <t>À retenir : Filtrer ou lisser, doser progressivement, goûter, recontrôler.. À éviter : Morceaux de champignon.</t>
  </si>
  <si>
    <t>Champignon crème filtrée est utile car : Renforce umami et rondeur. Il doit être filtré/lisse, dosé, compatible allergènes et contrôlé en texture. Geste attendu : Filtrer ou lisser, doser progressivement, goûter, recontrôler. Contrôle attendu : Goût net + absence particules. Erreur critique à éviter : Morceaux de champignon.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</si>
  <si>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Morceaux de champignon. Je respecte : Vérifier allergènes et traçabilité ingrédient.</t>
  </si>
  <si>
    <t>Q153</t>
  </si>
  <si>
    <t>Utiliser Épices torréfiées moulues fines</t>
  </si>
  <si>
    <t>Épices torréfiées moulues fines</t>
  </si>
  <si>
    <t>Comment utiliser Épices torréfiées moulues fines dans une texture modifiée ?</t>
  </si>
  <si>
    <t>Comment donner du goût avec Épices torréfiées moulues fines sans mettre de bouts ?</t>
  </si>
  <si>
    <t>Épices torréfiées moulues fines est utile car : Développe arôme sans morceau. Il doit être filtré/lisse, dosé, compatible allergènes et contrôlé en texture.</t>
  </si>
  <si>
    <t>Grains ou piment excessif</t>
  </si>
  <si>
    <t>Épices torréfiées moulues fines | Selon prescription | Contrôle : Goût net + absence particules.</t>
  </si>
  <si>
    <t>À retenir : Filtrer ou lisser, doser progressivement, goûter, recontrôler.. À éviter : Grains ou piment excessif.</t>
  </si>
  <si>
    <t>Épices torréfiées moulues fines est utile car : Développe arôme sans morceau. Il doit être filtré/lisse, dosé, compatible allergènes et contrôlé en texture. Geste attendu : Filtrer ou lisser, doser progressivement, goûter, recontrôler. Contrôle attendu : Goût net + absence particules. Erreur critique à éviter : Grains ou piment excessif.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</si>
  <si>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Grains ou piment excessif. Je respecte : Vérifier allergènes et traçabilité ingrédient.</t>
  </si>
  <si>
    <t>Q154</t>
  </si>
  <si>
    <t>Utiliser Réduction de jus de légume</t>
  </si>
  <si>
    <t>Réduction de jus de légume</t>
  </si>
  <si>
    <t>Comment utiliser Réduction de jus de légume dans une texture modifiée ?</t>
  </si>
  <si>
    <t>Comment donner du goût avec Réduction de jus de légume sans mettre de bouts ?</t>
  </si>
  <si>
    <t>Réduction de jus de légume est utile car : Concentre goût et matière sèche. Il doit être filtré/lisse, dosé, compatible allergènes et contrôlé en texture.</t>
  </si>
  <si>
    <t>Détente avec eau de cuisson claire</t>
  </si>
  <si>
    <t>Réduction de jus de légume | Selon prescription | Contrôle : Goût net + absence particules.</t>
  </si>
  <si>
    <t>À retenir : Filtrer ou lisser, doser progressivement, goûter, recontrôler.. À éviter : Détente avec eau de cuisson claire.</t>
  </si>
  <si>
    <t>Réduction de jus de légume est utile car : Concentre goût et matière sèche. Il doit être filtré/lisse, dosé, compatible allergènes et contrôlé en texture. Geste attendu : Filtrer ou lisser, doser progressivement, goûter, recontrôler. Contrôle attendu : Goût net + absence particules. Erreur critique à éviter : Détente avec eau de cuisson claire.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</si>
  <si>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Détente avec eau de cuisson claire. Je respecte : Vérifier allergènes et traçabilité ingrédient.</t>
  </si>
  <si>
    <t>Q155</t>
  </si>
  <si>
    <t>Utiliser Sucre/sel/acide équilibrés</t>
  </si>
  <si>
    <t>Sucre/sel/acide équilibrés</t>
  </si>
  <si>
    <t>Comment utiliser Sucre/sel/acide équilibrés dans une texture modifiée ?</t>
  </si>
  <si>
    <t>Comment donner du goût avec Sucre/sel/acide équilibrés sans mettre de bouts ?</t>
  </si>
  <si>
    <t>Sucre/sel/acide équilibrés est utile car : Corrige perception sans masquer produit. Il doit être filtré/lisse, dosé, compatible allergènes et contrôlé en texture.</t>
  </si>
  <si>
    <t>Sucrer pour cacher défaut technique</t>
  </si>
  <si>
    <t>Sucre/sel/acide équilibrés | Selon prescription | Contrôle : Goût net + absence particules.</t>
  </si>
  <si>
    <t>À retenir : Filtrer ou lisser, doser progressivement, goûter, recontrôler.. À éviter : Sucrer pour cacher défaut technique.</t>
  </si>
  <si>
    <t>Sucre/sel/acide équilibrés est utile car : Corrige perception sans masquer produit. Il doit être filtré/lisse, dosé, compatible allergènes et contrôlé en texture. Geste attendu : Filtrer ou lisser, doser progressivement, goûter, recontrôler. Contrôle attendu : Goût net + absence particules. Erreur critique à éviter : Sucrer pour cacher défaut technique. Hygiène ou traçabilité : Vérifier allergènes et traçabilité ingrédient.</t>
  </si>
  <si>
    <t>Je m’en sers pour le goût, mais je filtre et je vérifie la texture. Je fais : Filtrer ou lisser, doser progressivement, goûter, recontrôler. Je vérifie : Goût net + absence particules. Je ne fais pas : Sucrer pour cacher défaut technique. Je respecte : Vérifier allergènes et traçabilité ingrédient.</t>
  </si>
  <si>
    <t>Q156</t>
  </si>
  <si>
    <t>13_Enrichissement_nutrition</t>
  </si>
  <si>
    <t>Nutrition pratique</t>
  </si>
  <si>
    <t>Maîtriser Énergie</t>
  </si>
  <si>
    <t>Sous-consommation ou dilution</t>
  </si>
  <si>
    <t>Comment intégrer énergie sans perdre la conformité texture ?</t>
  </si>
  <si>
    <t>Comment améliorer énergie sans rater le mixé ?</t>
  </si>
  <si>
    <t>L’objectif est d’améliorer l’apport tout en gardant texture, goût et sécurité. Méthode : Enrichir avec crème, beurre, huile douce ou préparation nutritionnelle validée.</t>
  </si>
  <si>
    <t>J’améliore l’apport, mais je garde la bonne texture et je reteste.</t>
  </si>
  <si>
    <t>Enrichir avec crème, beurre, huile douce ou préparation nutritionnelle validée</t>
  </si>
  <si>
    <t>Ajouter gras libre</t>
  </si>
  <si>
    <t>Texture conforme + goût + portion réellement consommable.</t>
  </si>
  <si>
    <t>Densité/émulsion/hydratation</t>
  </si>
  <si>
    <t>Un repas texture modifiée doit nourrir, pas seulement être avalable.</t>
  </si>
  <si>
    <t>Repas complet | Selon prescription | Contrôle : Texture conforme + goût + portion réellement consommable.</t>
  </si>
  <si>
    <t>À retenir : Enrichir avec crème, beurre, huile douce ou préparation nutritionnelle validée. À éviter : Ajouter gras libre.</t>
  </si>
  <si>
    <t>Respect prescription, allergènes et protocole diététique.</t>
  </si>
  <si>
    <t>L’objectif est d’améliorer l’apport tout en gardant texture, goût et sécurité. Méthode : Enrichir avec crème, beurre, huile douce ou préparation nutritionnelle validée. Geste attendu : Enrichir avec crème, beurre, huile douce ou préparation nutritionnelle validée. Contrôle attendu : Texture conforme + goût + portion réellement consommable. Erreur critique à éviter : Ajouter gras libre. Hygiène ou traçabilité : Respect prescription, allergènes et protocole diététique.</t>
  </si>
  <si>
    <t>J’améliore l’apport, mais je garde la bonne texture et je reteste. Je fais : Enrichir avec crème, beurre, huile douce ou préparation nutritionnelle validée. Je vérifie : Texture conforme + goût + portion réellement consommable. Je ne fais pas : Ajouter gras libre. Je respecte : Respect prescription, allergènes et protocole diététique.</t>
  </si>
  <si>
    <t>Q157</t>
  </si>
  <si>
    <t>Maîtriser Protéines</t>
  </si>
  <si>
    <t>Comment intégrer protéines sans perdre la conformité texture ?</t>
  </si>
  <si>
    <t>Comment améliorer protéines sans rater le mixé ?</t>
  </si>
  <si>
    <t>L’objectif est d’améliorer l’apport tout en gardant texture, goût et sécurité. Méthode : Renforcer par lait en poudre, fromage frais, œuf ou complément selon protocole.</t>
  </si>
  <si>
    <t>Renforcer par lait en poudre, fromage frais, œuf ou complément selon protocole</t>
  </si>
  <si>
    <t>Ajouter poudre sans hydrater</t>
  </si>
  <si>
    <t>À retenir : Renforcer par lait en poudre, fromage frais, œuf ou complément selon protocole. À éviter : Ajouter poudre sans hydrater.</t>
  </si>
  <si>
    <t>L’objectif est d’améliorer l’apport tout en gardant texture, goût et sécurité. Méthode : Renforcer par lait en poudre, fromage frais, œuf ou complément selon protocole. Geste attendu : Renforcer par lait en poudre, fromage frais, œuf ou complément selon protocole. Contrôle attendu : Texture conforme + goût + portion réellement consommable. Erreur critique à éviter : Ajouter poudre sans hydrater. Hygiène ou traçabilité : Respect prescription, allergènes et protocole diététique.</t>
  </si>
  <si>
    <t>J’améliore l’apport, mais je garde la bonne texture et je reteste. Je fais : Renforcer par lait en poudre, fromage frais, œuf ou complément selon protocole. Je vérifie : Texture conforme + goût + portion réellement consommable. Je ne fais pas : Ajouter poudre sans hydrater. Je respecte : Respect prescription, allergènes et protocole diététique.</t>
  </si>
  <si>
    <t>Q158</t>
  </si>
  <si>
    <t>Maîtriser Hydratation</t>
  </si>
  <si>
    <t>Comment intégrer hydratation sans perdre la conformité texture ?</t>
  </si>
  <si>
    <t>Comment améliorer hydratation sans rater le mixé ?</t>
  </si>
  <si>
    <t>L’objectif est d’améliorer l’apport tout en gardant texture, goût et sécurité. Méthode : Proposer boissons conformes, variées, testées et acceptables.</t>
  </si>
  <si>
    <t>Proposer boissons conformes, variées, testées et acceptables</t>
  </si>
  <si>
    <t>Épaissir sans tester</t>
  </si>
  <si>
    <t>À retenir : Proposer boissons conformes, variées, testées et acceptables. À éviter : Épaissir sans tester.</t>
  </si>
  <si>
    <t>L’objectif est d’améliorer l’apport tout en gardant texture, goût et sécurité. Méthode : Proposer boissons conformes, variées, testées et acceptables. Geste attendu : Proposer boissons conformes, variées, testées et acceptables. Contrôle attendu : Texture conforme + goût + portion réellement consommable. Erreur critique à éviter : Épaissir sans tester. Hygiène ou traçabilité : Respect prescription, allergènes et protocole diététique.</t>
  </si>
  <si>
    <t>J’améliore l’apport, mais je garde la bonne texture et je reteste. Je fais : Proposer boissons conformes, variées, testées et acceptables. Je vérifie : Texture conforme + goût + portion réellement consommable. Je ne fais pas : Épaissir sans tester. Je respecte : Respect prescription, allergènes et protocole diététique.</t>
  </si>
  <si>
    <t>Q159</t>
  </si>
  <si>
    <t>Maîtriser Fibres</t>
  </si>
  <si>
    <t>Comment intégrer fibres sans perdre la conformité texture ?</t>
  </si>
  <si>
    <t>Comment améliorer fibres sans rater le mixé ?</t>
  </si>
  <si>
    <t>L’objectif est d’améliorer l’apport tout en gardant texture, goût et sécurité. Méthode : Choisir légumes/fruits lisses adaptés et tamisés si besoin.</t>
  </si>
  <si>
    <t>Choisir légumes/fruits lisses adaptés et tamisés si besoin</t>
  </si>
  <si>
    <t>Ajouter fibres granuleuses</t>
  </si>
  <si>
    <t>À retenir : Choisir légumes/fruits lisses adaptés et tamisés si besoin. À éviter : Ajouter fibres granuleuses.</t>
  </si>
  <si>
    <t>L’objectif est d’améliorer l’apport tout en gardant texture, goût et sécurité. Méthode : Choisir légumes/fruits lisses adaptés et tamisés si besoin. Geste attendu : Choisir légumes/fruits lisses adaptés et tamisés si besoin. Contrôle attendu : Texture conforme + goût + portion réellement consommable. Erreur critique à éviter : Ajouter fibres granuleuses. Hygiène ou traçabilité : Respect prescription, allergènes et protocole diététique.</t>
  </si>
  <si>
    <t>J’améliore l’apport, mais je garde la bonne texture et je reteste. Je fais : Choisir légumes/fruits lisses adaptés et tamisés si besoin. Je vérifie : Texture conforme + goût + portion réellement consommable. Je ne fais pas : Ajouter fibres granuleuses. Je respecte : Respect prescription, allergènes et protocole diététique.</t>
  </si>
  <si>
    <t>Q160</t>
  </si>
  <si>
    <t>Maîtriser Densité nutritionnelle</t>
  </si>
  <si>
    <t>Comment intégrer densité nutritionnelle sans perdre la conformité texture ?</t>
  </si>
  <si>
    <t>Comment améliorer densité nutritionnelle sans rater le mixé ?</t>
  </si>
  <si>
    <t>L’objectif est d’améliorer l’apport tout en gardant texture, goût et sécurité. Méthode : Limiter eau, utiliser jus, lait, sauce, purée concentrée.</t>
  </si>
  <si>
    <t>Limiter eau, utiliser jus, lait, sauce, purée concentrée</t>
  </si>
  <si>
    <t>Diluer pour lisser</t>
  </si>
  <si>
    <t>À retenir : Limiter eau, utiliser jus, lait, sauce, purée concentrée. À éviter : Diluer pour lisser.</t>
  </si>
  <si>
    <t>L’objectif est d’améliorer l’apport tout en gardant texture, goût et sécurité. Méthode : Limiter eau, utiliser jus, lait, sauce, purée concentrée. Geste attendu : Limiter eau, utiliser jus, lait, sauce, purée concentrée. Contrôle attendu : Texture conforme + goût + portion réellement consommable. Erreur critique à éviter : Diluer pour lisser. Hygiène ou traçabilité : Respect prescription, allergènes et protocole diététique.</t>
  </si>
  <si>
    <t>J’améliore l’apport, mais je garde la bonne texture et je reteste. Je fais : Limiter eau, utiliser jus, lait, sauce, purée concentrée. Je vérifie : Texture conforme + goût + portion réellement consommable. Je ne fais pas : Diluer pour lisser. Je respecte : Respect prescription, allergènes et protocole diététique.</t>
  </si>
  <si>
    <t>Q161</t>
  </si>
  <si>
    <t>Maîtriser Fractionnement</t>
  </si>
  <si>
    <t>Comment intégrer fractionnement sans perdre la conformité texture ?</t>
  </si>
  <si>
    <t>Comment améliorer fractionnement sans rater le mixé ?</t>
  </si>
  <si>
    <t>L’objectif est d’améliorer l’apport tout en gardant texture, goût et sécurité. Méthode : Prévoir portions plus petites mais plus riches selon protocole.</t>
  </si>
  <si>
    <t>Prévoir portions plus petites mais plus riches selon protocole</t>
  </si>
  <si>
    <t>Augmenter volume aqueux</t>
  </si>
  <si>
    <t>À retenir : Prévoir portions plus petites mais plus riches selon protocole. À éviter : Augmenter volume aqueux.</t>
  </si>
  <si>
    <t>L’objectif est d’améliorer l’apport tout en gardant texture, goût et sécurité. Méthode : Prévoir portions plus petites mais plus riches selon protocole. Geste attendu : Prévoir portions plus petites mais plus riches selon protocole. Contrôle attendu : Texture conforme + goût + portion réellement consommable. Erreur critique à éviter : Augmenter volume aqueux. Hygiène ou traçabilité : Respect prescription, allergènes et protocole diététique.</t>
  </si>
  <si>
    <t>J’améliore l’apport, mais je garde la bonne texture et je reteste. Je fais : Prévoir portions plus petites mais plus riches selon protocole. Je vérifie : Texture conforme + goût + portion réellement consommable. Je ne fais pas : Augmenter volume aqueux. Je respecte : Respect prescription, allergènes et protocole diététique.</t>
  </si>
  <si>
    <t>Q162</t>
  </si>
  <si>
    <t>Maîtriser Dessert enrichi</t>
  </si>
  <si>
    <t>Comment intégrer dessert enrichi sans perdre la conformité texture ?</t>
  </si>
  <si>
    <t>Comment améliorer dessert enrichi sans rater le mixé ?</t>
  </si>
  <si>
    <t>L’objectif est d’améliorer l’apport tout en gardant texture, goût et sécurité. Méthode : Fromage blanc lisse, compote enrichie, crème dessert adaptée.</t>
  </si>
  <si>
    <t>Fromage blanc lisse, compote enrichie, crème dessert adaptée</t>
  </si>
  <si>
    <t>Dessert granuleux ou trop liquide</t>
  </si>
  <si>
    <t>À retenir : Fromage blanc lisse, compote enrichie, crème dessert adaptée. À éviter : Dessert granuleux ou trop liquide.</t>
  </si>
  <si>
    <t>L’objectif est d’améliorer l’apport tout en gardant texture, goût et sécurité. Méthode : Fromage blanc lisse, compote enrichie, crème dessert adaptée. Geste attendu : Fromage blanc lisse, compote enrichie, crème dessert adaptée. Contrôle attendu : Texture conforme + goût + portion réellement consommable. Erreur critique à éviter : Dessert granuleux ou trop liquide. Hygiène ou traçabilité : Respect prescription, allergènes et protocole diététique.</t>
  </si>
  <si>
    <t>J’améliore l’apport, mais je garde la bonne texture et je reteste. Je fais : Fromage blanc lisse, compote enrichie, crème dessert adaptée. Je vérifie : Texture conforme + goût + portion réellement consommable. Je ne fais pas : Dessert granuleux ou trop liquide. Je respecte : Respect prescription, allergènes et protocole diététique.</t>
  </si>
  <si>
    <t>Q163</t>
  </si>
  <si>
    <t>Maîtriser Texture et satiété</t>
  </si>
  <si>
    <t>Comment intégrer texture et satiété sans perdre la conformité texture ?</t>
  </si>
  <si>
    <t>Comment améliorer texture et satiété sans rater le mixé ?</t>
  </si>
  <si>
    <t>L’objectif est d’améliorer l’apport tout en gardant texture, goût et sécurité. Méthode : Concentrer goût et apports sans augmenter volume.</t>
  </si>
  <si>
    <t>Concentrer goût et apports sans augmenter volume</t>
  </si>
  <si>
    <t>Servir bol énorme et pauvre</t>
  </si>
  <si>
    <t>À retenir : Concentrer goût et apports sans augmenter volume. À éviter : Servir bol énorme et pauvre.</t>
  </si>
  <si>
    <t>L’objectif est d’améliorer l’apport tout en gardant texture, goût et sécurité. Méthode : Concentrer goût et apports sans augmenter volume. Geste attendu : Concentrer goût et apports sans augmenter volume. Contrôle attendu : Texture conforme + goût + portion réellement consommable. Erreur critique à éviter : Servir bol énorme et pauvre. Hygiène ou traçabilité : Respect prescription, allergènes et protocole diététique.</t>
  </si>
  <si>
    <t>J’améliore l’apport, mais je garde la bonne texture et je reteste. Je fais : Concentrer goût et apports sans augmenter volume. Je vérifie : Texture conforme + goût + portion réellement consommable. Je ne fais pas : Servir bol énorme et pauvre. Je respecte : Respect prescription, allergènes et protocole diététique.</t>
  </si>
  <si>
    <t>Q164</t>
  </si>
  <si>
    <t>Maîtriser Goût et nutrition</t>
  </si>
  <si>
    <t>Comment intégrer goût et nutrition sans perdre la conformité texture ?</t>
  </si>
  <si>
    <t>Comment améliorer goût et nutrition sans rater le mixé ?</t>
  </si>
  <si>
    <t>L’objectif est d’améliorer l’apport tout en gardant texture, goût et sécurité. Méthode : Choisir enrichissement compatible avec saveur du produit.</t>
  </si>
  <si>
    <t>Choisir enrichissement compatible avec saveur du produit</t>
  </si>
  <si>
    <t>Tout enrichir de la même façon</t>
  </si>
  <si>
    <t>À retenir : Choisir enrichissement compatible avec saveur du produit. À éviter : Tout enrichir de la même façon.</t>
  </si>
  <si>
    <t>L’objectif est d’améliorer l’apport tout en gardant texture, goût et sécurité. Méthode : Choisir enrichissement compatible avec saveur du produit. Geste attendu : Choisir enrichissement compatible avec saveur du produit. Contrôle attendu : Texture conforme + goût + portion réellement consommable. Erreur critique à éviter : Tout enrichir de la même façon. Hygiène ou traçabilité : Respect prescription, allergènes et protocole diététique.</t>
  </si>
  <si>
    <t>J’améliore l’apport, mais je garde la bonne texture et je reteste. Je fais : Choisir enrichissement compatible avec saveur du produit. Je vérifie : Texture conforme + goût + portion réellement consommable. Je ne fais pas : Tout enrichir de la même façon. Je respecte : Respect prescription, allergènes et protocole diététique.</t>
  </si>
  <si>
    <t>Q165</t>
  </si>
  <si>
    <t>Maîtriser Contrôle diététique</t>
  </si>
  <si>
    <t>Comment intégrer contrôle diététique sans perdre la conformité texture ?</t>
  </si>
  <si>
    <t>Comment améliorer contrôle diététique sans rater le mixé ?</t>
  </si>
  <si>
    <t>L’objectif est d’améliorer l’apport tout en gardant texture, goût et sécurité. Méthode : Valider enrichissement avec diététique/soins selon établissement.</t>
  </si>
  <si>
    <t>Valider enrichissement avec diététique/soins selon établissement</t>
  </si>
  <si>
    <t>Modifier seul un régime prescrit</t>
  </si>
  <si>
    <t>À retenir : Valider enrichissement avec diététique/soins selon établissement. À éviter : Modifier seul un régime prescrit.</t>
  </si>
  <si>
    <t>L’objectif est d’améliorer l’apport tout en gardant texture, goût et sécurité. Méthode : Valider enrichissement avec diététique/soins selon établissement. Geste attendu : Valider enrichissement avec diététique/soins selon établissement. Contrôle attendu : Texture conforme + goût + portion réellement consommable. Erreur critique à éviter : Modifier seul un régime prescrit. Hygiène ou traçabilité : Respect prescription, allergènes et protocole diététique.</t>
  </si>
  <si>
    <t>J’améliore l’apport, mais je garde la bonne texture et je reteste. Je fais : Valider enrichissement avec diététique/soins selon établissement. Je vérifie : Texture conforme + goût + portion réellement consommable. Je ne fais pas : Modifier seul un régime prescrit. Je respecte : Respect prescription, allergènes et protocole diététique.</t>
  </si>
  <si>
    <t>Q166</t>
  </si>
  <si>
    <t>Menu saisonnier</t>
  </si>
  <si>
    <t>Menu hiver mijoté</t>
  </si>
  <si>
    <t>Bœuf-carotte-pomme de terre-poire</t>
  </si>
  <si>
    <t>Fibres viande/poireau</t>
  </si>
  <si>
    <t>Comment transformer Bœuf-carotte-pomme de terre-poire en menu texture modifiée cohérent ?</t>
  </si>
  <si>
    <t>Comment utiliser ces produits de saison en atelier ?</t>
  </si>
  <si>
    <t>Construire le menu avec produits disponibles, goût identifiable et méthode adaptée : Braiser, jus brun, purée stable, compote lisse.</t>
  </si>
  <si>
    <t>Je choisis les produits de saison, je prévois les risques et je garde le goût.</t>
  </si>
  <si>
    <t>Braiser, jus brun, purée stable, compote lisse</t>
  </si>
  <si>
    <t>Goût + texture + couleur + coût.</t>
  </si>
  <si>
    <t>Maturité/eau/fibres</t>
  </si>
  <si>
    <t>La saisonnalité donne du goût et limite les rattrapages.</t>
  </si>
  <si>
    <t>Bœuf-carotte-pomme de terre-poire | Tous | Contrôle : Goût + texture + couleur + coût.</t>
  </si>
  <si>
    <t>À retenir : Braiser, jus brun, purée stable, compote lisse. À éviter : Fibres viande/poireau.</t>
  </si>
  <si>
    <t>Traçabilité approvisionnement.</t>
  </si>
  <si>
    <t>Construire le menu avec produits disponibles, goût identifiable et méthode adaptée : Braiser, jus brun, purée stable, compote lisse. Geste attendu : Braiser, jus brun, purée stable, compote lisse. Contrôle attendu : Goût + texture + couleur + coût. Erreur critique à éviter : Fibres viande/poireau. Hygiène ou traçabilité : Traçabilité approvisionnement.</t>
  </si>
  <si>
    <t>Je choisis les produits de saison, je prévois les risques et je garde le goût. Je fais : Braiser, jus brun, purée stable, compote lisse. Je vérifie : Goût + texture + couleur + coût. Je ne fais pas : Fibres viande/poireau. Je respecte : Traçabilité approvisionnement.</t>
  </si>
  <si>
    <t>Q167</t>
  </si>
  <si>
    <t>Menu printemps vert</t>
  </si>
  <si>
    <t>Volaille-asperge-petits pois-fraise</t>
  </si>
  <si>
    <t>Fibres asperge, pépins fraise</t>
  </si>
  <si>
    <t>Comment transformer Volaille-asperge-petits pois-fraise en menu texture modifiée cohérent ?</t>
  </si>
  <si>
    <t>Construire le menu avec produits disponibles, goût identifiable et méthode adaptée : Cuisson douce, tamisage, couleur fraîche.</t>
  </si>
  <si>
    <t>Cuisson douce, tamisage, couleur fraîche</t>
  </si>
  <si>
    <t>Volaille-asperge-petits pois-fraise | Tous | Contrôle : Goût + texture + couleur + coût.</t>
  </si>
  <si>
    <t>À retenir : Cuisson douce, tamisage, couleur fraîche. À éviter : Fibres asperge, pépins fraise.</t>
  </si>
  <si>
    <t>Construire le menu avec produits disponibles, goût identifiable et méthode adaptée : Cuisson douce, tamisage, couleur fraîche. Geste attendu : Cuisson douce, tamisage, couleur fraîche. Contrôle attendu : Goût + texture + couleur + coût. Erreur critique à éviter : Fibres asperge, pépins fraise. Hygiène ou traçabilité : Traçabilité approvisionnement.</t>
  </si>
  <si>
    <t>Je choisis les produits de saison, je prévois les risques et je garde le goût. Je fais : Cuisson douce, tamisage, couleur fraîche. Je vérifie : Goût + texture + couleur + coût. Je ne fais pas : Fibres asperge, pépins fraise. Je respecte : Traçabilité approvisionnement.</t>
  </si>
  <si>
    <t>Q168</t>
  </si>
  <si>
    <t>Menu été frais</t>
  </si>
  <si>
    <t>Poisson-courgette-tomate-pêche</t>
  </si>
  <si>
    <t>Eau libre tomate/courgette</t>
  </si>
  <si>
    <t>Comment transformer Poisson-courgette-tomate-pêche en menu texture modifiée cohérent ?</t>
  </si>
  <si>
    <t>Construire le menu avec produits disponibles, goût identifiable et méthode adaptée : Égouttage, sauce filtrée, acidité douce.</t>
  </si>
  <si>
    <t>Égouttage, sauce filtrée, acidité douce</t>
  </si>
  <si>
    <t>Poisson-courgette-tomate-pêche | Tous | Contrôle : Goût + texture + couleur + coût.</t>
  </si>
  <si>
    <t>À retenir : Égouttage, sauce filtrée, acidité douce. À éviter : Eau libre tomate/courgette.</t>
  </si>
  <si>
    <t>Construire le menu avec produits disponibles, goût identifiable et méthode adaptée : Égouttage, sauce filtrée, acidité douce. Geste attendu : Égouttage, sauce filtrée, acidité douce. Contrôle attendu : Goût + texture + couleur + coût. Erreur critique à éviter : Eau libre tomate/courgette. Hygiène ou traçabilité : Traçabilité approvisionnement.</t>
  </si>
  <si>
    <t>Je choisis les produits de saison, je prévois les risques et je garde le goût. Je fais : Égouttage, sauce filtrée, acidité douce. Je vérifie : Goût + texture + couleur + coût. Je ne fais pas : Eau libre tomate/courgette. Je respecte : Traçabilité approvisionnement.</t>
  </si>
  <si>
    <t>Q169</t>
  </si>
  <si>
    <t>Menu automne doux</t>
  </si>
  <si>
    <t>Dinde-potimarron-champignon-pomme</t>
  </si>
  <si>
    <t>Épaisseur excessive</t>
  </si>
  <si>
    <t>Comment transformer Dinde-potimarron-champignon-pomme en menu texture modifiée cohérent ?</t>
  </si>
  <si>
    <t>Construire le menu avec produits disponibles, goût identifiable et méthode adaptée : Texture dense, arômes chauds, couleurs.</t>
  </si>
  <si>
    <t>Texture dense, arômes chauds, couleurs</t>
  </si>
  <si>
    <t>Dinde-potimarron-champignon-pomme | Tous | Contrôle : Goût + texture + couleur + coût.</t>
  </si>
  <si>
    <t>À retenir : Texture dense, arômes chauds, couleurs. À éviter : Épaisseur excessive.</t>
  </si>
  <si>
    <t>Construire le menu avec produits disponibles, goût identifiable et méthode adaptée : Texture dense, arômes chauds, couleurs. Geste attendu : Texture dense, arômes chauds, couleurs. Contrôle attendu : Goût + texture + couleur + coût. Erreur critique à éviter : Épaisseur excessive. Hygiène ou traçabilité : Traçabilité approvisionnement.</t>
  </si>
  <si>
    <t>Je choisis les produits de saison, je prévois les risques et je garde le goût. Je fais : Texture dense, arômes chauds, couleurs. Je vérifie : Goût + texture + couleur + coût. Je ne fais pas : Épaisseur excessive. Je respecte : Traçabilité approvisionnement.</t>
  </si>
  <si>
    <t>Q170</t>
  </si>
  <si>
    <t>Produit relais coût maîtrisé</t>
  </si>
  <si>
    <t>Carotte-pomme de terre-pomme</t>
  </si>
  <si>
    <t>Uniformité/fatigue gustative</t>
  </si>
  <si>
    <t>Comment transformer Carotte-pomme de terre-pomme en menu texture modifiée cohérent ?</t>
  </si>
  <si>
    <t>Construire le menu avec produits disponibles, goût identifiable et méthode adaptée : Bases disponibles et adaptées.</t>
  </si>
  <si>
    <t>Bases disponibles et adaptées</t>
  </si>
  <si>
    <t>Carotte-pomme de terre-pomme | Tous | Contrôle : Goût + texture + couleur + coût.</t>
  </si>
  <si>
    <t>À retenir : Bases disponibles et adaptées. À éviter : Uniformité/fatigue gustative.</t>
  </si>
  <si>
    <t>Construire le menu avec produits disponibles, goût identifiable et méthode adaptée : Bases disponibles et adaptées. Geste attendu : Bases disponibles et adaptées. Contrôle attendu : Goût + texture + couleur + coût. Erreur critique à éviter : Uniformité/fatigue gustative. Hygiène ou traçabilité : Traçabilité approvisionnement.</t>
  </si>
  <si>
    <t>Je choisis les produits de saison, je prévois les risques et je garde le goût. Je fais : Bases disponibles et adaptées. Je vérifie : Goût + texture + couleur + coût. Je ne fais pas : Uniformité/fatigue gustative. Je respecte : Traçabilité approvisionnement.</t>
  </si>
  <si>
    <t>Q171</t>
  </si>
  <si>
    <t>Hors saison à refuser</t>
  </si>
  <si>
    <t>Tomate insipide hiver</t>
  </si>
  <si>
    <t>Goût faible/eau</t>
  </si>
  <si>
    <t>Comment transformer Tomate insipide hiver en menu texture modifiée cohérent ?</t>
  </si>
  <si>
    <t>Construire le menu avec produits disponibles, goût identifiable et méthode adaptée : Remplacer ou transformer en sauce contrôlée.</t>
  </si>
  <si>
    <t>Remplacer ou transformer en sauce contrôlée</t>
  </si>
  <si>
    <t>Tomate insipide hiver | Tous | Contrôle : Goût + texture + couleur + coût.</t>
  </si>
  <si>
    <t>À retenir : Remplacer ou transformer en sauce contrôlée. À éviter : Goût faible/eau.</t>
  </si>
  <si>
    <t>Construire le menu avec produits disponibles, goût identifiable et méthode adaptée : Remplacer ou transformer en sauce contrôlée. Geste attendu : Remplacer ou transformer en sauce contrôlée. Contrôle attendu : Goût + texture + couleur + coût. Erreur critique à éviter : Goût faible/eau. Hygiène ou traçabilité : Traçabilité approvisionnement.</t>
  </si>
  <si>
    <t>Je choisis les produits de saison, je prévois les risques et je garde le goût. Je fais : Remplacer ou transformer en sauce contrôlée. Je vérifie : Goût + texture + couleur + coût. Je ne fais pas : Goût faible/eau. Je respecte : Traçabilité approvisionnement.</t>
  </si>
  <si>
    <t>Q172</t>
  </si>
  <si>
    <t>Surgelé qualitatif</t>
  </si>
  <si>
    <t>Petits pois/épinards/fruits rouges</t>
  </si>
  <si>
    <t>Eau de décongélation</t>
  </si>
  <si>
    <t>Comment transformer Petits pois/épinards/fruits rouges en menu texture modifiée cohérent ?</t>
  </si>
  <si>
    <t>Construire le menu avec produits disponibles, goût identifiable et méthode adaptée : Régularité, coût, sécurité si process maîtrisé.</t>
  </si>
  <si>
    <t>Régularité, coût, sécurité si process maîtrisé</t>
  </si>
  <si>
    <t>Petits pois/épinards/fruits rouges | Tous | Contrôle : Goût + texture + couleur + coût.</t>
  </si>
  <si>
    <t>À retenir : Régularité, coût, sécurité si process maîtrisé. À éviter : Eau de décongélation.</t>
  </si>
  <si>
    <t>Construire le menu avec produits disponibles, goût identifiable et méthode adaptée : Régularité, coût, sécurité si process maîtrisé. Geste attendu : Régularité, coût, sécurité si process maîtrisé. Contrôle attendu : Goût + texture + couleur + coût. Erreur critique à éviter : Eau de décongélation. Hygiène ou traçabilité : Traçabilité approvisionnement.</t>
  </si>
  <si>
    <t>Je choisis les produits de saison, je prévois les risques et je garde le goût. Je fais : Régularité, coût, sécurité si process maîtrisé. Je vérifie : Goût + texture + couleur + coût. Je ne fais pas : Eau de décongélation. Je respecte : Traçabilité approvisionnement.</t>
  </si>
  <si>
    <t>Q173</t>
  </si>
  <si>
    <t>Fin de saison</t>
  </si>
  <si>
    <t>Courgette/tomate septembre</t>
  </si>
  <si>
    <t>Produit fatigué</t>
  </si>
  <si>
    <t>Comment transformer Courgette/tomate septembre en menu texture modifiée cohérent ?</t>
  </si>
  <si>
    <t>Construire le menu avec produits disponibles, goût identifiable et méthode adaptée : Contrôle maturité/eau/goût.</t>
  </si>
  <si>
    <t>Contrôle maturité/eau/goût</t>
  </si>
  <si>
    <t>Courgette/tomate septembre | Tous | Contrôle : Goût + texture + couleur + coût.</t>
  </si>
  <si>
    <t>À retenir : Contrôle maturité/eau/goût. À éviter : Produit fatigué.</t>
  </si>
  <si>
    <t>Construire le menu avec produits disponibles, goût identifiable et méthode adaptée : Contrôle maturité/eau/goût. Geste attendu : Contrôle maturité/eau/goût. Contrôle attendu : Goût + texture + couleur + coût. Erreur critique à éviter : Produit fatigué. Hygiène ou traçabilité : Traçabilité approvisionnement.</t>
  </si>
  <si>
    <t>Je choisis les produits de saison, je prévois les risques et je garde le goût. Je fais : Contrôle maturité/eau/goût. Je vérifie : Goût + texture + couleur + coût. Je ne fais pas : Produit fatigué. Je respecte : Traçabilité approvisionnement.</t>
  </si>
  <si>
    <t>Q174</t>
  </si>
  <si>
    <t>14_Mise_en_application_atelier</t>
  </si>
  <si>
    <t>Organisation professionnelle</t>
  </si>
  <si>
    <t>Fiche technique</t>
  </si>
  <si>
    <t>Standardiser recette texture</t>
  </si>
  <si>
    <t>Production</t>
  </si>
  <si>
    <t>Recette orale variable</t>
  </si>
  <si>
    <t>Comment appliquer fiche technique dans un atelier textures modifiées ?</t>
  </si>
  <si>
    <t>Qu’est-ce que je fais concrètement pour fiche technique ?</t>
  </si>
  <si>
    <t>La mise en application exige une procédure observable : Pesées, liquides, temps de mixage, test et correction écrits.</t>
  </si>
  <si>
    <t>Je fais une action vérifiable : Pesées, liquides, temps de mixage, test et correction écrits.</t>
  </si>
  <si>
    <t>Pesées, liquides, temps de mixage, test et correction écrits</t>
  </si>
  <si>
    <t>Preuve observable ou enregistrement.</t>
  </si>
  <si>
    <t>Procédé/organisation</t>
  </si>
  <si>
    <t>La compétence se mesure sur un geste et une preuve.</t>
  </si>
  <si>
    <t>Production | Tous | Contrôle : Preuve observable ou enregistrement.</t>
  </si>
  <si>
    <t>À retenir : Pesées, liquides, temps de mixage, test et correction écrits. À éviter : Recette orale variable.</t>
  </si>
  <si>
    <t>PMS et traçabilité.</t>
  </si>
  <si>
    <t>La mise en application exige une procédure observable : Pesées, liquides, temps de mixage, test et correction écrits. Geste attendu : Pesées, liquides, temps de mixage, test et correction écrits. Contrôle attendu : Preuve observable ou enregistrement. Erreur critique à éviter : Recette orale variable. Hygiène ou traçabilité : PMS et traçabilité.</t>
  </si>
  <si>
    <t>Je fais une action vérifiable : Pesées, liquides, temps de mixage, test et correction écrits. Je fais : Pesées, liquides, temps de mixage, test et correction écrits. Je vérifie : Preuve observable ou enregistrement. Je ne fais pas : Recette orale variable. Je respecte : PMS et traçabilité.</t>
  </si>
  <si>
    <t>Q175</t>
  </si>
  <si>
    <t>Poste propre/sale</t>
  </si>
  <si>
    <t>Organiser production</t>
  </si>
  <si>
    <t>Croisement flux</t>
  </si>
  <si>
    <t>Comment appliquer poste propre/sale dans un atelier textures modifiées ?</t>
  </si>
  <si>
    <t>Qu’est-ce que je fais concrètement pour poste propre/sale ?</t>
  </si>
  <si>
    <t>La mise en application exige une procédure observable : Séparer cru, cuit, mixage, refroidissement, conditionnement.</t>
  </si>
  <si>
    <t>Je fais une action vérifiable : Séparer cru, cuit, mixage, refroidissement, conditionnement.</t>
  </si>
  <si>
    <t>Séparer cru, cuit, mixage, refroidissement, conditionnement</t>
  </si>
  <si>
    <t>À retenir : Séparer cru, cuit, mixage, refroidissement, conditionnement. À éviter : Croisement flux.</t>
  </si>
  <si>
    <t>La mise en application exige une procédure observable : Séparer cru, cuit, mixage, refroidissement, conditionnement. Geste attendu : Séparer cru, cuit, mixage, refroidissement, conditionnement. Contrôle attendu : Preuve observable ou enregistrement. Erreur critique à éviter : Croisement flux. Hygiène ou traçabilité : PMS et traçabilité.</t>
  </si>
  <si>
    <t>Je fais une action vérifiable : Séparer cru, cuit, mixage, refroidissement, conditionnement. Je fais : Séparer cru, cuit, mixage, refroidissement, conditionnement. Je vérifie : Preuve observable ou enregistrement. Je ne fais pas : Croisement flux. Je respecte : PMS et traçabilité.</t>
  </si>
  <si>
    <t>Q176</t>
  </si>
  <si>
    <t>Formation agent</t>
  </si>
  <si>
    <t>Rendre contrôles reproductibles</t>
  </si>
  <si>
    <t>Explication théorique seule</t>
  </si>
  <si>
    <t>Comment appliquer formation agent dans un atelier textures modifiées ?</t>
  </si>
  <si>
    <t>Qu’est-ce que je fais concrètement pour formation agent ?</t>
  </si>
  <si>
    <t>La mise en application exige une procédure observable : Montrer test, faire refaire, comparer résultats.</t>
  </si>
  <si>
    <t>Je fais une action vérifiable : Montrer test, faire refaire, comparer résultats.</t>
  </si>
  <si>
    <t>Montrer test, faire refaire, comparer résultats</t>
  </si>
  <si>
    <t>À retenir : Montrer test, faire refaire, comparer résultats. À éviter : Explication théorique seule.</t>
  </si>
  <si>
    <t>La mise en application exige une procédure observable : Montrer test, faire refaire, comparer résultats. Geste attendu : Montrer test, faire refaire, comparer résultats. Contrôle attendu : Preuve observable ou enregistrement. Erreur critique à éviter : Explication théorique seule. Hygiène ou traçabilité : PMS et traçabilité.</t>
  </si>
  <si>
    <t>Je fais une action vérifiable : Montrer test, faire refaire, comparer résultats. Je fais : Montrer test, faire refaire, comparer résultats. Je vérifie : Preuve observable ou enregistrement. Je ne fais pas : Explication théorique seule. Je respecte : PMS et traçabilité.</t>
  </si>
  <si>
    <t>Q177</t>
  </si>
  <si>
    <t>Dégustation professionnelle</t>
  </si>
  <si>
    <t>Valider goût et texture</t>
  </si>
  <si>
    <t>Ne jamais goûter le produit</t>
  </si>
  <si>
    <t>Comment appliquer dégustation professionnelle dans un atelier textures modifiées ?</t>
  </si>
  <si>
    <t>Qu’est-ce que je fais concrètement pour dégustation professionnelle ?</t>
  </si>
  <si>
    <t>La mise en application exige une procédure observable : Goûter si procédure, contrôler sel, arôme, texture, température.</t>
  </si>
  <si>
    <t>Je fais une action vérifiable : Goûter si procédure, contrôler sel, arôme, texture, température.</t>
  </si>
  <si>
    <t>Goûter si procédure, contrôler sel, arôme, texture, température</t>
  </si>
  <si>
    <t>À retenir : Goûter si procédure, contrôler sel, arôme, texture, température. À éviter : Ne jamais goûter le produit.</t>
  </si>
  <si>
    <t>La mise en application exige une procédure observable : Goûter si procédure, contrôler sel, arôme, texture, température. Geste attendu : Goûter si procédure, contrôler sel, arôme, texture, température. Contrôle attendu : Preuve observable ou enregistrement. Erreur critique à éviter : Ne jamais goûter le produit. Hygiène ou traçabilité : PMS et traçabilité.</t>
  </si>
  <si>
    <t>Je fais une action vérifiable : Goûter si procédure, contrôler sel, arôme, texture, température. Je fais : Goûter si procédure, contrôler sel, arôme, texture, température. Je vérifie : Preuve observable ou enregistrement. Je ne fais pas : Ne jamais goûter le produit. Je respecte : PMS et traçabilité.</t>
  </si>
  <si>
    <t>Q178</t>
  </si>
  <si>
    <t>Transmission service</t>
  </si>
  <si>
    <t>Éviter erreur distribution</t>
  </si>
  <si>
    <t>Barquette anonyme</t>
  </si>
  <si>
    <t>Comment appliquer transmission service dans un atelier textures modifiées ?</t>
  </si>
  <si>
    <t>Qu’est-ce que je fais concrètement pour transmission service ?</t>
  </si>
  <si>
    <t>La mise en application exige une procédure observable : Étiquette texture, nom convive si applicable, allergènes, heure.</t>
  </si>
  <si>
    <t>Je fais une action vérifiable : Étiquette texture, nom convive si applicable, allergènes, heure.</t>
  </si>
  <si>
    <t>Étiquette texture, nom convive si applicable, allergènes, heure</t>
  </si>
  <si>
    <t>À retenir : Étiquette texture, nom convive si applicable, allergènes, heure. À éviter : Barquette anonyme.</t>
  </si>
  <si>
    <t>La mise en application exige une procédure observable : Étiquette texture, nom convive si applicable, allergènes, heure. Geste attendu : Étiquette texture, nom convive si applicable, allergènes, heure. Contrôle attendu : Preuve observable ou enregistrement. Erreur critique à éviter : Barquette anonyme. Hygiène ou traçabilité : PMS et traçabilité.</t>
  </si>
  <si>
    <t>Je fais une action vérifiable : Étiquette texture, nom convive si applicable, allergènes, heure. Je fais : Étiquette texture, nom convive si applicable, allergènes, heure. Je vérifie : Preuve observable ou enregistrement. Je ne fais pas : Barquette anonyme. Je respecte : PMS et traçabilité.</t>
  </si>
  <si>
    <t>Q179</t>
  </si>
  <si>
    <t>Retour convive</t>
  </si>
  <si>
    <t>Améliorer acceptabilité</t>
  </si>
  <si>
    <t>Ignorer retours</t>
  </si>
  <si>
    <t>Comment appliquer retour convive dans un atelier textures modifiées ?</t>
  </si>
  <si>
    <t>Qu’est-ce que je fais concrètement pour retour convive ?</t>
  </si>
  <si>
    <t>La mise en application exige une procédure observable : Collecter refus/restes/commentaires et ajuster menu.</t>
  </si>
  <si>
    <t>Je fais une action vérifiable : Collecter refus/restes/commentaires et ajuster menu.</t>
  </si>
  <si>
    <t>Collecter refus/restes/commentaires et ajuster menu</t>
  </si>
  <si>
    <t>À retenir : Collecter refus/restes/commentaires et ajuster menu. À éviter : Ignorer retours.</t>
  </si>
  <si>
    <t>La mise en application exige une procédure observable : Collecter refus/restes/commentaires et ajuster menu. Geste attendu : Collecter refus/restes/commentaires et ajuster menu. Contrôle attendu : Preuve observable ou enregistrement. Erreur critique à éviter : Ignorer retours. Hygiène ou traçabilité : PMS et traçabilité.</t>
  </si>
  <si>
    <t>Je fais une action vérifiable : Collecter refus/restes/commentaires et ajuster menu. Je fais : Collecter refus/restes/commentaires et ajuster menu. Je vérifie : Preuve observable ou enregistrement. Je ne fais pas : Ignorer retours. Je respecte : PMS et traçabilité.</t>
  </si>
  <si>
    <t>Q180</t>
  </si>
  <si>
    <t>Analyse écart</t>
  </si>
  <si>
    <t>Corriger cause racine</t>
  </si>
  <si>
    <t>Réparer sans comprendre</t>
  </si>
  <si>
    <t>Comment appliquer analyse écart dans un atelier textures modifiées ?</t>
  </si>
  <si>
    <t>Qu’est-ce que je fais concrètement pour analyse écart ?</t>
  </si>
  <si>
    <t>La mise en application exige une procédure observable : Revoir produit, cuisson, matériel, dose, temps, pas seulement corriger lot.</t>
  </si>
  <si>
    <t>Je fais une action vérifiable : Revoir produit, cuisson, matériel, dose, temps, pas seulement corriger lot.</t>
  </si>
  <si>
    <t>Revoir produit, cuisson, matériel, dose, temps, pas seulement corriger lot</t>
  </si>
  <si>
    <t>À retenir : Revoir produit, cuisson, matériel, dose, temps, pas seulement corriger lot. À éviter : Réparer sans comprendre.</t>
  </si>
  <si>
    <t>La mise en application exige une procédure observable : Revoir produit, cuisson, matériel, dose, temps, pas seulement corriger lot. Geste attendu : Revoir produit, cuisson, matériel, dose, temps, pas seulement corriger lot. Contrôle attendu : Preuve observable ou enregistrement. Erreur critique à éviter : Réparer sans comprendre. Hygiène ou traçabilité : PMS et traçabilité.</t>
  </si>
  <si>
    <t>Je fais une action vérifiable : Revoir produit, cuisson, matériel, dose, temps, pas seulement corriger lot. Je fais : Revoir produit, cuisson, matériel, dose, temps, pas seulement corriger lot. Je vérifie : Preuve observable ou enregistrement. Je ne fais pas : Réparer sans comprendre. Je respecte : PMS et traçabilité.</t>
  </si>
  <si>
    <t>Q181</t>
  </si>
  <si>
    <t>Validation formateur</t>
  </si>
  <si>
    <t>Former CFA/PRO</t>
  </si>
  <si>
    <t>Note sur définition apprise par cœur</t>
  </si>
  <si>
    <t>Comment appliquer validation formateur dans un atelier textures modifiées ?</t>
  </si>
  <si>
    <t>Qu’est-ce que je fais concrètement pour validation formateur ?</t>
  </si>
  <si>
    <t>La mise en application exige une procédure observable : Notation sur geste, justification, contrôle, hygiène.</t>
  </si>
  <si>
    <t>Je fais une action vérifiable : Notation sur geste, justification, contrôle, hygiène.</t>
  </si>
  <si>
    <t>Notation sur geste, justification, contrôle, hygiène</t>
  </si>
  <si>
    <t>À retenir : Notation sur geste, justification, contrôle, hygiène. À éviter : Note sur définition apprise par cœur.</t>
  </si>
  <si>
    <t>La mise en application exige une procédure observable : Notation sur geste, justification, contrôle, hygiène. Geste attendu : Notation sur geste, justification, contrôle, hygiène. Contrôle attendu : Preuve observable ou enregistrement. Erreur critique à éviter : Note sur définition apprise par cœur. Hygiène ou traçabilité : PMS et traçabilité.</t>
  </si>
  <si>
    <t>Je fais une action vérifiable : Notation sur geste, justification, contrôle, hygiène. Je fais : Notation sur geste, justification, contrôle, hygiène. Je vérifie : Preuve observable ou enregistrement. Je ne fais pas : Note sur définition apprise par cœur. Je respecte : PMS et traçabilité.</t>
  </si>
  <si>
    <t>Q182</t>
  </si>
  <si>
    <t>17_Techno_viandes_mixtes</t>
  </si>
  <si>
    <t>Choix des morceaux</t>
  </si>
  <si>
    <t>Choisir une viande favorable au mixage</t>
  </si>
  <si>
    <t>IDDSI 4 / purée lisse</t>
  </si>
  <si>
    <t>Bœuf, veau</t>
  </si>
  <si>
    <t>Effet sableux</t>
  </si>
  <si>
    <t>Pourquoi un morceau à braiser peut-il être plus intéressant qu’un morceau tendre à griller pour une viande mixée ?</t>
  </si>
  <si>
    <t>Pourquoi une viande à mijoter peut mieux marcher qu’un filet ?</t>
  </si>
  <si>
    <t>Relier choix du morceau, collagène, cuisson humide et résultat au mixage.</t>
  </si>
  <si>
    <t>Expliquer avec des mots atelier ce qui donne du moelleux.</t>
  </si>
  <si>
    <t>Un morceau riche en tissu conjonctif, bien cuit en milieu humide, peut donner un jus et une gélatine naturelle utiles à la texture. Un morceau sec à griller peut devenir fibreux ou sableux.</t>
  </si>
  <si>
    <t>Une viande mijotée donne du jus et devient fondante. Une viande sèche fait souvent des grains.</t>
  </si>
  <si>
    <t>Choisir paleron, joue, gîte ou équivalent selon recette; cuire fondant; filtrer le jus.</t>
  </si>
  <si>
    <t>Choisir une viande sèche puis compenser avec de l’eau.</t>
  </si>
  <si>
    <t>Absence fibres longues, brillance, tenue cuillère, goût de viande présent.</t>
  </si>
  <si>
    <t>Solubilisation du collagène</t>
  </si>
  <si>
    <t>La texture se prépare au choix du morceau, pas uniquement au robot.</t>
  </si>
  <si>
    <t>Bœuf, veau | IDDSI 4 / purée lisse | Contrôle : Absence fibres longues, brillance, tenue cuillère, goût de viande présent.</t>
  </si>
  <si>
    <t>À retenir : Choisir paleron, joue, gîte ou équivalent selon recette; cuire fondant; filtrer le jus.. À éviter : Choisir une viande sèche puis compenser avec de l’eau..</t>
  </si>
  <si>
    <t>Traçabilité lot viande, température cuisson et refroidissement si différé</t>
  </si>
  <si>
    <t>S17_DOC_EHPAD;S18_ROBOTCOUPE_BLIXER</t>
  </si>
  <si>
    <t>Un morceau riche en tissu conjonctif, bien cuit en milieu humide, peut donner un jus et une gélatine naturelle utiles à la texture. Un morceau sec à griller peut devenir fibreux ou sableux. Geste attendu : Choisir paleron, joue, gîte ou équivalent selon recette; cuire fondant; filtrer le jus. Contrôle attendu : Absence fibres longues, brillance, tenue cuillère, goût de viande présent. Erreur critique à éviter : Choisir une viande sèche puis compenser avec de l’eau. Hygiène ou traçabilité : Traçabilité lot viande, température cuisson et refroidissement si différé.</t>
  </si>
  <si>
    <t>Une viande mijotée donne du jus et devient fondante. Une viande sèche fait souvent des grains. Je fais : Choisir paleron, joue, gîte ou équivalent selon recette; cuire fondant; filtrer le jus. Je vérifie : Absence fibres longues, brillance, tenue cuillère, goût de viande présent. Je ne fais pas : Choisir une viande sèche puis compenser avec de l’eau. Je respecte : Traçabilité lot viande, température cuisson et refroidissement si différé.</t>
  </si>
  <si>
    <t>Q183</t>
  </si>
  <si>
    <t>Cuisson humide</t>
  </si>
  <si>
    <t>Conduire une cuisson favorable au mixage</t>
  </si>
  <si>
    <t>IDDSI 4</t>
  </si>
  <si>
    <t>Joue de bœuf</t>
  </si>
  <si>
    <t>Texture fibreuse</t>
  </si>
  <si>
    <t>Quelle conduite de cuisson favorise une viande mixée lisse et savoureuse ?</t>
  </si>
  <si>
    <t>Comment cuire pour que la viande se mixe bien ?</t>
  </si>
  <si>
    <t>Décrire une cuisson humide longue, une récupération du jus et un contrôle final.</t>
  </si>
  <si>
    <t>Dire comment garder du moelleux et du goût.</t>
  </si>
  <si>
    <t>La cuisson humide longue attendrit la viande, extrait un jus aromatique et transforme une partie du collagène en gélatine. Le jus filtré sert au mouillement.</t>
  </si>
  <si>
    <t>Je cuis doucement avec du jus. Je garde le jus filtré pour mixer, pas de l’eau simple.</t>
  </si>
  <si>
    <t>Braiser, mouiller, cuire fondant, filtrer, réduire si besoin, mixer chaud contrôlé.</t>
  </si>
  <si>
    <t>Saisir puis cuire à sec jusqu’à dessèchement.</t>
  </si>
  <si>
    <t>Fourchette: fibres défaites; mixé: sans grains; goût identifiable.</t>
  </si>
  <si>
    <t>Collagène, gélatine, extraction aromatique</t>
  </si>
  <si>
    <t>Un jus réduit est à la fois goût et outil de texture.</t>
  </si>
  <si>
    <t>Joue de bœuf | IDDSI 4 | Contrôle : Fourchette: fibres défaites; mixé: sans grains; goût identifiable.</t>
  </si>
  <si>
    <t>À retenir : Braiser, mouiller, cuire fondant, filtrer, réduire si besoin, mixer chaud contrôlé.. À éviter : Saisir puis cuire à sec jusqu’à dessèchement..</t>
  </si>
  <si>
    <t>Maintien &gt;63°C ou refroidissement rapide selon PMS</t>
  </si>
  <si>
    <t>S17_DOC_EHPAD;S03_LEGIFRANCE_2009</t>
  </si>
  <si>
    <t>La cuisson humide longue attendrit la viande, extrait un jus aromatique et transforme une partie du collagène en gélatine. Le jus filtré sert au mouillement. Geste attendu : Braiser, mouiller, cuire fondant, filtrer, réduire si besoin, mixer chaud contrôlé. Contrôle attendu : Fourchette: fibres défaites; mixé: sans grains; goût identifiable. Erreur critique à éviter : Saisir puis cuire à sec jusqu’à dessèchement. Hygiène ou traçabilité : Maintien &gt;63°C ou refroidissement rapide selon PMS.</t>
  </si>
  <si>
    <t>Je cuis doucement avec du jus. Je garde le jus filtré pour mixer, pas de l’eau simple. Je fais : Braiser, mouiller, cuire fondant, filtrer, réduire si besoin, mixer chaud contrôlé. Je vérifie : Fourchette: fibres défaites; mixé: sans grains; goût identifiable. Je ne fais pas : Saisir puis cuire à sec jusqu’à dessèchement. Je respecte : Maintien &gt;63°C ou refroidissement rapide selon PMS.</t>
  </si>
  <si>
    <t>Q184</t>
  </si>
  <si>
    <t>Ratio mouillement</t>
  </si>
  <si>
    <t>Utiliser un ratio comme repère atelier</t>
  </si>
  <si>
    <t>Une viande mixée est préparée avec un repère 70/30 viande-liquide</t>
  </si>
  <si>
    <t>Bœuf/veau cuits</t>
  </si>
  <si>
    <t>Trop sec ou trop liquide</t>
  </si>
  <si>
    <t>Comment utiliser un ratio viande/liquide sans l’appliquer mécaniquement ?</t>
  </si>
  <si>
    <t>Pourquoi on ne met pas le liquide au hasard ?</t>
  </si>
  <si>
    <t>Expliquer pesée, ajout progressif et recontrôle texture/goût.</t>
  </si>
  <si>
    <t>Dire comment ajuster petit à petit.</t>
  </si>
  <si>
    <t>Un ratio type est un point de départ. Il faut peser, ajouter le liquide chaud progressivement, mixer, laisser reprendre, puis contrôler tenue, eau libre, goût et température.</t>
  </si>
  <si>
    <t>Le ratio aide, mais je teste. J’ajoute petit à petit et je contrôle.</t>
  </si>
  <si>
    <t>Peser viande et liquide; ajouter par fractions; contrôler après repos court.</t>
  </si>
  <si>
    <t>Verser tout le liquide d’un coup sans contrôle.</t>
  </si>
  <si>
    <t>Test cuillère inclinée, absence eau libre, absence sableux.</t>
  </si>
  <si>
    <t>Rhéologie, émulsion</t>
  </si>
  <si>
    <t>Le ratio ne remplace jamais le test IDDSI ou interne.</t>
  </si>
  <si>
    <t>Bœuf/veau cuits | IDDSI 4 | Contrôle : Test cuillère inclinée, absence eau libre, absence sableux.</t>
  </si>
  <si>
    <t>À retenir : Peser viande et liquide; ajouter par fractions; contrôler après repos court.. À éviter : Verser tout le liquide d’un coup sans contrôle..</t>
  </si>
  <si>
    <t>Tracer recette si elle devient protocole établissement</t>
  </si>
  <si>
    <t>S17_DOC_EHPAD;S01_IDDSI_N4</t>
  </si>
  <si>
    <t>Un ratio type est un point de départ. Il faut peser, ajouter le liquide chaud progressivement, mixer, laisser reprendre, puis contrôler tenue, eau libre, goût et température. Geste attendu : Peser viande et liquide; ajouter par fractions; contrôler après repos court. Contrôle attendu : Test cuillère inclinée, absence eau libre, absence sableux. Erreur critique à éviter : Verser tout le liquide d’un coup sans contrôle. Hygiène ou traçabilité : Tracer recette si elle devient protocole établissement.</t>
  </si>
  <si>
    <t>Le ratio aide, mais je teste. J’ajoute petit à petit et je contrôle. Je fais : Peser viande et liquide; ajouter par fractions; contrôler après repos court. Je vérifie : Test cuillère inclinée, absence eau libre, absence sableux. Je ne fais pas : Verser tout le liquide d’un coup sans contrôle. Je respecte : Tracer recette si elle devient protocole établissement.</t>
  </si>
  <si>
    <t>Q185</t>
  </si>
  <si>
    <t>Mixage à chaud</t>
  </si>
  <si>
    <t>Émulsionner sans effet sableux</t>
  </si>
  <si>
    <t>Une viande cuite refroidit avant passage au Blixer</t>
  </si>
  <si>
    <t>Viande chaude</t>
  </si>
  <si>
    <t>Graisse figée, grains</t>
  </si>
  <si>
    <t>Pourquoi le mixage à chaud peut-il limiter l’effet sableux d’une viande mixée ?</t>
  </si>
  <si>
    <t>Pourquoi mixer la viande chaude peut aider ?</t>
  </si>
  <si>
    <t>Relier température, graisse, gélatine, jus et sécurité sanitaire.</t>
  </si>
  <si>
    <t>Expliquer que chaud aide à mélanger le gras et le jus.</t>
  </si>
  <si>
    <t>À chaud, graisses et gélatine sont plus fluides et se dispersent mieux avec le jus. Cela aide l’émulsion, mais la température doit rester maîtrisée selon liaison chaude ou refroidissement rapide.</t>
  </si>
  <si>
    <t>Quand c’est chaud, le gras et le jus se mélangent mieux. Mais je contrôle la température.</t>
  </si>
  <si>
    <t>Mixer chaud contrôlé, ajouter liquide chaud, mesurer température, refroidir vite si besoin.</t>
  </si>
  <si>
    <t>Mixer froid puis essayer de rattraper avec beaucoup d’eau.</t>
  </si>
  <si>
    <t>Brillance, absence points gras blancs, température mesurée.</t>
  </si>
  <si>
    <t>Émulsion lipides/eau, gélatine</t>
  </si>
  <si>
    <t>Formulation à garder comme pratique viande, pas règle universelle toutes préparations.</t>
  </si>
  <si>
    <t>Viande chaude | IDDSI 4 | Contrôle : Brillance, absence points gras blancs, température mesurée.</t>
  </si>
  <si>
    <t>À retenir : Mixer chaud contrôlé, ajouter liquide chaud, mesurer température, refroidir vite si besoin.. À éviter : Mixer froid puis essayer de rattraper avec beaucoup d’eau..</t>
  </si>
  <si>
    <t>Respect PMS: maintien chaud ou refroidissement rapide</t>
  </si>
  <si>
    <t>À chaud, graisses et gélatine sont plus fluides et se dispersent mieux avec le jus. Cela aide l’émulsion, mais la température doit rester maîtrisée selon liaison chaude ou refroidissement rapide. Geste attendu : Mixer chaud contrôlé, ajouter liquide chaud, mesurer température, refroidir vite si besoin. Contrôle attendu : Brillance, absence points gras blancs, température mesurée. Erreur critique à éviter : Mixer froid puis essayer de rattraper avec beaucoup d’eau. Hygiène ou traçabilité : Respect PMS: maintien chaud ou refroidissement rapide.</t>
  </si>
  <si>
    <t>Quand c’est chaud, le gras et le jus se mélangent mieux. Mais je contrôle la température. Je fais : Mixer chaud contrôlé, ajouter liquide chaud, mesurer température, refroidir vite si besoin. Je vérifie : Brillance, absence points gras blancs, température mesurée. Je ne fais pas : Mixer froid puis essayer de rattraper avec beaucoup d’eau. Je respecte : Respect PMS: maintien chaud ou refroidissement rapide.</t>
  </si>
  <si>
    <t>Q186</t>
  </si>
  <si>
    <t>Volaille</t>
  </si>
  <si>
    <t>Préférer le morceau adapté</t>
  </si>
  <si>
    <t>Un menu propose du blanc de poulet en texture mixée</t>
  </si>
  <si>
    <t>Pourquoi la cuisse de volaille peut-elle donner un meilleur mixé que le blanc ?</t>
  </si>
  <si>
    <t>Pourquoi la cuisse peut être mieux que le blanc ?</t>
  </si>
  <si>
    <t>Comparer humidité, gras, collagène, cuisson et résultat sensoriel.</t>
  </si>
  <si>
    <t>Dire ce qui donne plus de moelleux.</t>
  </si>
  <si>
    <t>La cuisse est souvent plus grasse et moelleuse que le blanc. Elle supporte mieux une cuisson humide et donne un mixé moins sec si elle est parée et désossée correctement.</t>
  </si>
  <si>
    <t>La cuisse garde plus de moelleux. Le blanc sèche vite.</t>
  </si>
  <si>
    <t>Désosser, retirer peau/cartilage selon besoin, cuire doux, mixer avec fond lié.</t>
  </si>
  <si>
    <t>Mixer un blanc sec sans sauce.</t>
  </si>
  <si>
    <t>Absence fibres sèches, goût volaille, tenue stable.</t>
  </si>
  <si>
    <t>Dénaturation protéines, lipides</t>
  </si>
  <si>
    <t>Choisir le bon morceau évite de corriger en urgence.</t>
  </si>
  <si>
    <t>Volaille | IDDSI 4 | Contrôle : Absence fibres sèches, goût volaille, tenue stable.</t>
  </si>
  <si>
    <t>À retenir : Désosser, retirer peau/cartilage selon besoin, cuire doux, mixer avec fond lié.. À éviter : Mixer un blanc sec sans sauce..</t>
  </si>
  <si>
    <t>Contrôle os/cartilage, allergène lait si crème</t>
  </si>
  <si>
    <t>S17_DOC_EHPAD</t>
  </si>
  <si>
    <t>La cuisse est souvent plus grasse et moelleuse que le blanc. Elle supporte mieux une cuisson humide et donne un mixé moins sec si elle est parée et désossée correctement. Geste attendu : Désosser, retirer peau/cartilage selon besoin, cuire doux, mixer avec fond lié. Contrôle attendu : Absence fibres sèches, goût volaille, tenue stable. Erreur critique à éviter : Mixer un blanc sec sans sauce. Hygiène ou traçabilité : Contrôle os/cartilage, allergène lait si crème.</t>
  </si>
  <si>
    <t>La cuisse garde plus de moelleux. Le blanc sèche vite. Je fais : Désosser, retirer peau/cartilage selon besoin, cuire doux, mixer avec fond lié. Je vérifie : Absence fibres sèches, goût volaille, tenue stable. Je ne fais pas : Mixer un blanc sec sans sauce. Je respecte : Contrôle os/cartilage, allergène lait si crème.</t>
  </si>
  <si>
    <t>Q187</t>
  </si>
  <si>
    <t>Porc</t>
  </si>
  <si>
    <t>Maîtriser gras et moutarde</t>
  </si>
  <si>
    <t>Épaule ou rouelle</t>
  </si>
  <si>
    <t>Comment adapter un porc moelleux sans séparation de gras ?</t>
  </si>
  <si>
    <t>Comment éviter que le gras ressorte ?</t>
  </si>
  <si>
    <t>Décrire dégraissage partiel, bouillon filtré, liant et émulsion.</t>
  </si>
  <si>
    <t>Dire comment garder moelleux sans gras visible.</t>
  </si>
  <si>
    <t>Il faut cuire moelleux, retirer excès de gras visible, utiliser bouillon filtré et éventuellement une touche de moutarde émulsionnée si compatible, puis contrôler l’absence de gras libre.</t>
  </si>
  <si>
    <t>Je garde le moelleux mais j’enlève le gras qui flotte. Je mixe avec un jus filtré.</t>
  </si>
  <si>
    <t>Dégraisser, filtrer, mixer chaud, incorporer liant progressivement.</t>
  </si>
  <si>
    <t>Servir avec graisse libre autour.</t>
  </si>
  <si>
    <t>Pas de gras libre après 10-15 min chaud.</t>
  </si>
  <si>
    <t>Émulsion, séparation de phase</t>
  </si>
  <si>
    <t>Le gras est utile seulement s’il est intégré.</t>
  </si>
  <si>
    <t>Épaule ou rouelle | IDDSI 4 | Contrôle : Pas de gras libre après 10-15 min chaud.</t>
  </si>
  <si>
    <t>À retenir : Dégraisser, filtrer, mixer chaud, incorporer liant progressivement.. À éviter : Servir avec graisse libre autour..</t>
  </si>
  <si>
    <t>Allergène moutarde, traçabilité sauce</t>
  </si>
  <si>
    <t>Il faut cuire moelleux, retirer excès de gras visible, utiliser bouillon filtré et éventuellement une touche de moutarde émulsionnée si compatible, puis contrôler l’absence de gras libre. Geste attendu : Dégraisser, filtrer, mixer chaud, incorporer liant progressivement. Contrôle attendu : Pas de gras libre après 10-15 min chaud. Erreur critique à éviter : Servir avec graisse libre autour. Hygiène ou traçabilité : Allergène moutarde, traçabilité sauce.</t>
  </si>
  <si>
    <t>Je garde le moelleux mais j’enlève le gras qui flotte. Je mixe avec un jus filtré. Je fais : Dégraisser, filtrer, mixer chaud, incorporer liant progressivement. Je vérifie : Pas de gras libre après 10-15 min chaud. Je ne fais pas : Servir avec graisse libre autour. Je respecte : Allergène moutarde, traçabilité sauce.</t>
  </si>
  <si>
    <t>Q188</t>
  </si>
  <si>
    <t>Parage clinique</t>
  </si>
  <si>
    <t>Retirer structures dangereuses</t>
  </si>
  <si>
    <t>Une viande cuite contient tendons et cartilages avant mixage</t>
  </si>
  <si>
    <t>Viande cuite</t>
  </si>
  <si>
    <t>Morceaux résiduels</t>
  </si>
  <si>
    <t>Quels éléments doivent être éliminés avant le mixage d’une viande ?</t>
  </si>
  <si>
    <t>Qu’est-ce qu’on enlève avant de mixer ?</t>
  </si>
  <si>
    <t>Lister les éléments non mixables et justifier sécurité texture.</t>
  </si>
  <si>
    <t>Répondre avec les gestes de parage.</t>
  </si>
  <si>
    <t>Il faut retirer os, cartilage, tendons, nerfs durs, peaux épaisses, parties brûlées et structures fibreuses résistantes. Le mixeur ne rend pas ces éléments sûrs.</t>
  </si>
  <si>
    <t>J’enlève os, nerfs, cartilage, peau dure et morceaux brûlés. Le robot ne fait pas tout disparaître.</t>
  </si>
  <si>
    <t>Parer à chaud, couper en cubes réguliers, contrôler visuellement et tactilement.</t>
  </si>
  <si>
    <t>Compter sur la machine pour broyer les défauts.</t>
  </si>
  <si>
    <t>Contrôle visuel avant robot + contrôle texture après.</t>
  </si>
  <si>
    <t>Fragmentation mécanique</t>
  </si>
  <si>
    <t>Un bon parage réduit les risques avant l’IDDSI.</t>
  </si>
  <si>
    <t>Viande cuite | IDDSI 4 | Contrôle : Contrôle visuel avant robot + contrôle texture après.</t>
  </si>
  <si>
    <t>À retenir : Parer à chaud, couper en cubes réguliers, contrôler visuellement et tactilement.. À éviter : Compter sur la machine pour broyer les défauts..</t>
  </si>
  <si>
    <t>Zone propre, ustensiles propres, éviter recontamination</t>
  </si>
  <si>
    <t>Il faut retirer os, cartilage, tendons, nerfs durs, peaux épaisses, parties brûlées et structures fibreuses résistantes. Le mixeur ne rend pas ces éléments sûrs. Geste attendu : Parer à chaud, couper en cubes réguliers, contrôler visuellement et tactilement. Contrôle attendu : Contrôle visuel avant robot + contrôle texture après. Erreur critique à éviter : Compter sur la machine pour broyer les défauts. Hygiène ou traçabilité : Zone propre, ustensiles propres, éviter recontamination.</t>
  </si>
  <si>
    <t>J’enlève os, nerfs, cartilage, peau dure et morceaux brûlés. Le robot ne fait pas tout disparaître. Je fais : Parer à chaud, couper en cubes réguliers, contrôler visuellement et tactilement. Je vérifie : Contrôle visuel avant robot + contrôle texture après. Je ne fais pas : Compter sur la machine pour broyer les défauts. Je respecte : Zone propre, ustensiles propres, éviter recontamination.</t>
  </si>
  <si>
    <t>Q189</t>
  </si>
  <si>
    <t>Pré-hachage</t>
  </si>
  <si>
    <t>Structurer le mixage en séquence</t>
  </si>
  <si>
    <t>Un cuisinier met viande, liquide et liant ensemble dès le départ</t>
  </si>
  <si>
    <t>Paquets, grains</t>
  </si>
  <si>
    <t>Pourquoi pré-hacher la viande avant d’introduire le liquide ?</t>
  </si>
  <si>
    <t>Pourquoi on ne met pas tout d’un coup ?</t>
  </si>
  <si>
    <t>Expliquer intérêt du pré-hachage, de la régularité et de l’incorporation progressive.</t>
  </si>
  <si>
    <t>Décrire la méthode simple.</t>
  </si>
  <si>
    <t>Le pré-hachage réduit la viande en particules régulières avant émulsion. Le liquide chaud est ensuite incorporé progressivement pour éviter paquets, dilution et grains.</t>
  </si>
  <si>
    <t>Je fais d’abord une semoule fine, puis j’ajoute le jus petit à petit.</t>
  </si>
  <si>
    <t>Pulse/pré-hachage, ajout liquide chaud, lissage, raclage.</t>
  </si>
  <si>
    <t>Tout mettre en cuve d’un coup.</t>
  </si>
  <si>
    <t>Texture homogène sans zones sèches.</t>
  </si>
  <si>
    <t>Dispersion, hydratation</t>
  </si>
  <si>
    <t>La séquence de travail compte autant que la recette.</t>
  </si>
  <si>
    <t>Viande cuite | IDDSI 4 | Contrôle : Texture homogène sans zones sèches.</t>
  </si>
  <si>
    <t>À retenir : Pulse/pré-hachage, ajout liquide chaud, lissage, raclage.. À éviter : Tout mettre en cuve d’un coup..</t>
  </si>
  <si>
    <t>Limiter temps hors température maîtrisée</t>
  </si>
  <si>
    <t>Le pré-hachage réduit la viande en particules régulières avant émulsion. Le liquide chaud est ensuite incorporé progressivement pour éviter paquets, dilution et grains. Geste attendu : Pulse/pré-hachage, ajout liquide chaud, lissage, raclage. Contrôle attendu : Texture homogène sans zones sèches. Erreur critique à éviter : Tout mettre en cuve d’un coup. Hygiène ou traçabilité : Limiter temps hors température maîtrisée.</t>
  </si>
  <si>
    <t>Je fais d’abord une semoule fine, puis j’ajoute le jus petit à petit. Je fais : Pulse/pré-hachage, ajout liquide chaud, lissage, raclage. Je vérifie : Texture homogène sans zones sèches. Je ne fais pas : Tout mettre en cuve d’un coup. Je respecte : Limiter temps hors température maîtrisée.</t>
  </si>
  <si>
    <t>Q190</t>
  </si>
  <si>
    <t>REFERENT_FORMATEUR</t>
  </si>
  <si>
    <t>Référent</t>
  </si>
  <si>
    <t>18_Protocoles_materiels</t>
  </si>
  <si>
    <t>Blixer</t>
  </si>
  <si>
    <t>Utiliser le bras racleur</t>
  </si>
  <si>
    <t>Une préparation reste collée aux parois du Blixer</t>
  </si>
  <si>
    <t>Viande, légume, féculent</t>
  </si>
  <si>
    <t>Quel est le rôle professionnel du bras racleur dans un Blixer ?</t>
  </si>
  <si>
    <t>À quoi sert de racler pendant le mixage ?</t>
  </si>
  <si>
    <t>Relier racleur, homogénéité et sécurité texture.</t>
  </si>
  <si>
    <t>Dire le geste observable.</t>
  </si>
  <si>
    <t>Le bras racleur réincorpore la matière projetée sur les parois et le couvercle. Il évite des zones non lissées et améliore l’homogénéité.</t>
  </si>
  <si>
    <t>Il remet dans les lames ce qui colle aux bords. Ça évite les morceaux.</t>
  </si>
  <si>
    <t>Actionner racleur pendant lissage et vérifier parois/couvercle.</t>
  </si>
  <si>
    <t>Laisser produit collé hors zone de coupe.</t>
  </si>
  <si>
    <t>Contrôle parois propres, texture homogène.</t>
  </si>
  <si>
    <t>Mécanique de cisaillement</t>
  </si>
  <si>
    <t>Un robot puissant mal raclé peut laisser des défauts.</t>
  </si>
  <si>
    <t>Viande, légume, féculent | IDDSI 4 | Contrôle : Contrôle parois propres, texture homogène.</t>
  </si>
  <si>
    <t>À retenir : Actionner racleur pendant lissage et vérifier parois/couvercle.. À éviter : Laisser produit collé hors zone de coupe..</t>
  </si>
  <si>
    <t>Nettoyage/désinfection du racleur et couvercle</t>
  </si>
  <si>
    <t>S18_ROBOTCOUPE_BLIXER</t>
  </si>
  <si>
    <t>Le bras racleur réincorpore la matière projetée sur les parois et le couvercle. Il évite des zones non lissées et améliore l’homogénéité. Geste attendu : Actionner racleur pendant lissage et vérifier parois/couvercle. Contrôle attendu : Contrôle parois propres, texture homogène. Erreur critique à éviter : Laisser produit collé hors zone de coupe. Hygiène ou traçabilité : Nettoyage/désinfection du racleur et couvercle.</t>
  </si>
  <si>
    <t>Il remet dans les lames ce qui colle aux bords. Ça évite les morceaux. Je fais : Actionner racleur pendant lissage et vérifier parois/couvercle. Je vérifie : Contrôle parois propres, texture homogène. Je ne fais pas : Laisser produit collé hors zone de coupe. Je respecte : Nettoyage/désinfection du racleur et couvercle.</t>
  </si>
  <si>
    <t>Q191</t>
  </si>
  <si>
    <t>Adapter vitesse et temps</t>
  </si>
  <si>
    <t>Un opérateur arrête le Blixer dès que la masse paraît homogène</t>
  </si>
  <si>
    <t>Viande mixée</t>
  </si>
  <si>
    <t>Sous-mixage</t>
  </si>
  <si>
    <t>Pourquoi l’aspect homogène ne suffit-il pas à arrêter le lissage ?</t>
  </si>
  <si>
    <t>Pourquoi il faut parfois mixer plus longtemps ?</t>
  </si>
  <si>
    <t>Relier durée, finesse, effet sableux et contrôle tactile.</t>
  </si>
  <si>
    <t>Expliquer qu’on vérifie les grains, pas seulement la couleur.</t>
  </si>
  <si>
    <t>Une masse peut paraître homogène mais rester granuleuse. Il faut contrôler au toucher, à la cuillère et selon test IDDSI/interne avant validation.</t>
  </si>
  <si>
    <t>Ça peut sembler lisse mais gratter en bouche. Je contrôle les grains.</t>
  </si>
  <si>
    <t>Mixer par séquences, racler, contrôler texture, reprendre si grains.</t>
  </si>
  <si>
    <t>Arrêter dès que la couleur est uniforme.</t>
  </si>
  <si>
    <t>Granulométrie tactile et absence sableux.</t>
  </si>
  <si>
    <t>Cisaillement, fragmentation fibres</t>
  </si>
  <si>
    <t>Le temps matériel est indicatif; le test décide.</t>
  </si>
  <si>
    <t>Viande mixée | IDDSI 4 | Contrôle : Granulométrie tactile et absence sableux.</t>
  </si>
  <si>
    <t>À retenir : Mixer par séquences, racler, contrôler texture, reprendre si grains.. À éviter : Arrêter dès que la couleur est uniforme..</t>
  </si>
  <si>
    <t>Maîtriser température pendant prolongation</t>
  </si>
  <si>
    <t>Une masse peut paraître homogène mais rester granuleuse. Il faut contrôler au toucher, à la cuillère et selon test IDDSI/interne avant validation. Geste attendu : Mixer par séquences, racler, contrôler texture, reprendre si grains. Contrôle attendu : Granulométrie tactile et absence sableux. Erreur critique à éviter : Arrêter dès que la couleur est uniforme. Hygiène ou traçabilité : Maîtriser température pendant prolongation.</t>
  </si>
  <si>
    <t>Ça peut sembler lisse mais gratter en bouche. Je contrôle les grains. Je fais : Mixer par séquences, racler, contrôler texture, reprendre si grains. Je vérifie : Granulométrie tactile et absence sableux. Je ne fais pas : Arrêter dès que la couleur est uniforme. Je respecte : Maîtriser température pendant prolongation.</t>
  </si>
  <si>
    <t>Q192</t>
  </si>
  <si>
    <t>Thermomix ou cuiseur-mixeur</t>
  </si>
  <si>
    <t>Limiter les manipulations</t>
  </si>
  <si>
    <t>Potage, légumes, poisson</t>
  </si>
  <si>
    <t>Protocole non adapté</t>
  </si>
  <si>
    <t>Quel intérêt et quelle limite présente un appareil qui cuit et mixe dans le même bol ?</t>
  </si>
  <si>
    <t>Pourquoi cuire et mixer dans le même bol peut aider ?</t>
  </si>
  <si>
    <t>Distinguer réduction des manipulations, conservation du jus et nécessité de contrôle texture.</t>
  </si>
  <si>
    <t>Dire avantage et contrôle obligatoire.</t>
  </si>
  <si>
    <t>Cuire et mixer dans le même bol peut limiter manipulations et conserver le jus, mais il faut contrôler la finesse, la température, le nettoyage et la conformité finale.</t>
  </si>
  <si>
    <t>Ça évite de transvaser, mais il faut quand même tester la texture.</t>
  </si>
  <si>
    <t>Suivre fiche matériel, adapter vitesse/temps, contrôler IDDSI/interne.</t>
  </si>
  <si>
    <t>Croire que l’appareil garantit la texture.</t>
  </si>
  <si>
    <t>Température, absence fibres, eau libre, goût.</t>
  </si>
  <si>
    <t>Cisaillement, conservation hydrosolubles</t>
  </si>
  <si>
    <t>Le matériel aide, il ne valide pas.</t>
  </si>
  <si>
    <t>Potage, légumes, poisson | Selon prescription | Contrôle : Température, absence fibres, eau libre, goût.</t>
  </si>
  <si>
    <t>À retenir : Suivre fiche matériel, adapter vitesse/temps, contrôler IDDSI/interne.. À éviter : Croire que l’appareil garantit la texture..</t>
  </si>
  <si>
    <t>Nettoyage bol/couteaux/couvercle; PMS</t>
  </si>
  <si>
    <t>Cuire et mixer dans le même bol peut limiter manipulations et conserver le jus, mais il faut contrôler la finesse, la température, le nettoyage et la conformité finale. Geste attendu : Suivre fiche matériel, adapter vitesse/temps, contrôler IDDSI/interne. Contrôle attendu : Température, absence fibres, eau libre, goût. Erreur critique à éviter : Croire que l’appareil garantit la texture. Hygiène ou traçabilité : Nettoyage bol/couteaux/couvercle; PMS.</t>
  </si>
  <si>
    <t>Ça évite de transvaser, mais il faut quand même tester la texture. Je fais : Suivre fiche matériel, adapter vitesse/temps, contrôler IDDSI/interne. Je vérifie : Température, absence fibres, eau libre, goût. Je ne fais pas : Croire que l’appareil garantit la texture. Je respecte : Nettoyage bol/couteaux/couvercle; PMS.</t>
  </si>
  <si>
    <t>Q193</t>
  </si>
  <si>
    <t>Couteaux et cuve</t>
  </si>
  <si>
    <t>Choisir l’outil adapté</t>
  </si>
  <si>
    <t>Un cutter classique laisse des grains dans une préparation de viande</t>
  </si>
  <si>
    <t>Granulométrie insuffisante</t>
  </si>
  <si>
    <t>Pourquoi le choix du couteau et de la cuve influence-t-il la texture finale ?</t>
  </si>
  <si>
    <t>Pourquoi tous les robots ne donnent pas le même mixé ?</t>
  </si>
  <si>
    <t>Expliquer lame, vitesse, quantité, racleur et charge de cuve.</t>
  </si>
  <si>
    <t>Dire que l’outil doit être adapté au produit.</t>
  </si>
  <si>
    <t>La finesse dépend de la lame, de la vitesse, de la quantité travaillée, du racleur et du temps. Une cuve mal chargée ou un couteau inadapté laisse des grains.</t>
  </si>
  <si>
    <t>Le robot, la lame et la quantité changent le résultat. Il faut adapter.</t>
  </si>
  <si>
    <t>Charger correctement, choisir outil prévu, racler, contrôler granulométrie.</t>
  </si>
  <si>
    <t>Surcharger ou sous-charger la cuve.</t>
  </si>
  <si>
    <t>Texture homogène sur tout le lot.</t>
  </si>
  <si>
    <t>Mécanique de coupe</t>
  </si>
  <si>
    <t>La machine n’est pas neutre.</t>
  </si>
  <si>
    <t>Viande | IDDSI 4 | Contrôle : Texture homogène sur tout le lot.</t>
  </si>
  <si>
    <t>À retenir : Charger correctement, choisir outil prévu, racler, contrôler granulométrie.. À éviter : Surcharger ou sous-charger la cuve..</t>
  </si>
  <si>
    <t>Contrôle nettoyage couteaux, zones difficiles</t>
  </si>
  <si>
    <t>La finesse dépend de la lame, de la vitesse, de la quantité travaillée, du racleur et du temps. Une cuve mal chargée ou un couteau inadapté laisse des grains. Geste attendu : Charger correctement, choisir outil prévu, racler, contrôler granulométrie. Contrôle attendu : Texture homogène sur tout le lot. Erreur critique à éviter : Surcharger ou sous-charger la cuve. Hygiène ou traçabilité : Contrôle nettoyage couteaux, zones difficiles.</t>
  </si>
  <si>
    <t>Le robot, la lame et la quantité changent le résultat. Il faut adapter. Je fais : Charger correctement, choisir outil prévu, racler, contrôler granulométrie. Je vérifie : Texture homogène sur tout le lot. Je ne fais pas : Surcharger ou sous-charger la cuve. Je respecte : Contrôle nettoyage couteaux, zones difficiles.</t>
  </si>
  <si>
    <t>Q194</t>
  </si>
  <si>
    <t>Nettoyage matériel</t>
  </si>
  <si>
    <t>Sécuriser après mixage gras</t>
  </si>
  <si>
    <t>Tous niveaux</t>
  </si>
  <si>
    <t>Matériel de mixage</t>
  </si>
  <si>
    <t>Pourquoi le nettoyage du matériel de mixage est-il critique entre deux préparations ?</t>
  </si>
  <si>
    <t>Pourquoi il faut vraiment nettoyer entre deux mixés ?</t>
  </si>
  <si>
    <t>Relier résidus, allergènes, contamination croisée et texture résiduelle.</t>
  </si>
  <si>
    <t>Dire gestes propres et allergènes.</t>
  </si>
  <si>
    <t>Les résidus dans couteaux, racleur, couvercle et joints peuvent contaminer le lot suivant, apporter allergènes ou fragments. Nettoyage-désinfection et contrôle visuel sont indispensables.</t>
  </si>
  <si>
    <t>Il peut rester viande, lait, moutarde ou morceaux. On nettoie et on vérifie.</t>
  </si>
  <si>
    <t>Démonter selon procédure, laver, désinfecter, rincer si prévu, sécher, contrôler.</t>
  </si>
  <si>
    <t>Rincer rapidement à l’eau.</t>
  </si>
  <si>
    <t>Contrôle visuel, odeur, absence résidus, fiche nettoyage.</t>
  </si>
  <si>
    <t>Biofilm/résidus gras</t>
  </si>
  <si>
    <t>Les textures collantes cachent les résidus.</t>
  </si>
  <si>
    <t>Matériel de mixage | Tous niveaux | Contrôle : Contrôle visuel, odeur, absence résidus, fiche nettoyage.</t>
  </si>
  <si>
    <t>À retenir : Démonter selon procédure, laver, désinfecter, rincer si prévu, sécher, contrôler.. À éviter : Rincer rapidement à l’eau..</t>
  </si>
  <si>
    <t>Plan de nettoyage-désinfection, allergènes</t>
  </si>
  <si>
    <t>Les résidus dans couteaux, racleur, couvercle et joints peuvent contaminer le lot suivant, apporter allergènes ou fragments. Nettoyage-désinfection et contrôle visuel sont indispensables. Geste attendu : Démonter selon procédure, laver, désinfecter, rincer si prévu, sécher, contrôler. Contrôle attendu : Contrôle visuel, odeur, absence résidus, fiche nettoyage. Erreur critique à éviter : Rincer rapidement à l’eau. Hygiène ou traçabilité : Plan de nettoyage-désinfection, allergènes.</t>
  </si>
  <si>
    <t>Il peut rester viande, lait, moutarde ou morceaux. On nettoie et on vérifie. Je fais : Démonter selon procédure, laver, désinfecter, rincer si prévu, sécher, contrôler. Je vérifie : Contrôle visuel, odeur, absence résidus, fiche nettoyage. Je ne fais pas : Rincer rapidement à l’eau. Je respecte : Plan de nettoyage-désinfection, allergènes.</t>
  </si>
  <si>
    <t>Q195</t>
  </si>
  <si>
    <t>19_Defauts_corrections</t>
  </si>
  <si>
    <t>Diagnostiquer la viande sableuse</t>
  </si>
  <si>
    <t>Une viande mixée est brillante mais sableuse en bouche</t>
  </si>
  <si>
    <t>Quelles causes rechercher devant une viande mixée sableuse ?</t>
  </si>
  <si>
    <t>Pourquoi la viande fait sable ?</t>
  </si>
  <si>
    <t>Identifier morceau, cuisson, température, liant, mouillement et temps de mixage.</t>
  </si>
  <si>
    <t>Donner les causes simples et corrections.</t>
  </si>
  <si>
    <t>Les causes possibles sont viande trop sèche, mauvais morceau, cuisson à sec, manque de jus/gras intégré, mixage froid, sous-mixage ou absence de liant naturel.</t>
  </si>
  <si>
    <t>Ça peut venir d’une viande sèche, pas assez de jus, trop froid ou pas assez mixé.</t>
  </si>
  <si>
    <t>Diagnostiquer puis corriger: jus chaud, liant naturel, reprise au robot, tamisage si besoin.</t>
  </si>
  <si>
    <t>Ajouter eau froide ou poudre au hasard.</t>
  </si>
  <si>
    <t>Test tactile, cuillère, dégustation professionnelle si protocole.</t>
  </si>
  <si>
    <t>Fibres, lipides figés, émulsion</t>
  </si>
  <si>
    <t>Le sableux est un défaut de méthode, pas une fatalité.</t>
  </si>
  <si>
    <t>Viande mixée | IDDSI 4 | Contrôle : Test tactile, cuillère, dégustation professionnelle si protocole.</t>
  </si>
  <si>
    <t>À retenir : Diagnostiquer puis corriger: jus chaud, liant naturel, reprise au robot, tamisage si besoin.. À éviter : Ajouter eau froide ou poudre au hasard..</t>
  </si>
  <si>
    <t>Maintenir température durant correction</t>
  </si>
  <si>
    <t>Les causes possibles sont viande trop sèche, mauvais morceau, cuisson à sec, manque de jus/gras intégré, mixage froid, sous-mixage ou absence de liant naturel. Geste attendu : Diagnostiquer puis corriger: jus chaud, liant naturel, reprise au robot, tamisage si besoin. Contrôle attendu : Test tactile, cuillère, dégustation professionnelle si protocole. Erreur critique à éviter : Ajouter eau froide ou poudre au hasard. Hygiène ou traçabilité : Maintenir température durant correction.</t>
  </si>
  <si>
    <t>Ça peut venir d’une viande sèche, pas assez de jus, trop froid ou pas assez mixé. Je fais : Diagnostiquer puis corriger: jus chaud, liant naturel, reprise au robot, tamisage si besoin. Je vérifie : Test tactile, cuillère, dégustation professionnelle si protocole. Je ne fais pas : Ajouter eau froide ou poudre au hasard. Je respecte : Maintenir température durant correction.</t>
  </si>
  <si>
    <t>Q196</t>
  </si>
  <si>
    <t>Corriger rejet d’eau au maintien chaud</t>
  </si>
  <si>
    <t>Viande ou légume moulé</t>
  </si>
  <si>
    <t>Que signifie une synérèse après maintien chaud et comment réagir ?</t>
  </si>
  <si>
    <t>Pourquoi il y a de l’eau autour après attente ?</t>
  </si>
  <si>
    <t>Relier liaison instable, excès liquide, maintien, recontrôle et correction.</t>
  </si>
  <si>
    <t>Dire quoi observer et corriger.</t>
  </si>
  <si>
    <t>La synérèse signale une séparation de phase: trop de liquide, liaison insuffisante, maintien trop long ou mauvais texturant. Il faut recontrôler et corriger avant service.</t>
  </si>
  <si>
    <t>Ça veut dire que la préparation se sépare. Je ne sers pas sans corriger.</t>
  </si>
  <si>
    <t>Observer après repos, reprendre liaison, réduire liquide, ajuster texturant ou recette.</t>
  </si>
  <si>
    <t>Éponger l’eau autour et servir.</t>
  </si>
  <si>
    <t>Absence eau libre après attente chaude.</t>
  </si>
  <si>
    <t>Synérèse, séparation de phase</t>
  </si>
  <si>
    <t>Le test après attente est plus réaliste que le test immédiat.</t>
  </si>
  <si>
    <t>Viande ou légume moulé | IDDSI 4 | Contrôle : Absence eau libre après attente chaude.</t>
  </si>
  <si>
    <t>À retenir : Observer après repos, reprendre liaison, réduire liquide, ajuster texturant ou recette.. À éviter : Éponger l’eau autour et servir..</t>
  </si>
  <si>
    <t>Maintien chaud limité, contrôle température</t>
  </si>
  <si>
    <t>La synérèse signale une séparation de phase: trop de liquide, liaison insuffisante, maintien trop long ou mauvais texturant. Il faut recontrôler et corriger avant service. Geste attendu : Observer après repos, reprendre liaison, réduire liquide, ajuster texturant ou recette. Contrôle attendu : Absence eau libre après attente chaude. Erreur critique à éviter : Éponger l’eau autour et servir. Hygiène ou traçabilité : Maintien chaud limité, contrôle température.</t>
  </si>
  <si>
    <t>Ça veut dire que la préparation se sépare. Je ne sers pas sans corriger. Je fais : Observer après repos, reprendre liaison, réduire liquide, ajuster texturant ou recette. Je vérifie : Absence eau libre après attente chaude. Je ne fais pas : Éponger l’eau autour et servir. Je respecte : Maintien chaud limité, contrôle température.</t>
  </si>
  <si>
    <t>Q197</t>
  </si>
  <si>
    <t>Points gras blancs</t>
  </si>
  <si>
    <t>Identifier graisse mal incorporée</t>
  </si>
  <si>
    <t>Des points blancs apparaissent dans une viande mixée refroidie</t>
  </si>
  <si>
    <t>Viande grasse</t>
  </si>
  <si>
    <t>Graisse figée</t>
  </si>
  <si>
    <t>Que révèlent des points gras blancs dans une viande mixée ?</t>
  </si>
  <si>
    <t>Pourquoi il y a des petits points blancs ?</t>
  </si>
  <si>
    <t>Expliquer graisse mal émulsionnée ou refroidissement avant lissage.</t>
  </si>
  <si>
    <t>Dire la correction possible.</t>
  </si>
  <si>
    <t>Des points blancs peuvent révéler une graisse figée ou mal incorporée. Il faut reprendre à température adaptée, homogénéiser et revoir dosage gras/liant.</t>
  </si>
  <si>
    <t>Le gras n’est pas bien mélangé ou a refroidi. Il faut réchauffer et lisser si possible.</t>
  </si>
  <si>
    <t>Rechauffer maîtrisé, mixer/racler, ajuster liaison, recontrôler.</t>
  </si>
  <si>
    <t>Masquer par colorant ou servir tel quel.</t>
  </si>
  <si>
    <t>Visuel homogène, pas de gras libre, texture lisse.</t>
  </si>
  <si>
    <t>Cristallisation lipides, émulsion</t>
  </si>
  <si>
    <t>La couleur peut révéler un défaut technique.</t>
  </si>
  <si>
    <t>Viande grasse | IDDSI 4 | Contrôle : Visuel homogène, pas de gras libre, texture lisse.</t>
  </si>
  <si>
    <t>À retenir : Rechauffer maîtrisé, mixer/racler, ajuster liaison, recontrôler.. À éviter : Masquer par colorant ou servir tel quel..</t>
  </si>
  <si>
    <t>Sécurité remise en température</t>
  </si>
  <si>
    <t>Des points blancs peuvent révéler une graisse figée ou mal incorporée. Il faut reprendre à température adaptée, homogénéiser et revoir dosage gras/liant. Geste attendu : Rechauffer maîtrisé, mixer/racler, ajuster liaison, recontrôler. Contrôle attendu : Visuel homogène, pas de gras libre, texture lisse. Erreur critique à éviter : Masquer par colorant ou servir tel quel. Hygiène ou traçabilité : Sécurité remise en température.</t>
  </si>
  <si>
    <t>Le gras n’est pas bien mélangé ou a refroidi. Il faut réchauffer et lisser si possible. Je fais : Rechauffer maîtrisé, mixer/racler, ajuster liaison, recontrôler. Je vérifie : Visuel homogène, pas de gras libre, texture lisse. Je ne fais pas : Masquer par colorant ou servir tel quel. Je respecte : Sécurité remise en température.</t>
  </si>
  <si>
    <t>Q198</t>
  </si>
  <si>
    <t>Texture plâtreuse</t>
  </si>
  <si>
    <t>Éviter adhérence excessive</t>
  </si>
  <si>
    <t>Une viande mixée tient mais colle fortement à la cuillère</t>
  </si>
  <si>
    <t>Viande + amidon</t>
  </si>
  <si>
    <t>Collant, refus</t>
  </si>
  <si>
    <t>Pourquoi une texture trop collante peut-elle être non conforme malgré sa tenue ?</t>
  </si>
  <si>
    <t>Pourquoi si ça colle trop ce n’est pas bon ?</t>
  </si>
  <si>
    <t>Relier adhérence, test cuillère inclinée et confort de déglutition.</t>
  </si>
  <si>
    <t>Dire ce que la cuillère doit montrer.</t>
  </si>
  <si>
    <t>Une texture doit tenir sans couler mais se détacher proprement. Une masse plâtreuse ou collante est inconfortable et peut être inadaptée.</t>
  </si>
  <si>
    <t>Ça doit tenir mais partir de la cuillère. Si ça colle comme du plâtre, il faut corriger.</t>
  </si>
  <si>
    <t>Détendre avec liquide adapté, réduire liant, recontrôler.</t>
  </si>
  <si>
    <t>Ajouter encore de l’amidon pour que ça tienne.</t>
  </si>
  <si>
    <t>Test cuillère inclinée: se détache sans adhérence forte.</t>
  </si>
  <si>
    <t>Adhérence, amidon, viscosité</t>
  </si>
  <si>
    <t>La tenue ne suffit pas; l’adhérence compte.</t>
  </si>
  <si>
    <t>Viande + amidon | IDDSI 4 | Contrôle : Test cuillère inclinée: se détache sans adhérence forte.</t>
  </si>
  <si>
    <t>À retenir : Détendre avec liquide adapté, réduire liant, recontrôler.. À éviter : Ajouter encore de l’amidon pour que ça tienne..</t>
  </si>
  <si>
    <t>Correction à température maîtrisée</t>
  </si>
  <si>
    <t>S01_IDDSI_N4;S17_DOC_EHPAD</t>
  </si>
  <si>
    <t>Une texture doit tenir sans couler mais se détacher proprement. Une masse plâtreuse ou collante est inconfortable et peut être inadaptée. Geste attendu : Détendre avec liquide adapté, réduire liant, recontrôler. Contrôle attendu : Test cuillère inclinée: se détache sans adhérence forte. Erreur critique à éviter : Ajouter encore de l’amidon pour que ça tienne. Hygiène ou traçabilité : Correction à température maîtrisée.</t>
  </si>
  <si>
    <t>Ça doit tenir mais partir de la cuillère. Si ça colle comme du plâtre, il faut corriger. Je fais : Détendre avec liquide adapté, réduire liant, recontrôler. Je vérifie : Test cuillère inclinée: se détache sans adhérence forte. Je ne fais pas : Ajouter encore de l’amidon pour que ça tienne. Je respecte : Correction à température maîtrisée.</t>
  </si>
  <si>
    <t>Q199</t>
  </si>
  <si>
    <t>Croûte de surface</t>
  </si>
  <si>
    <t>Éviter dessèchement en remise chaude</t>
  </si>
  <si>
    <t>Une pièce moulée mixée sèche en surface au four</t>
  </si>
  <si>
    <t>IDDSI 4 moulé</t>
  </si>
  <si>
    <t>Croûte, morceaux secs</t>
  </si>
  <si>
    <t>Pourquoi une croûte de surface est-elle problématique en texture modifiée ?</t>
  </si>
  <si>
    <t>Pourquoi il ne faut pas laisser sécher le dessus ?</t>
  </si>
  <si>
    <t>Expliquer perte d’eau, texture dure et non-conformité locale.</t>
  </si>
  <si>
    <t>Dire comment protéger pendant réchauffe.</t>
  </si>
  <si>
    <t>La croûte crée une zone plus dure ou sèche que le cœur. La texture n’est plus homogène et peut devenir dangereuse. Il faut privilégier chaleur humide ou protection adaptée.</t>
  </si>
  <si>
    <t>Le dessus devient dur. Ce n’est plus la même texture que l’intérieur.</t>
  </si>
  <si>
    <t>Réchauffer couvert/humide, napper, contrôler surface et cœur.</t>
  </si>
  <si>
    <t>Réchauffer à sec jusqu’à coloration.</t>
  </si>
  <si>
    <t>Contrôle surface sans croûte + température cœur.</t>
  </si>
  <si>
    <t>Déshydratation surface</t>
  </si>
  <si>
    <t>La remise en température peut dégrader une texture conforme.</t>
  </si>
  <si>
    <t>Viande ou légume moulé | IDDSI 4 moulé | Contrôle : Contrôle surface sans croûte + température cœur.</t>
  </si>
  <si>
    <t>À retenir : Réchauffer couvert/humide, napper, contrôler surface et cœur.. À éviter : Réchauffer à sec jusqu’à coloration..</t>
  </si>
  <si>
    <t>Température à cœur + maintien limité</t>
  </si>
  <si>
    <t>La croûte crée une zone plus dure ou sèche que le cœur. La texture n’est plus homogène et peut devenir dangereuse. Il faut privilégier chaleur humide ou protection adaptée. Geste attendu : Réchauffer couvert/humide, napper, contrôler surface et cœur. Contrôle attendu : Contrôle surface sans croûte + température cœur. Erreur critique à éviter : Réchauffer à sec jusqu’à coloration. Hygiène ou traçabilité : Température à cœur + maintien limité.</t>
  </si>
  <si>
    <t>Le dessus devient dur. Ce n’est plus la même texture que l’intérieur. Je fais : Réchauffer couvert/humide, napper, contrôler surface et cœur. Je vérifie : Contrôle surface sans croûte + température cœur. Je ne fais pas : Réchauffer à sec jusqu’à coloration. Je respecte : Température à cœur + maintien limité.</t>
  </si>
  <si>
    <t>Q200</t>
  </si>
  <si>
    <t>20_Valorisation_visuelle</t>
  </si>
  <si>
    <t>Moulage 3D</t>
  </si>
  <si>
    <t>Restituer une forme identifiable</t>
  </si>
  <si>
    <t>Une viande mixée est coulée en moule silicone</t>
  </si>
  <si>
    <t>Beau mais non conforme</t>
  </si>
  <si>
    <t>Quelles validations réaliser après moulage et remise en température ?</t>
  </si>
  <si>
    <t>Que vérifie-t-on après le moule ?</t>
  </si>
  <si>
    <t>Distinguer forme, texture, température, synérèse et facilité de prise en bouche.</t>
  </si>
  <si>
    <t>Dire les contrôles concrets.</t>
  </si>
  <si>
    <t>Après moulage il faut contrôler la forme, la tenue, l’absence d’eau libre, l’absence de croûte, la température à cœur et la conformité texture après remise en température.</t>
  </si>
  <si>
    <t>Je vérifie que c’est beau, mais surtout que ça reste sûr, chaud et sans eau autour.</t>
  </si>
  <si>
    <t>Démouler proprement, remettre en température humide, tester texture et température.</t>
  </si>
  <si>
    <t>Valider seulement parce que la forme est réussie.</t>
  </si>
  <si>
    <t>Test cuillère/fourchette, eau libre, température cœur.</t>
  </si>
  <si>
    <t>Gélification, tenue mécanique</t>
  </si>
  <si>
    <t>La forme ne remplace jamais la texture.</t>
  </si>
  <si>
    <t>Viande mixée | IDDSI 4 moulé | Contrôle : Test cuillère/fourchette, eau libre, température cœur.</t>
  </si>
  <si>
    <t>À retenir : Démouler proprement, remettre en température humide, tester texture et température.. À éviter : Valider seulement parce que la forme est réussie..</t>
  </si>
  <si>
    <t>Refroidissement rapide en moule si production différée</t>
  </si>
  <si>
    <t>Après moulage il faut contrôler la forme, la tenue, l’absence d’eau libre, l’absence de croûte, la température à cœur et la conformité texture après remise en température. Geste attendu : Démouler proprement, remettre en température humide, tester texture et température. Contrôle attendu : Test cuillère/fourchette, eau libre, température cœur. Erreur critique à éviter : Valider seulement parce que la forme est réussie. Hygiène ou traçabilité : Refroidissement rapide en moule si production différée.</t>
  </si>
  <si>
    <t>Je vérifie que c’est beau, mais surtout que ça reste sûr, chaud et sans eau autour. Je fais : Démouler proprement, remettre en température humide, tester texture et température. Je vérifie : Test cuillère/fourchette, eau libre, température cœur. Je ne fais pas : Valider seulement parce que la forme est réussie. Je respecte : Refroidissement rapide en moule si production différée.</t>
  </si>
  <si>
    <t>Q201</t>
  </si>
  <si>
    <t>Dresser avec régularité</t>
  </si>
  <si>
    <t>Une structure n’a pas de moules silicone</t>
  </si>
  <si>
    <t>IDDSI 4 dressé</t>
  </si>
  <si>
    <t>Purées, viandes, légumes</t>
  </si>
  <si>
    <t>Présentation informe</t>
  </si>
  <si>
    <t>Quel intérêt a le dressage à la poche en texture modifiée ?</t>
  </si>
  <si>
    <t>Pourquoi utiliser une poche à douille ?</t>
  </si>
  <si>
    <t>Relier régularité, volume, appétence, portion et aide au repas.</t>
  </si>
  <si>
    <t>Dire le geste terrain.</t>
  </si>
  <si>
    <t>La poche permet des formes régulières, des portions maîtrisées, du relief et une meilleure présentation sans matériel de moulage spécifique.</t>
  </si>
  <si>
    <t>Ça fait plus propre, plus régulier et plus appétissant qu’une masse posée à la cuillère.</t>
  </si>
  <si>
    <t>Utiliser douille large, texture adaptée, gestes réguliers, contrôle température.</t>
  </si>
  <si>
    <t>Utiliser douille trop fine qui force la texture ou crée des ruptures.</t>
  </si>
  <si>
    <t>Régularité des portions, absence bavures, texture intacte.</t>
  </si>
  <si>
    <t>Rhéologie, extrusion</t>
  </si>
  <si>
    <t>Une texture trop ferme ou trop liquide ne passe pas bien en poche.</t>
  </si>
  <si>
    <t>Purées, viandes, légumes | IDDSI 4 dressé | Contrôle : Régularité des portions, absence bavures, texture intacte.</t>
  </si>
  <si>
    <t>À retenir : Utiliser douille large, texture adaptée, gestes réguliers, contrôle température.. À éviter : Utiliser douille trop fine qui force la texture ou crée des ruptures..</t>
  </si>
  <si>
    <t>Poche propre, usage rapide, pas de maintien prolongé</t>
  </si>
  <si>
    <t>La poche permet des formes régulières, des portions maîtrisées, du relief et une meilleure présentation sans matériel de moulage spécifique. Geste attendu : Utiliser douille large, texture adaptée, gestes réguliers, contrôle température. Contrôle attendu : Régularité des portions, absence bavures, texture intacte. Erreur critique à éviter : Utiliser douille trop fine qui force la texture ou crée des ruptures. Hygiène ou traçabilité : Poche propre, usage rapide, pas de maintien prolongé.</t>
  </si>
  <si>
    <t>Ça fait plus propre, plus régulier et plus appétissant qu’une masse posée à la cuillère. Je fais : Utiliser douille large, texture adaptée, gestes réguliers, contrôle température. Je vérifie : Régularité des portions, absence bavures, texture intacte. Je ne fais pas : Utiliser douille trop fine qui force la texture ou crée des ruptures. Je respecte : Poche propre, usage rapide, pas de maintien prolongé.</t>
  </si>
  <si>
    <t>Q202</t>
  </si>
  <si>
    <t>Recoloration naturelle</t>
  </si>
  <si>
    <t>Corriger couleur sans tromper</t>
  </si>
  <si>
    <t>Une viande mixée devient pâle après mixage</t>
  </si>
  <si>
    <t>Viande rouge ou volaille</t>
  </si>
  <si>
    <t>Aspect peu appétissant</t>
  </si>
  <si>
    <t>Comment utiliser une recoloration naturelle de manière professionnelle ?</t>
  </si>
  <si>
    <t>Comment redonner de la couleur sans faire n’importe quoi ?</t>
  </si>
  <si>
    <t>Encadrer betterave, fond réduit, curcuma, carotte, goût, allergènes et traçabilité.</t>
  </si>
  <si>
    <t>Dire qu’on dose, on goûte et on note.</t>
  </si>
  <si>
    <t>La recoloration peut améliorer l’appétence si elle reste cohérente avec le plat, dosée, goûtée et tracée. Elle ne doit pas masquer un défaut technique ou tromper sur la nature du produit.</t>
  </si>
  <si>
    <t>On peut aider la couleur, mais il faut que ça reste le vrai plat et que ce soit noté.</t>
  </si>
  <si>
    <t>Doser très peu, goûter, vérifier couleur/goût, tracer ingrédient ajouté.</t>
  </si>
  <si>
    <t>Masquer brûlé, gris ou défaut par colorant.</t>
  </si>
  <si>
    <t>Couleur cohérente, goût non modifié excessivement.</t>
  </si>
  <si>
    <t>Oxydation, incorporation d’air, pigments</t>
  </si>
  <si>
    <t>La couleur est un outil d’appétence, pas un camouflage.</t>
  </si>
  <si>
    <t>Viande rouge ou volaille | IDDSI 4 | Contrôle : Couleur cohérente, goût non modifié excessivement.</t>
  </si>
  <si>
    <t>À retenir : Doser très peu, goûter, vérifier couleur/goût, tracer ingrédient ajouté.. À éviter : Masquer brûlé, gris ou défaut par colorant..</t>
  </si>
  <si>
    <t>Allergènes/fonds/sel à tracer</t>
  </si>
  <si>
    <t>La recoloration peut améliorer l’appétence si elle reste cohérente avec le plat, dosée, goûtée et tracée. Elle ne doit pas masquer un défaut technique ou tromper sur la nature du produit. Geste attendu : Doser très peu, goûter, vérifier couleur/goût, tracer ingrédient ajouté. Contrôle attendu : Couleur cohérente, goût non modifié excessivement. Erreur critique à éviter : Masquer brûlé, gris ou défaut par colorant. Hygiène ou traçabilité : Allergènes/fonds/sel à tracer.</t>
  </si>
  <si>
    <t>On peut aider la couleur, mais il faut que ça reste le vrai plat et que ce soit noté. Je fais : Doser très peu, goûter, vérifier couleur/goût, tracer ingrédient ajouté. Je vérifie : Couleur cohérente, goût non modifié excessivement. Je ne fais pas : Masquer brûlé, gris ou défaut par colorant. Je respecte : Allergènes/fonds/sel à tracer.</t>
  </si>
  <si>
    <t>Q203</t>
  </si>
  <si>
    <t>Identifiabilité</t>
  </si>
  <si>
    <t>Évoquer la pièce d’origine</t>
  </si>
  <si>
    <t>IDDSI 4 moulé ou dressé</t>
  </si>
  <si>
    <t>Perte du repère alimentaire</t>
  </si>
  <si>
    <t>Pourquoi chercher à évoquer le plat d’origine en texture modifiée ?</t>
  </si>
  <si>
    <t>Pourquoi faire reconnaître ce qu’on mange ?</t>
  </si>
  <si>
    <t>Relier identité du menu, dignité, acceptabilité et consommation.</t>
  </si>
  <si>
    <t>Dire ce que cela change pour le convive.</t>
  </si>
  <si>
    <t>L’identifiabilité aide à reconnaître le repas, maintient le plaisir alimentaire et évite l’impression de bouillie uniforme. Elle doit rester compatible avec la texture prescrite.</t>
  </si>
  <si>
    <t>On mange mieux si on reconnaît le plat. Ça donne plus envie.</t>
  </si>
  <si>
    <t>Dresser par composant, couleur adaptée, forme simple, sauce contrôlée.</t>
  </si>
  <si>
    <t>Tout mélanger en une masse brune.</t>
  </si>
  <si>
    <t>Reconnaissance visuelle immédiate + texture validée.</t>
  </si>
  <si>
    <t>On mange aussi avec les yeux, mais le test reste prioritaire.</t>
  </si>
  <si>
    <t>Volaille | IDDSI 4 moulé ou dressé | Contrôle : Reconnaissance visuelle immédiate + texture validée.</t>
  </si>
  <si>
    <t>À retenir : Dresser par composant, couleur adaptée, forme simple, sauce contrôlée.. À éviter : Tout mélanger en une masse brune..</t>
  </si>
  <si>
    <t>Étiquetage composant/allergènes si barquettes</t>
  </si>
  <si>
    <t>L’identifiabilité aide à reconnaître le repas, maintient le plaisir alimentaire et évite l’impression de bouillie uniforme. Elle doit rester compatible avec la texture prescrite. Geste attendu : Dresser par composant, couleur adaptée, forme simple, sauce contrôlée. Contrôle attendu : Reconnaissance visuelle immédiate + texture validée. Erreur critique à éviter : Tout mélanger en une masse brune. Hygiène ou traçabilité : Étiquetage composant/allergènes si barquettes.</t>
  </si>
  <si>
    <t>On mange mieux si on reconnaît le plat. Ça donne plus envie. Je fais : Dresser par composant, couleur adaptée, forme simple, sauce contrôlée. Je vérifie : Reconnaissance visuelle immédiate + texture validée. Je ne fais pas : Tout mélanger en une masse brune. Je respecte : Étiquetage composant/allergènes si barquettes.</t>
  </si>
  <si>
    <t>Q204</t>
  </si>
  <si>
    <t>Relief et lumière</t>
  </si>
  <si>
    <t>Créer du volume sans danger</t>
  </si>
  <si>
    <t>Une assiette mixée paraît plate et peu attractive</t>
  </si>
  <si>
    <t>Comment créer du relief sans créer de morceaux ou de croûte ?</t>
  </si>
  <si>
    <t>Comment donner du volume sans danger ?</t>
  </si>
  <si>
    <t>Proposer poche large, dôme souple, sauce nappante et contrôle surface.</t>
  </si>
  <si>
    <t>Dire les gestes de dressage sûrs.</t>
  </si>
  <si>
    <t>Le relief peut venir d’une poche large, d’un dôme souple ou d’un moulage, mais la préparation doit rester lisse, homogène, sans croûte ni rupture sèche.</t>
  </si>
  <si>
    <t>Je fais du volume avec une texture lisse et contrôlée, pas avec des morceaux.</t>
  </si>
  <si>
    <t>Dresser relief régulier, napper si besoin, contrôler tenue.</t>
  </si>
  <si>
    <t>Ajouter grains, chapelure ou éléments décoratifs dangereux.</t>
  </si>
  <si>
    <t>Relief stable, pas de particules, pas de dessèchement.</t>
  </si>
  <si>
    <t>Extrusion, tenue mécanique</t>
  </si>
  <si>
    <t>Le relief doit être produit par la texture, pas par des garnitures interdites.</t>
  </si>
  <si>
    <t>Plat complet | IDDSI 4 | Contrôle : Relief stable, pas de particules, pas de dessèchement.</t>
  </si>
  <si>
    <t>À retenir : Dresser relief régulier, napper si besoin, contrôler tenue.. À éviter : Ajouter grains, chapelure ou éléments décoratifs dangereux..</t>
  </si>
  <si>
    <t>Dressage proche service, température contrôlée</t>
  </si>
  <si>
    <t>Le relief peut venir d’une poche large, d’un dôme souple ou d’un moulage, mais la préparation doit rester lisse, homogène, sans croûte ni rupture sèche. Geste attendu : Dresser relief régulier, napper si besoin, contrôler tenue. Contrôle attendu : Relief stable, pas de particules, pas de dessèchement. Erreur critique à éviter : Ajouter grains, chapelure ou éléments décoratifs dangereux. Hygiène ou traçabilité : Dressage proche service, température contrôlée.</t>
  </si>
  <si>
    <t>Je fais du volume avec une texture lisse et contrôlée, pas avec des morceaux. Je fais : Dresser relief régulier, napper si besoin, contrôler tenue. Je vérifie : Relief stable, pas de particules, pas de dessèchement. Je ne fais pas : Ajouter grains, chapelure ou éléments décoratifs dangereux. Je respecte : Dressage proche service, température contrôlée.</t>
  </si>
  <si>
    <t>Q205</t>
  </si>
  <si>
    <t>21_Validation_IDDSI</t>
  </si>
  <si>
    <t>Test cuillère inclinée</t>
  </si>
  <si>
    <t>Valider adhérence et tenue</t>
  </si>
  <si>
    <t>Une purée lisse doit être validée avant service</t>
  </si>
  <si>
    <t>Purée lisse</t>
  </si>
  <si>
    <t>Texture trop liquide ou collante</t>
  </si>
  <si>
    <t>Que doit montrer le test de la cuillère inclinée pour une purée lisse ?</t>
  </si>
  <si>
    <t>Que doit faire la purée sur la cuillère ?</t>
  </si>
  <si>
    <t>Décrire tenue, non-écoulement fluide et détachement propre.</t>
  </si>
  <si>
    <t>Dire résultat attendu simple.</t>
  </si>
  <si>
    <t>La masse doit conserver sa forme sur la cuillère, ne pas couler comme un liquide et se détacher sans adhérence excessive lorsque la cuillère est inclinée.</t>
  </si>
  <si>
    <t>Elle tient sur la cuillère, ne coule pas comme une soupe et se détache sans coller trop fort.</t>
  </si>
  <si>
    <t>Réaliser test en condition de service, corriger si trop liquide/collant.</t>
  </si>
  <si>
    <t>Valider uniquement au visuel.</t>
  </si>
  <si>
    <t>Test cuillère inclinée documenté.</t>
  </si>
  <si>
    <t>Adhérence, seuil d’écoulement</t>
  </si>
  <si>
    <t>Test à faire à température de service.</t>
  </si>
  <si>
    <t>Purée lisse | IDDSI 4 | Contrôle : Test cuillère inclinée documenté.</t>
  </si>
  <si>
    <t>À retenir : Réaliser test en condition de service, corriger si trop liquide/collant.. À éviter : Valider uniquement au visuel..</t>
  </si>
  <si>
    <t>Contrôle avant envoi ou après remise en température</t>
  </si>
  <si>
    <t>S01_IDDSI_N4</t>
  </si>
  <si>
    <t>La masse doit conserver sa forme sur la cuillère, ne pas couler comme un liquide et se détacher sans adhérence excessive lorsque la cuillère est inclinée. Geste attendu : Réaliser test en condition de service, corriger si trop liquide/collant. Contrôle attendu : Test cuillère inclinée documenté. Erreur critique à éviter : Valider uniquement au visuel. Hygiène ou traçabilité : Contrôle avant envoi ou après remise en température.</t>
  </si>
  <si>
    <t>Elle tient sur la cuillère, ne coule pas comme une soupe et se détache sans coller trop fort. Je fais : Réaliser test en condition de service, corriger si trop liquide/collant. Je vérifie : Test cuillère inclinée documenté. Je ne fais pas : Valider uniquement au visuel. Je respecte : Contrôle avant envoi ou après remise en température.</t>
  </si>
  <si>
    <t>Q206</t>
  </si>
  <si>
    <t>Granulométrie tactile</t>
  </si>
  <si>
    <t>Détecter grains et sableux</t>
  </si>
  <si>
    <t>Une viande mixée paraît lisse en bac</t>
  </si>
  <si>
    <t>Grains résiduels</t>
  </si>
  <si>
    <t>Pourquoi un contrôle tactile ou organoleptique encadré est-il utile ?</t>
  </si>
  <si>
    <t>Pourquoi il faut sentir s’il reste des grains ?</t>
  </si>
  <si>
    <t>Relier granulométrie, sécurité, acceptabilité et limites du visuel.</t>
  </si>
  <si>
    <t>Dire ce qu’on cherche.</t>
  </si>
  <si>
    <t>Le visuel peut masquer des grains fins. Un contrôle tactile/procédure interne permet de détecter sableux, fibres, peaux ou fragments non visibles.</t>
  </si>
  <si>
    <t>À l’œil ça peut paraître lisse, mais il peut rester du grain. On contrôle.</t>
  </si>
  <si>
    <t>Contrôler entre doigts/cuillère selon protocole, reprendre lissage/tamisage.</t>
  </si>
  <si>
    <t>Ne jamais vérifier la texture réelle.</t>
  </si>
  <si>
    <t>Absence grains perceptibles, absence fibres.</t>
  </si>
  <si>
    <t>Granulométrie, friction</t>
  </si>
  <si>
    <t>La bouche du convive détecte ce que l’œil rate.</t>
  </si>
  <si>
    <t>Viande mixée | IDDSI 4 | Contrôle : Absence grains perceptibles, absence fibres.</t>
  </si>
  <si>
    <t>À retenir : Contrôler entre doigts/cuillère selon protocole, reprendre lissage/tamisage.. À éviter : Ne jamais vérifier la texture réelle..</t>
  </si>
  <si>
    <t>Hygiène du contrôle, ustensiles propres</t>
  </si>
  <si>
    <t>Le visuel peut masquer des grains fins. Un contrôle tactile/procédure interne permet de détecter sableux, fibres, peaux ou fragments non visibles. Geste attendu : Contrôler entre doigts/cuillère selon protocole, reprendre lissage/tamisage. Contrôle attendu : Absence grains perceptibles, absence fibres. Erreur critique à éviter : Ne jamais vérifier la texture réelle. Hygiène ou traçabilité : Hygiène du contrôle, ustensiles propres.</t>
  </si>
  <si>
    <t>À l’œil ça peut paraître lisse, mais il peut rester du grain. On contrôle. Je fais : Contrôler entre doigts/cuillère selon protocole, reprendre lissage/tamisage. Je vérifie : Absence grains perceptibles, absence fibres. Je ne fais pas : Ne jamais vérifier la texture réelle. Je respecte : Hygiène du contrôle, ustensiles propres.</t>
  </si>
  <si>
    <t>Q207</t>
  </si>
  <si>
    <t>Tenue à la réchauffe</t>
  </si>
  <si>
    <t>Tester en condition réelle</t>
  </si>
  <si>
    <t>IDDSI 4 chaud</t>
  </si>
  <si>
    <t>Mixé moulé ou dressé</t>
  </si>
  <si>
    <t>Synérèse ou croûte</t>
  </si>
  <si>
    <t>Pourquoi faut-il tester après remise en température et pas seulement après fabrication ?</t>
  </si>
  <si>
    <t>Pourquoi tester après réchauffe ?</t>
  </si>
  <si>
    <t>Expliquer que texture, eau libre, adhérence et température peuvent changer.</t>
  </si>
  <si>
    <t>Dire ce qui change au chaud.</t>
  </si>
  <si>
    <t>La remise en température peut modifier la tenue, créer de l’eau libre, dessécher la surface ou changer l’adhérence. Le test final doit être réalisé dans la condition de service.</t>
  </si>
  <si>
    <t>Ça peut changer en réchauffant. On teste quand c’est prêt à servir.</t>
  </si>
  <si>
    <t>Contrôler après réchauffe: température, eau libre, texture, surface.</t>
  </si>
  <si>
    <t>Tester uniquement en sortie de robot.</t>
  </si>
  <si>
    <t>Validation finale après 10-15 min si maintien prévu.</t>
  </si>
  <si>
    <t>Transfert thermique, synérèse</t>
  </si>
  <si>
    <t>Le test utile est celui du service réel.</t>
  </si>
  <si>
    <t>Mixé moulé ou dressé | IDDSI 4 chaud | Contrôle : Validation finale après 10-15 min si maintien prévu.</t>
  </si>
  <si>
    <t>À retenir : Contrôler après réchauffe: température, eau libre, texture, surface.. À éviter : Tester uniquement en sortie de robot..</t>
  </si>
  <si>
    <t>Mesure température cœur</t>
  </si>
  <si>
    <t>La remise en température peut modifier la tenue, créer de l’eau libre, dessécher la surface ou changer l’adhérence. Le test final doit être réalisé dans la condition de service. Geste attendu : Contrôler après réchauffe: température, eau libre, texture, surface. Contrôle attendu : Validation finale après 10-15 min si maintien prévu. Erreur critique à éviter : Tester uniquement en sortie de robot. Hygiène ou traçabilité : Mesure température cœur.</t>
  </si>
  <si>
    <t>Ça peut changer en réchauffant. On teste quand c’est prêt à servir. Je fais : Contrôler après réchauffe: température, eau libre, texture, surface. Je vérifie : Validation finale après 10-15 min si maintien prévu. Je ne fais pas : Tester uniquement en sortie de robot. Je respecte : Mesure température cœur.</t>
  </si>
  <si>
    <t>Q208</t>
  </si>
  <si>
    <t>Brillance</t>
  </si>
  <si>
    <t>Interpréter l’aspect sans excès</t>
  </si>
  <si>
    <t>Une viande mixée est mate et sèche</t>
  </si>
  <si>
    <t>Que peut indiquer une texture mate, sèche ou terne ?</t>
  </si>
  <si>
    <t>Pourquoi un mixé mat peut inquiéter ?</t>
  </si>
  <si>
    <t>Relier aspect, manque de gras intégré, eau liée et refus alimentaire, sans valider uniquement par brillance.</t>
  </si>
  <si>
    <t>Dire que l’aspect donne une alerte mais ne suffit pas.</t>
  </si>
  <si>
    <t>Une texture mate peut indiquer manque d’humidité, gras mal intégré ou surcuisson. C’est un signal à compléter par test cuillère, goût et eau libre.</t>
  </si>
  <si>
    <t>Si c’est sec et mat, il faut vérifier l’humidité et le goût.</t>
  </si>
  <si>
    <t>Observer, tester, corriger avec jus/sauce lié si besoin.</t>
  </si>
  <si>
    <t>Croire que brillant = toujours conforme.</t>
  </si>
  <si>
    <t>Aspect + test texture + goût.</t>
  </si>
  <si>
    <t>Émulsion, dispersion lipides</t>
  </si>
  <si>
    <t>La brillance est un indice, pas une preuve de conformité.</t>
  </si>
  <si>
    <t>Viande | IDDSI 4 | Contrôle : Aspect + test texture + goût.</t>
  </si>
  <si>
    <t>À retenir : Observer, tester, corriger avec jus/sauce lié si besoin.. À éviter : Croire que brillant = toujours conforme..</t>
  </si>
  <si>
    <t>Correction chaude contrôlée</t>
  </si>
  <si>
    <t>Une texture mate peut indiquer manque d’humidité, gras mal intégré ou surcuisson. C’est un signal à compléter par test cuillère, goût et eau libre. Geste attendu : Observer, tester, corriger avec jus/sauce lié si besoin. Contrôle attendu : Aspect + test texture + goût. Erreur critique à éviter : Croire que brillant = toujours conforme. Hygiène ou traçabilité : Correction chaude contrôlée.</t>
  </si>
  <si>
    <t>Si c’est sec et mat, il faut vérifier l’humidité et le goût. Je fais : Observer, tester, corriger avec jus/sauce lié si besoin. Je vérifie : Aspect + test texture + goût. Je ne fais pas : Croire que brillant = toujours conforme. Je respecte : Correction chaude contrôlée.</t>
  </si>
  <si>
    <t>Q209</t>
  </si>
  <si>
    <t>Preuve atelier</t>
  </si>
  <si>
    <t>Formaliser une validation</t>
  </si>
  <si>
    <t>Un chef veut valider le module viande mixée</t>
  </si>
  <si>
    <t>Évaluation subjective</t>
  </si>
  <si>
    <t>Quels critères utiliser pour valider une viande mixée en formation ?</t>
  </si>
  <si>
    <t>Comment savoir si l’exercice est réussi ?</t>
  </si>
  <si>
    <t>Lister texture, cuillère, grains, température, synérèse, visuel et goût.</t>
  </si>
  <si>
    <t>Citer les points contrôlés.</t>
  </si>
  <si>
    <t>La validation doit combiner test cuillère, absence grains, absence eau libre, tenue après maintien, température, visuel identifiable et goût acceptable.</t>
  </si>
  <si>
    <t>Ça doit tenir, être lisse, chaud, sans eau autour, beau et bon.</t>
  </si>
  <si>
    <t>Créer une grille avec seuils et observation formateur.</t>
  </si>
  <si>
    <t>Dire “c’est bon” sans critères.</t>
  </si>
  <si>
    <t>Grille d’évaluation signée/formateur.</t>
  </si>
  <si>
    <t>La notation doit porter sur des preuves observables.</t>
  </si>
  <si>
    <t>Viande mixée | IDDSI 4 | Contrôle : Grille d’évaluation signée/formateur.</t>
  </si>
  <si>
    <t>À retenir : Créer une grille avec seuils et observation formateur.. À éviter : Dire “c’est bon” sans critères..</t>
  </si>
  <si>
    <t>Enregistrement température et écart</t>
  </si>
  <si>
    <t>La validation doit combiner test cuillère, absence grains, absence eau libre, tenue après maintien, température, visuel identifiable et goût acceptable. Geste attendu : Créer une grille avec seuils et observation formateur. Contrôle attendu : Grille d’évaluation signée/formateur. Erreur critique à éviter : Dire “c’est bon” sans critères. Hygiène ou traçabilité : Enregistrement température et écart.</t>
  </si>
  <si>
    <t>Ça doit tenir, être lisse, chaud, sans eau autour, beau et bon. Je fais : Créer une grille avec seuils et observation formateur. Je vérifie : Grille d’évaluation signée/formateur. Je ne fais pas : Dire “c’est bon” sans critères. Je respecte : Enregistrement température et écart.</t>
  </si>
  <si>
    <t>Q210</t>
  </si>
  <si>
    <t>22_Hygiene_materiel</t>
  </si>
  <si>
    <t>Gérer zone temps-température</t>
  </si>
  <si>
    <t>Une viande chaude est détaillée puis mixée en plusieurs lots</t>
  </si>
  <si>
    <t>Temps d’attente</t>
  </si>
  <si>
    <t>Quels risques sanitaires apparaissent pendant le séquençage par lots ?</t>
  </si>
  <si>
    <t>Pourquoi il ne faut pas laisser attendre les bacs ?</t>
  </si>
  <si>
    <t>Relier découpe, attente, température, recontamination et organisation du poste.</t>
  </si>
  <si>
    <t>Dire comment organiser vite et propre.</t>
  </si>
  <si>
    <t>Le détaillage et le mixage par lots augmentent le temps d’exposition. Il faut organiser petites séries, matériel prêt, température suivie et refroidissement ou maintien conforme.</t>
  </si>
  <si>
    <t>Plus ça attend, plus c’est risqué. Je prépare le poste et je contrôle la température.</t>
  </si>
  <si>
    <t>Préparer matériel, travailler par petites quantités, couvrir, mesurer température.</t>
  </si>
  <si>
    <t>Découper tout le lot puis attendre longtemps.</t>
  </si>
  <si>
    <t>Heures/températures lot par lot.</t>
  </si>
  <si>
    <t>Multiplication microbienne</t>
  </si>
  <si>
    <t>Le protocole matériel doit intégrer l’HACCP.</t>
  </si>
  <si>
    <t>Viande chaude | IDDSI 4 | Contrôle : Heures/températures lot par lot.</t>
  </si>
  <si>
    <t>À retenir : Préparer matériel, travailler par petites quantités, couvrir, mesurer température.. À éviter : Découper tout le lot puis attendre longtemps..</t>
  </si>
  <si>
    <t>Maintien chaud ou refroidissement rapide selon PMS</t>
  </si>
  <si>
    <t>S03_LEGIFRANCE_2009;S17_DOC_EHPAD</t>
  </si>
  <si>
    <t>Le détaillage et le mixage par lots augmentent le temps d’exposition. Il faut organiser petites séries, matériel prêt, température suivie et refroidissement ou maintien conforme. Geste attendu : Préparer matériel, travailler par petites quantités, couvrir, mesurer température. Contrôle attendu : Heures/températures lot par lot. Erreur critique à éviter : Découper tout le lot puis attendre longtemps. Hygiène ou traçabilité : Maintien chaud ou refroidissement rapide selon PMS.</t>
  </si>
  <si>
    <t>Plus ça attend, plus c’est risqué. Je prépare le poste et je contrôle la température. Je fais : Préparer matériel, travailler par petites quantités, couvrir, mesurer température. Je vérifie : Heures/températures lot par lot. Je ne fais pas : Découper tout le lot puis attendre longtemps. Je respecte : Maintien chaud ou refroidissement rapide selon PMS.</t>
  </si>
  <si>
    <t>Q211</t>
  </si>
  <si>
    <t>Refroidissement en moule</t>
  </si>
  <si>
    <t>Maîtriser formes épaisses</t>
  </si>
  <si>
    <t>Une viande moulée est refroidie en moule silicone</t>
  </si>
  <si>
    <t>Viande moulée</t>
  </si>
  <si>
    <t>Refroidissement lent</t>
  </si>
  <si>
    <t>Quel danger spécifique présente le refroidissement d’un produit moulé épais ?</t>
  </si>
  <si>
    <t>Pourquoi un moule épais refroidit mal ?</t>
  </si>
  <si>
    <t>Expliquer cœur plus lent à refroidir, besoin de cellule et suivi temps/température.</t>
  </si>
  <si>
    <t>Dire qu’on contrôle le centre et pas seulement la surface.</t>
  </si>
  <si>
    <t>Un moule épais ou isolant peut ralentir le refroidissement à cœur. Il faut utiliser cellule, épaisseurs adaptées, suivi temps/température et procédure validée.</t>
  </si>
  <si>
    <t>Le centre reste chaud longtemps. Il faut cellule et contrôle température.</t>
  </si>
  <si>
    <t>Moules peu profonds si possible, cellule, température cœur, étiquetage.</t>
  </si>
  <si>
    <t>Empiler moules chauds ou refroidir à l’air.</t>
  </si>
  <si>
    <t>Descente température conforme PMS.</t>
  </si>
  <si>
    <t>La belle forme ne doit pas bloquer le refroidissement.</t>
  </si>
  <si>
    <t>Viande moulée | IDDSI 4 moulé | Contrôle : Descente température conforme PMS.</t>
  </si>
  <si>
    <t>À retenir : Moules peu profonds si possible, cellule, température cœur, étiquetage.. À éviter : Empiler moules chauds ou refroidir à l’air..</t>
  </si>
  <si>
    <t>Refroidissement +63/+10 selon exigence si PCEA</t>
  </si>
  <si>
    <t>Un moule épais ou isolant peut ralentir le refroidissement à cœur. Il faut utiliser cellule, épaisseurs adaptées, suivi temps/température et procédure validée. Geste attendu : Moules peu profonds si possible, cellule, température cœur, étiquetage. Contrôle attendu : Descente température conforme PMS. Erreur critique à éviter : Empiler moules chauds ou refroidir à l’air. Hygiène ou traçabilité : Refroidissement +63/+10 selon exigence si PCEA.</t>
  </si>
  <si>
    <t>Le centre reste chaud longtemps. Il faut cellule et contrôle température. Je fais : Moules peu profonds si possible, cellule, température cœur, étiquetage. Je vérifie : Descente température conforme PMS. Je ne fais pas : Empiler moules chauds ou refroidir à l’air. Je respecte : Refroidissement +63/+10 selon exigence si PCEA.</t>
  </si>
  <si>
    <t>Q212</t>
  </si>
  <si>
    <t>Allergènes liants</t>
  </si>
  <si>
    <t>Tracer les corrections</t>
  </si>
  <si>
    <t>Un cuisinier ajoute crème, beurre ou moutarde pour corriger une texture</t>
  </si>
  <si>
    <t>Viande/légume</t>
  </si>
  <si>
    <t>Pourquoi toute correction de texture doit-elle être tracée ?</t>
  </si>
  <si>
    <t>Pourquoi noter ce qu’on ajoute ?</t>
  </si>
  <si>
    <t>Relier liants, allergènes, régimes, fiche technique et sécurité convive.</t>
  </si>
  <si>
    <t>Dire qu’un ajout change la recette.</t>
  </si>
  <si>
    <t>Ajouter crème, beurre, moutarde, œuf, amidon ou texturant modifie la recette, les allergènes et parfois le régime. Il faut tracer et informer selon procédure.</t>
  </si>
  <si>
    <t>Si j’ajoute un ingrédient, la fiche change. Je dois le noter.</t>
  </si>
  <si>
    <t>Noter ajout, quantité, lot, allergène, informer responsable.</t>
  </si>
  <si>
    <t>Corriger discrètement sans mise à jour.</t>
  </si>
  <si>
    <t>Fiche produit/recette actualisée.</t>
  </si>
  <si>
    <t>Une bonne correction non tracée devient un risque.</t>
  </si>
  <si>
    <t>Viande/légume | Tous niveaux | Contrôle : Fiche produit/recette actualisée.</t>
  </si>
  <si>
    <t>À retenir : Noter ajout, quantité, lot, allergène, informer responsable.. À éviter : Corriger discrètement sans mise à jour..</t>
  </si>
  <si>
    <t>PMS, allergènes, étiquetage barquette</t>
  </si>
  <si>
    <t>S17_DOC_EHPAD;S04_ANSES_ADDITIFS</t>
  </si>
  <si>
    <t>Ajouter crème, beurre, moutarde, œuf, amidon ou texturant modifie la recette, les allergènes et parfois le régime. Il faut tracer et informer selon procédure. Geste attendu : Noter ajout, quantité, lot, allergène, informer responsable. Contrôle attendu : Fiche produit/recette actualisée. Erreur critique à éviter : Corriger discrètement sans mise à jour. Hygiène ou traçabilité : PMS, allergènes, étiquetage barquette.</t>
  </si>
  <si>
    <t>Si j’ajoute un ingrédient, la fiche change. Je dois le noter. Je fais : Noter ajout, quantité, lot, allergène, informer responsable. Je vérifie : Fiche produit/recette actualisée. Je ne fais pas : Corriger discrètement sans mise à jour. Je respecte : PMS, allergènes, étiquetage barquette.</t>
  </si>
  <si>
    <t>Q213</t>
  </si>
  <si>
    <t>23_Ressources_sources</t>
  </si>
  <si>
    <t>Niveau de preuve</t>
  </si>
  <si>
    <t>Distinguer source et repère</t>
  </si>
  <si>
    <t>Une matrice reprend des ratios et vitesses issus d’un guide terrain</t>
  </si>
  <si>
    <t>Formation</t>
  </si>
  <si>
    <t>Matrice pédagogique</t>
  </si>
  <si>
    <t>Fausse certitude</t>
  </si>
  <si>
    <t>Pourquoi faut-il distinguer source officielle, source constructeur et repère atelier ?</t>
  </si>
  <si>
    <t>Pourquoi on ne met pas tout au même niveau ?</t>
  </si>
  <si>
    <t>Expliquer fiabilité, vérification, adaptation locale et essais pratiques.</t>
  </si>
  <si>
    <t>Dire qu’un repère doit être testé.</t>
  </si>
  <si>
    <t>IDDSI et réglementation sont des références fortes; les constructeurs donnent des protocoles matériel; les ratios terrain doivent être testés et adaptés avant validation interne.</t>
  </si>
  <si>
    <t>Certaines infos sont des règles, d’autres des essais. On ne les mélange pas.</t>
  </si>
  <si>
    <t>Classer chaque ligne avec niveau de preuve et statut.</t>
  </si>
  <si>
    <t>Présenter un ratio non vérifié comme norme officielle.</t>
  </si>
  <si>
    <t>Colonne Niveau_preuve_source + Statut.</t>
  </si>
  <si>
    <t>La prudence documentaire protège le moteur.</t>
  </si>
  <si>
    <t>Matrice pédagogique | Formation | Contrôle : Colonne Niveau_preuve_source + Statut.</t>
  </si>
  <si>
    <t>À retenir : Classer chaque ligne avec niveau de preuve et statut.. À éviter : Présenter un ratio non vérifié comme norme officielle..</t>
  </si>
  <si>
    <t>Validation formateur/responsable avant usage</t>
  </si>
  <si>
    <t>S17_DOC_EHPAD;S01_IDDSI_N4;S03_LEGIFRANCE_2009</t>
  </si>
  <si>
    <t>IDDSI et réglementation sont des références fortes; les constructeurs donnent des protocoles matériel; les ratios terrain doivent être testés et adaptés avant validation interne. Geste attendu : Classer chaque ligne avec niveau de preuve et statut. Contrôle attendu : Colonne Niveau_preuve_source + Statut. Erreur critique à éviter : Présenter un ratio non vérifié comme norme officielle. Hygiène ou traçabilité : Validation formateur/responsable avant usage.</t>
  </si>
  <si>
    <t>Certaines infos sont des règles, d’autres des essais. On ne les mélange pas. Je fais : Classer chaque ligne avec niveau de preuve et statut. Je vérifie : Colonne Niveau_preuve_source + Statut. Je ne fais pas : Présenter un ratio non vérifié comme norme officielle. Je respecte : Validation formateur/responsable avant usage.</t>
  </si>
  <si>
    <t>Q214</t>
  </si>
  <si>
    <t>24_Saisonnalite_appliquee</t>
  </si>
  <si>
    <t>Viandes mijotées</t>
  </si>
  <si>
    <t>Relier saison et mode de cuisson</t>
  </si>
  <si>
    <t>Bœuf/veau/porc</t>
  </si>
  <si>
    <t>Menu lourd ou fade</t>
  </si>
  <si>
    <t>Quel intérêt saisonnier et technique présentent les plats mijotés pour les textures modifiées ?</t>
  </si>
  <si>
    <t>Pourquoi les plats mijotés d’hiver marchent bien en mixé ?</t>
  </si>
  <si>
    <t>Relier saison, cuisson longue, jus, goût et produits d’accompagnement.</t>
  </si>
  <si>
    <t>Dire ce que la saison apporte.</t>
  </si>
  <si>
    <t>Les plats mijotés correspondent souvent aux saisons froides et fournissent jus, cuisson humide et garnitures racines favorables au mixage.</t>
  </si>
  <si>
    <t>En hiver, les mijotés donnent du jus et des légumes qui se mixent bien.</t>
  </si>
  <si>
    <t>Construire menu avec viande braisée, légumes racines, jus filtré.</t>
  </si>
  <si>
    <t>Servir uniquement purée brune uniforme.</t>
  </si>
  <si>
    <t>Texture + goût + couleur + saison.</t>
  </si>
  <si>
    <t>Collagène, extraction arômes</t>
  </si>
  <si>
    <t>La saisonnalité aide aussi la texture.</t>
  </si>
  <si>
    <t>Bœuf/veau/porc | IDDSI 4 | Contrôle : Texture + goût + couleur + saison.</t>
  </si>
  <si>
    <t>À retenir : Construire menu avec viande braisée, légumes racines, jus filtré.. À éviter : Servir uniquement purée brune uniforme..</t>
  </si>
  <si>
    <t>Contrôle refroidissement liaisons longues</t>
  </si>
  <si>
    <t>S05_INTERFEL_SAISON;S17_DOC_EHPAD</t>
  </si>
  <si>
    <t>Les plats mijotés correspondent souvent aux saisons froides et fournissent jus, cuisson humide et garnitures racines favorables au mixage. Geste attendu : Construire menu avec viande braisée, légumes racines, jus filtré. Contrôle attendu : Texture + goût + couleur + saison. Erreur critique à éviter : Servir uniquement purée brune uniforme. Hygiène ou traçabilité : Contrôle refroidissement liaisons longues.</t>
  </si>
  <si>
    <t>En hiver, les mijotés donnent du jus et des légumes qui se mixent bien. Je fais : Construire menu avec viande braisée, légumes racines, jus filtré. Je vérifie : Texture + goût + couleur + saison. Je ne fais pas : Servir uniquement purée brune uniforme. Je respecte : Contrôle refroidissement liaisons longues.</t>
  </si>
  <si>
    <t>Q215</t>
  </si>
  <si>
    <t>Légumes riches en eau</t>
  </si>
  <si>
    <t>Adapter au printemps-été</t>
  </si>
  <si>
    <t>Courgette, tomate</t>
  </si>
  <si>
    <t>Eau libre, acidité</t>
  </si>
  <si>
    <t>Comment gérer les légumes d’été riches en eau en texture modifiée ?</t>
  </si>
  <si>
    <t>Pourquoi les légumes d’été peuvent rendre de l’eau ?</t>
  </si>
  <si>
    <t>Relier maturité, eau, égouttage, réduction et association de support.</t>
  </si>
  <si>
    <t>Dire comment épaissir naturellement.</t>
  </si>
  <si>
    <t>Courgette et tomate apportent fraîcheur et couleur mais beaucoup d’eau. Il faut égoutter, réduire ou associer à un support plus dense, puis contrôler après repos.</t>
  </si>
  <si>
    <t>Ils ont beaucoup d’eau. Je cuis, j’égoutte ou je réduis et je reteste.</t>
  </si>
  <si>
    <t>Égoutter, réduire, associer pomme de terre/patate douce, lier si besoin.</t>
  </si>
  <si>
    <t>Ajouter gomme sans enlever l’eau libre.</t>
  </si>
  <si>
    <t>Absence eau libre après 15 min.</t>
  </si>
  <si>
    <t>Eau libre, synérèse, pectines</t>
  </si>
  <si>
    <t>La saison chaude augmente l’exigence de fraîcheur et sécurité.</t>
  </si>
  <si>
    <t>Courgette, tomate | IDDSI 4 | Contrôle : Absence eau libre après 15 min.</t>
  </si>
  <si>
    <t>À retenir : Égoutter, réduire, associer pomme de terre/patate douce, lier si besoin.. À éviter : Ajouter gomme sans enlever l’eau libre..</t>
  </si>
  <si>
    <t>Refroidissement rapide, chaîne du froid si froid</t>
  </si>
  <si>
    <t>S05_INTERFEL_SAISON</t>
  </si>
  <si>
    <t>Courgette et tomate apportent fraîcheur et couleur mais beaucoup d’eau. Il faut égoutter, réduire ou associer à un support plus dense, puis contrôler après repos. Geste attendu : Égoutter, réduire, associer pomme de terre/patate douce, lier si besoin. Contrôle attendu : Absence eau libre après 15 min. Erreur critique à éviter : Ajouter gomme sans enlever l’eau libre. Hygiène ou traçabilité : Refroidissement rapide, chaîne du froid si froid.</t>
  </si>
  <si>
    <t>Ils ont beaucoup d’eau. Je cuis, j’égoutte ou je réduis et je reteste. Je fais : Égoutter, réduire, associer pomme de terre/patate douce, lier si besoin. Je vérifie : Absence eau libre après 15 min. Je ne fais pas : Ajouter gomme sans enlever l’eau libre. Je respecte : Refroidissement rapide, chaîne du froid si froid.</t>
  </si>
  <si>
    <t>Q216</t>
  </si>
  <si>
    <t>Fruits mûrs</t>
  </si>
  <si>
    <t>Utiliser maturité sans excès d’eau</t>
  </si>
  <si>
    <t>Des fruits très mûrs sont transformés en dessert lisse</t>
  </si>
  <si>
    <t>Dessert lisse</t>
  </si>
  <si>
    <t>Pêche, poire, abricot</t>
  </si>
  <si>
    <t>Été-automne</t>
  </si>
  <si>
    <t>Oxydation, eau, acidité</t>
  </si>
  <si>
    <t>Comment exploiter un fruit mûr sans obtenir une texture aqueuse ou brunie ?</t>
  </si>
  <si>
    <t>Comment faire un dessert fruité lisse qui tient ?</t>
  </si>
  <si>
    <t>Relier maturité, sucre, pectine, oxydation et contrôle froid.</t>
  </si>
  <si>
    <t>Dire cuisson/protection/refroidissement.</t>
  </si>
  <si>
    <t>Un fruit mûr apporte goût et sucre naturel mais peut rendre de l’eau et s’oxyder. Une compote courte, un mixage protégé et une liaison adaptée peuvent stabiliser.</t>
  </si>
  <si>
    <t>Le fruit mûr a du goût mais peut rendre de l’eau. Je cuis juste, couvre et refroidis.</t>
  </si>
  <si>
    <t>Cuire doucement, mixer, couvrir, refroidir, contrôler eau libre.</t>
  </si>
  <si>
    <t>Laisser fruit mixé à l’air.</t>
  </si>
  <si>
    <t>Couleur, goût, absence eau libre.</t>
  </si>
  <si>
    <t>Oxydation enzymatique, pectines</t>
  </si>
  <si>
    <t>La maturité est une source de goût, pas un prétexte à surmûr.</t>
  </si>
  <si>
    <t>Pêche, poire, abricot | Dessert lisse | Contrôle : Couleur, goût, absence eau libre.</t>
  </si>
  <si>
    <t>À retenir : Cuire doucement, mixer, couvrir, refroidir, contrôler eau libre.. À éviter : Laisser fruit mixé à l’air..</t>
  </si>
  <si>
    <t>Chaîne du froid desserts</t>
  </si>
  <si>
    <t>S05_INTERFEL_SAISON;S16_APRIFEL</t>
  </si>
  <si>
    <t>Un fruit mûr apporte goût et sucre naturel mais peut rendre de l’eau et s’oxyder. Une compote courte, un mixage protégé et une liaison adaptée peuvent stabiliser. Geste attendu : Cuire doucement, mixer, couvrir, refroidir, contrôler eau libre. Contrôle attendu : Couleur, goût, absence eau libre. Erreur critique à éviter : Laisser fruit mixé à l’air. Hygiène ou traçabilité : Chaîne du froid desserts.</t>
  </si>
  <si>
    <t>Le fruit mûr a du goût mais peut rendre de l’eau. Je cuis juste, couvre et refroidis. Je fais : Cuire doucement, mixer, couvrir, refroidir, contrôler eau libre. Je vérifie : Couleur, goût, absence eau libre. Je ne fais pas : Laisser fruit mixé à l’air. Je respecte : Chaîne du froid desserts.</t>
  </si>
  <si>
    <t>Q217</t>
  </si>
  <si>
    <t>Légumes racines</t>
  </si>
  <si>
    <t>Profiter des supports naturels</t>
  </si>
  <si>
    <t>Carotte, panais, patate douce</t>
  </si>
  <si>
    <t>Texture lourde ou trop sucrée</t>
  </si>
  <si>
    <t>Comment utiliser les légumes racines comme liants naturels ?</t>
  </si>
  <si>
    <t>Comment épaissir avec le légume lui-même ?</t>
  </si>
  <si>
    <t>Expliquer amidon/fibres solubles, cuisson fondante, réduction d’eau et équilibre du goût.</t>
  </si>
  <si>
    <t>Dire comment utiliser carotte/patate douce/panais.</t>
  </si>
  <si>
    <t>Les légumes racines peuvent donner corps, couleur et goût. Il faut les cuire fondants, maîtriser l’eau et équilibrer leur douceur avec sauce ou aromates filtrés.</t>
  </si>
  <si>
    <t>Ils épaississent et donnent du goût, mais il faut gérer l’eau et le sucre.</t>
  </si>
  <si>
    <t>Cuire fondant, égoutter, mixer, associer à protéines ou sauce.</t>
  </si>
  <si>
    <t>Trop sucrer le plat ou masquer protéine.</t>
  </si>
  <si>
    <t>Tenue cuillère, goût équilibré, couleur lisible.</t>
  </si>
  <si>
    <t>Amidon, pectines, fibres</t>
  </si>
  <si>
    <t>Le liant naturel reste un ingrédient, pas une poudre invisible.</t>
  </si>
  <si>
    <t>Carotte, panais, patate douce | IDDSI 4 | Contrôle : Tenue cuillère, goût équilibré, couleur lisible.</t>
  </si>
  <si>
    <t>À retenir : Cuire fondant, égoutter, mixer, associer à protéines ou sauce.. À éviter : Trop sucrer le plat ou masquer protéine..</t>
  </si>
  <si>
    <t>Traçabilité recette et allergènes sauce</t>
  </si>
  <si>
    <t>S17_DOC_EHPAD;S05_INTERFEL_SAISON</t>
  </si>
  <si>
    <t>Les légumes racines peuvent donner corps, couleur et goût. Il faut les cuire fondants, maîtriser l’eau et équilibrer leur douceur avec sauce ou aromates filtrés. Geste attendu : Cuire fondant, égoutter, mixer, associer à protéines ou sauce. Contrôle attendu : Tenue cuillère, goût équilibré, couleur lisible. Erreur critique à éviter : Trop sucrer le plat ou masquer protéine. Hygiène ou traçabilité : Traçabilité recette et allergènes sauce.</t>
  </si>
  <si>
    <t>Ils épaississent et donnent du goût, mais il faut gérer l’eau et le sucre. Je fais : Cuire fondant, égoutter, mixer, associer à protéines ou sauce. Je vérifie : Tenue cuillère, goût équilibré, couleur lisible. Je ne fais pas : Trop sucrer le plat ou masquer protéine. Je respecte : Traçabilité recette et allergènes sauce.</t>
  </si>
  <si>
    <t>Q218</t>
  </si>
  <si>
    <t>25_Formation_pratique</t>
  </si>
  <si>
    <t>Séance atelier</t>
  </si>
  <si>
    <t>Transformer ressource en exercice</t>
  </si>
  <si>
    <t>Un formateur veut évaluer un cuisinier sur viande mixée</t>
  </si>
  <si>
    <t>Viande au choix</t>
  </si>
  <si>
    <t>Évaluation incomplète</t>
  </si>
  <si>
    <t>Comment construire une évaluation atelier à partir du module viande mixée ?</t>
  </si>
  <si>
    <t>Comment faire un vrai exercice pratique ?</t>
  </si>
  <si>
    <t>Prévoir choix morceau, cuisson, ratio, mixage, contrôle, dressage et justification.</t>
  </si>
  <si>
    <t>Dire les étapes de l’exercice.</t>
  </si>
  <si>
    <t>L’évaluation doit imposer une situation complète: choisir morceau, cuire, parer, mixer, corriger, dresser, contrôler température/texture et expliquer l’écart éventuel.</t>
  </si>
  <si>
    <t>Je dois faire la préparation complète et expliquer mes choix.</t>
  </si>
  <si>
    <t>Créer fiche exercice + grille validation + correction B.</t>
  </si>
  <si>
    <t>Noter uniquement le résultat final.</t>
  </si>
  <si>
    <t>Grille multi-critères: produit, texture, goût, hygiène, présentation.</t>
  </si>
  <si>
    <t>Former = faire produire et justifier.</t>
  </si>
  <si>
    <t>Viande au choix | IDDSI 4 | Contrôle : Grille multi-critères: produit, texture, goût, hygiène, présentation.</t>
  </si>
  <si>
    <t>À retenir : Créer fiche exercice + grille validation + correction B.. À éviter : Noter uniquement le résultat final..</t>
  </si>
  <si>
    <t>Enregistrement température, nettoyage poste</t>
  </si>
  <si>
    <t>L’évaluation doit imposer une situation complète: choisir morceau, cuire, parer, mixer, corriger, dresser, contrôler température/texture et expliquer l’écart éventuel. Geste attendu : Créer fiche exercice + grille validation + correction B. Contrôle attendu : Grille multi-critères: produit, texture, goût, hygiène, présentation. Erreur critique à éviter : Noter uniquement le résultat final. Hygiène ou traçabilité : Enregistrement température, nettoyage poste.</t>
  </si>
  <si>
    <t>Je dois faire la préparation complète et expliquer mes choix. Je fais : Créer fiche exercice + grille validation + correction B. Je vérifie : Grille multi-critères: produit, texture, goût, hygiène, présentation. Je ne fais pas : Noter uniquement le résultat final. Je respecte : Enregistrement température, nettoyage poste.</t>
  </si>
  <si>
    <t>Q219</t>
  </si>
  <si>
    <t>Question B amélioration</t>
  </si>
  <si>
    <t>Faire progresser sans donner réponse</t>
  </si>
  <si>
    <t>Un apprenant obtient une viande mixée trop sèche en réponse A</t>
  </si>
  <si>
    <t>Conseil trop directif</t>
  </si>
  <si>
    <t>Quel conseil formateur permet d’orienter sans donner toute la réponse ?</t>
  </si>
  <si>
    <t>Comment aider sans donner la solution ?</t>
  </si>
  <si>
    <t>Formuler une relance sur jus, température, morceau et test.</t>
  </si>
  <si>
    <t>Formuler une question terrain.</t>
  </si>
  <si>
    <t>Le conseil doit pointer le défaut observable: “Observe l’eau libre ou le sableux; quel liquide de mouillement chaud et quel liant naturel pourrais-tu utiliser avant de refaire le test ?”</t>
  </si>
  <si>
    <t>Je demande: qu’est-ce qui manque, du jus, du gras, du temps de mixage ou le bon morceau ?</t>
  </si>
  <si>
    <t>Relance ciblée, puis réponse B corrigée.</t>
  </si>
  <si>
    <t>Dire directement la recette complète.</t>
  </si>
  <si>
    <t>Comparaison note A/B et justification.</t>
  </si>
  <si>
    <t>Le moteur doit entraîner le diagnostic, pas seulement afficher une correction.</t>
  </si>
  <si>
    <t>Viande | IDDSI 4 | Contrôle : Comparaison note A/B et justification.</t>
  </si>
  <si>
    <t>À retenir : Relance ciblée, puis réponse B corrigée.. À éviter : Dire directement la recette complète..</t>
  </si>
  <si>
    <t>Hygiène maintenue pendant reprise</t>
  </si>
  <si>
    <t>Le conseil doit pointer le défaut observable: “Observe l’eau libre ou le sableux; quel liquide de mouillement chaud et quel liant naturel pourrais-tu utiliser avant de refaire le test ?”. Geste attendu : Relance ciblée, puis réponse B corrigée. Contrôle attendu : Comparaison note A/B et justification. Erreur critique à éviter : Dire directement la recette complète. Hygiène ou traçabilité : Hygiène maintenue pendant reprise.</t>
  </si>
  <si>
    <t>Je demande: qu’est-ce qui manque, du jus, du gras, du temps de mixage ou le bon morceau ?. Je fais : Relance ciblée, puis réponse B corrigée. Je vérifie : Comparaison note A/B et justification. Je ne fais pas : Dire directement la recette complète. Je respecte : Hygiène maintenue pendant reprise.</t>
  </si>
  <si>
    <t>Q220</t>
  </si>
  <si>
    <t>Progression niveau</t>
  </si>
  <si>
    <t>Différencier CFA et PRO</t>
  </si>
  <si>
    <t>Attendu mal calibré</t>
  </si>
  <si>
    <t>Comment différencier l’attendu CFA et l’attendu PRO sur une même situation ?</t>
  </si>
  <si>
    <t>Qu’est-ce qu’on attend d’un débutant puis d’un pro ?</t>
  </si>
  <si>
    <t>Distinguer geste terrain, vocabulaire technique, justification et contrôle.</t>
  </si>
  <si>
    <t>Dire différence simple.</t>
  </si>
  <si>
    <t>CFA: appliquer geste, repérer défaut, prévenir. PRO: justifier morceau/cuisson/ratio, corriger, tracer, contrôler et adapter au protocole.</t>
  </si>
  <si>
    <t>CFA fait correctement et signale. PRO explique, corrige et trace.</t>
  </si>
  <si>
    <t>Créer deux réponses attendues distinctes sur la même question.</t>
  </si>
  <si>
    <t>Mettre la même réponse PRO et CFA.</t>
  </si>
  <si>
    <t>Barème différencié A/B.</t>
  </si>
  <si>
    <t>La différenciation évite des réponses génériques.</t>
  </si>
  <si>
    <t>Viande mixée | Formation | Contrôle : Barème différencié A/B.</t>
  </si>
  <si>
    <t>À retenir : Créer deux réponses attendues distinctes sur la même question.. À éviter : Mettre la même réponse PRO et CFA..</t>
  </si>
  <si>
    <t>Validation formateur selon niveau</t>
  </si>
  <si>
    <t>CFA: appliquer geste, repérer défaut, prévenir. PRO: justifier morceau/cuisson/ratio, corriger, tracer, contrôler et adapter au protocole. Geste attendu : Créer deux réponses attendues distinctes sur la même question. Contrôle attendu : Barème différencié A/B. Erreur critique à éviter : Mettre la même réponse PRO et CFA. Hygiène ou traçabilité : Validation formateur selon niveau.</t>
  </si>
  <si>
    <t>CFA fait correctement et signale. PRO explique, corrige et trace. Je fais : Créer deux réponses attendues distinctes sur la même question. Je vérifie : Barème différencié A/B. Je ne fais pas : Mettre la même réponse PRO et CFA. Je respecte : Validation formateur selon niveau.</t>
  </si>
  <si>
    <t>Q221</t>
  </si>
  <si>
    <t>Quantité de cuve</t>
  </si>
  <si>
    <t>Maîtriser charge machine</t>
  </si>
  <si>
    <t>Un lot de viande est trop petit pour être correctement travaillé au Blixer</t>
  </si>
  <si>
    <t>Lissage irrégulier</t>
  </si>
  <si>
    <t>Pourquoi la quantité dans la cuve influence-t-elle le résultat ?</t>
  </si>
  <si>
    <t>Pourquoi un robot trop vide ou trop plein mixe mal ?</t>
  </si>
  <si>
    <t>Expliquer contact lame-produit, raclage et homogénéité.</t>
  </si>
  <si>
    <t>Dire ce qu’on observe.</t>
  </si>
  <si>
    <t>Trop peu de produit peut tourner hors zone efficace; trop de produit surcharge la cuve. Dans les deux cas, le lissage et le contrôle deviennent irréguliers.</t>
  </si>
  <si>
    <t>Si la cuve est mal remplie, ça ne passe pas bien dans les lames.</t>
  </si>
  <si>
    <t>Adapter quantité au modèle, travailler par lots, racler, contrôler chaque lot.</t>
  </si>
  <si>
    <t>Surcharger pour gagner du temps.</t>
  </si>
  <si>
    <t>Homogénéité sur tout le lot.</t>
  </si>
  <si>
    <t>Respecter la capacité utile du matériel.</t>
  </si>
  <si>
    <t>Viande/légume | IDDSI 4 | Contrôle : Homogénéité sur tout le lot.</t>
  </si>
  <si>
    <t>À retenir : Adapter quantité au modèle, travailler par lots, racler, contrôler chaque lot.. À éviter : Surcharger pour gagner du temps..</t>
  </si>
  <si>
    <t>Limiter attentes entre lots</t>
  </si>
  <si>
    <t>Trop peu de produit peut tourner hors zone efficace; trop de produit surcharge la cuve. Dans les deux cas, le lissage et le contrôle deviennent irréguliers. Geste attendu : Adapter quantité au modèle, travailler par lots, racler, contrôler chaque lot. Contrôle attendu : Homogénéité sur tout le lot. Erreur critique à éviter : Surcharger pour gagner du temps. Hygiène ou traçabilité : Limiter attentes entre lots.</t>
  </si>
  <si>
    <t>Si la cuve est mal remplie, ça ne passe pas bien dans les lames. Je fais : Adapter quantité au modèle, travailler par lots, racler, contrôler chaque lot. Je vérifie : Homogénéité sur tout le lot. Je ne fais pas : Surcharger pour gagner du temps. Je respecte : Limiter attentes entre lots.</t>
  </si>
  <si>
    <t>Q222</t>
  </si>
  <si>
    <t>Température de test</t>
  </si>
  <si>
    <t>Tester à la température de service</t>
  </si>
  <si>
    <t>Une purée conforme froide devient plus fluide chaude</t>
  </si>
  <si>
    <t>Purée, sauce, viande</t>
  </si>
  <si>
    <t>Déclassement texture</t>
  </si>
  <si>
    <t>Pourquoi la température du test doit-elle correspondre au service ?</t>
  </si>
  <si>
    <t>Pourquoi tester chaud si c’est servi chaud ?</t>
  </si>
  <si>
    <t>Relier température, viscosité, gélifiant et sécurité.</t>
  </si>
  <si>
    <t>Dire que la texture change avec chaud/froid.</t>
  </si>
  <si>
    <t>La viscosité, l’adhérence et la tenue changent avec la température. Une texture doit être validée dans la condition prévue de consommation.</t>
  </si>
  <si>
    <t>Chaud ou froid, ça ne réagit pas pareil. Je teste comme ce sera servi.</t>
  </si>
  <si>
    <t>Tester après remise chaude ou refroidissement selon service.</t>
  </si>
  <si>
    <t>Tester froid puis servir chaud sans recontrôle.</t>
  </si>
  <si>
    <t>Test texture à température cible.</t>
  </si>
  <si>
    <t>Viscosité température-dépendante</t>
  </si>
  <si>
    <t>Une validation hors condition peut être fausse.</t>
  </si>
  <si>
    <t>Purée, sauce, viande | IDDSI 4 | Contrôle : Test texture à température cible.</t>
  </si>
  <si>
    <t>À retenir : Tester après remise chaude ou refroidissement selon service.. À éviter : Tester froid puis servir chaud sans recontrôle..</t>
  </si>
  <si>
    <t>Température mesurée au moment du test</t>
  </si>
  <si>
    <t>La viscosité, l’adhérence et la tenue changent avec la température. Une texture doit être validée dans la condition prévue de consommation. Geste attendu : Tester après remise chaude ou refroidissement selon service. Contrôle attendu : Test texture à température cible. Erreur critique à éviter : Tester froid puis servir chaud sans recontrôle. Hygiène ou traçabilité : Température mesurée au moment du test.</t>
  </si>
  <si>
    <t>Chaud ou froid, ça ne réagit pas pareil. Je teste comme ce sera servi. Je fais : Tester après remise chaude ou refroidissement selon service. Je vérifie : Test texture à température cible. Je ne fais pas : Tester froid puis servir chaud sans recontrôle. Je respecte : Température mesurée au moment du test.</t>
  </si>
  <si>
    <t>Q223</t>
  </si>
  <si>
    <t>Sauce de finition</t>
  </si>
  <si>
    <t>Napper sans liquéfier</t>
  </si>
  <si>
    <t>Une viande moulée manque de brillance au service</t>
  </si>
  <si>
    <t>Sauce trop liquide</t>
  </si>
  <si>
    <t>Comment utiliser une sauce de finition sans rendre l’assiette non conforme ?</t>
  </si>
  <si>
    <t>Comment mettre une sauce sans que ça coule partout ?</t>
  </si>
  <si>
    <t>Expliquer sauce nappante, lisse, filtrée, quantité maîtrisée et recontrôle eau libre.</t>
  </si>
  <si>
    <t>Dire sauce épaisse et contrôlée.</t>
  </si>
  <si>
    <t>La sauce doit être lisse, filtrée, nappante et compatible avec la texture. Elle améliore brillance et goût mais ne doit pas créer de liquide libre.</t>
  </si>
  <si>
    <t>Je mets une sauce lisse qui nappe, pas une flaque liquide.</t>
  </si>
  <si>
    <t>Napper légèrement, contrôler écoulement, température et goût.</t>
  </si>
  <si>
    <t>Ajouter jus liquide autour du dôme.</t>
  </si>
  <si>
    <t>Absence flaque, sauce liée, goût cohérent.</t>
  </si>
  <si>
    <t>Viscosité, nappage</t>
  </si>
  <si>
    <t>Une sauce peut valoriser ou déclasser le plat.</t>
  </si>
  <si>
    <t>Viande moulée | IDDSI 4 | Contrôle : Absence flaque, sauce liée, goût cohérent.</t>
  </si>
  <si>
    <t>À retenir : Napper légèrement, contrôler écoulement, température et goût.. À éviter : Ajouter jus liquide autour du dôme..</t>
  </si>
  <si>
    <t>Température et allergènes sauce</t>
  </si>
  <si>
    <t>La sauce doit être lisse, filtrée, nappante et compatible avec la texture. Elle améliore brillance et goût mais ne doit pas créer de liquide libre. Geste attendu : Napper légèrement, contrôler écoulement, température et goût. Contrôle attendu : Absence flaque, sauce liée, goût cohérent. Erreur critique à éviter : Ajouter jus liquide autour du dôme. Hygiène ou traçabilité : Température et allergènes sauce.</t>
  </si>
  <si>
    <t>Je mets une sauce lisse qui nappe, pas une flaque liquide. Je fais : Napper légèrement, contrôler écoulement, température et goût. Je vérifie : Absence flaque, sauce liée, goût cohérent. Je ne fais pas : Ajouter jus liquide autour du dôme. Je respecte : Température et allergènes sauce.</t>
  </si>
  <si>
    <t>Q224</t>
  </si>
  <si>
    <t>Goût dilué</t>
  </si>
  <si>
    <t>Corriger après mouillement excessif</t>
  </si>
  <si>
    <t>Fadeur, liquide</t>
  </si>
  <si>
    <t>Comment corriger un excès de liquide sans perdre l’identité du plat ?</t>
  </si>
  <si>
    <t>Que faire si on a mis trop de jus ?</t>
  </si>
  <si>
    <t>Proposer réduction séparée, support protéique ou liant naturel, recontrôle.</t>
  </si>
  <si>
    <t>Dire correction progressive.</t>
  </si>
  <si>
    <t>Il faut éviter de surcharger en poudre. On peut reprendre avec base plus concentrée, jus réduit, support compatible ou liant naturel, puis recontrôler texture et goût.</t>
  </si>
  <si>
    <t>Je corrige avec une base plus concentrée ou un liant adapté, pas au hasard.</t>
  </si>
  <si>
    <t>Reprendre recette, peser, corriger progressivement, tester.</t>
  </si>
  <si>
    <t>Saler fortement pour compenser l’eau.</t>
  </si>
  <si>
    <t>Goût viande, tenue cuillère, pas d’eau libre.</t>
  </si>
  <si>
    <t>Dilution, concentration</t>
  </si>
  <si>
    <t>Une correction de texture doit préserver le goût.</t>
  </si>
  <si>
    <t>Viande mixée | IDDSI 4 | Contrôle : Goût viande, tenue cuillère, pas d’eau libre.</t>
  </si>
  <si>
    <t>À retenir : Reprendre recette, peser, corriger progressivement, tester.. À éviter : Saler fortement pour compenser l’eau..</t>
  </si>
  <si>
    <t>Tracer correction et allergènes ajoutés</t>
  </si>
  <si>
    <t>Il faut éviter de surcharger en poudre. On peut reprendre avec base plus concentrée, jus réduit, support compatible ou liant naturel, puis recontrôler texture et goût. Geste attendu : Reprendre recette, peser, corriger progressivement, tester. Contrôle attendu : Goût viande, tenue cuillère, pas d’eau libre. Erreur critique à éviter : Saler fortement pour compenser l’eau. Hygiène ou traçabilité : Tracer correction et allergènes ajoutés.</t>
  </si>
  <si>
    <t>Je corrige avec une base plus concentrée ou un liant adapté, pas au hasard. Je fais : Reprendre recette, peser, corriger progressivement, tester. Je vérifie : Goût viande, tenue cuillère, pas d’eau libre. Je ne fais pas : Saler fortement pour compenser l’eau. Je respecte : Tracer correction et allergènes ajoutés.</t>
  </si>
  <si>
    <t>Q225</t>
  </si>
  <si>
    <t>Contrôle sonde</t>
  </si>
  <si>
    <t>Mesurer sans contaminer</t>
  </si>
  <si>
    <t>La température de fin de mixage est mesurée à la sonde</t>
  </si>
  <si>
    <t>Recontamination par sonde</t>
  </si>
  <si>
    <t>Quelles précautions prendre avec la sonde de température sur une texture mixée ?</t>
  </si>
  <si>
    <t>Comment prendre la température proprement ?</t>
  </si>
  <si>
    <t>Relier désinfection sonde, mesure à cœur, zone représentative et traçabilité.</t>
  </si>
  <si>
    <t>Dire geste terrain.</t>
  </si>
  <si>
    <t>La sonde doit être nettoyée/désinfectée avant et après usage, introduite dans une zone représentative et la mesure doit être notée selon procédure.</t>
  </si>
  <si>
    <t>Je désinfecte la sonde, je mesure au bon endroit et je note.</t>
  </si>
  <si>
    <t>Désinfecter sonde, mesurer cœur/masse, noter heure/température.</t>
  </si>
  <si>
    <t>Piquer avec sonde sale ou seulement en surface.</t>
  </si>
  <si>
    <t>Température fiable + hygiène sonde.</t>
  </si>
  <si>
    <t>La mesure ne doit pas créer le danger.</t>
  </si>
  <si>
    <t>Préparation mixée | Tous niveaux | Contrôle : Température fiable + hygiène sonde.</t>
  </si>
  <si>
    <t>À retenir : Désinfecter sonde, mesurer cœur/masse, noter heure/température.. À éviter : Piquer avec sonde sale ou seulement en surface..</t>
  </si>
  <si>
    <t>Procédure température PMS</t>
  </si>
  <si>
    <t>S03_LEGIFRANCE_2009</t>
  </si>
  <si>
    <t>La sonde doit être nettoyée/désinfectée avant et après usage, introduite dans une zone représentative et la mesure doit être notée selon procédure. Geste attendu : Désinfecter sonde, mesurer cœur/masse, noter heure/température. Contrôle attendu : Température fiable + hygiène sonde. Erreur critique à éviter : Piquer avec sonde sale ou seulement en surface. Hygiène ou traçabilité : Procédure température PMS.</t>
  </si>
  <si>
    <t>Je désinfecte la sonde, je mesure au bon endroit et je note. Je fais : Désinfecter sonde, mesurer cœur/masse, noter heure/température. Je vérifie : Température fiable + hygiène sonde. Je ne fais pas : Piquer avec sonde sale ou seulement en surface. Je respecte : Procédure température PMS.</t>
  </si>
  <si>
    <t>Q226</t>
  </si>
  <si>
    <t>Échantillon témoin pédagogique</t>
  </si>
  <si>
    <t>Comparer avant/après correction</t>
  </si>
  <si>
    <t>Un formateur veut montrer l’effet du mixage à froid</t>
  </si>
  <si>
    <t>Formation atelier</t>
  </si>
  <si>
    <t>Apprentissage abstrait</t>
  </si>
  <si>
    <t>Quel exercice comparatif permet de comprendre l’effet sableux ?</t>
  </si>
  <si>
    <t>Comment montrer pourquoi une méthode marche mieux ?</t>
  </si>
  <si>
    <t>Proposer deux échantillons: viande mixée à chaud avec jus versus à froid ou sans jus, puis comparaison contrôlée.</t>
  </si>
  <si>
    <t>Décrire une comparaison simple.</t>
  </si>
  <si>
    <t>Préparer deux mini-lots contrôlés permet de comparer texture, brillance, grains, goût et tenue. Cela transforme la théorie en preuve sensorielle.</t>
  </si>
  <si>
    <t>On fait deux essais et on compare: chaud avec jus / froid ou sec.</t>
  </si>
  <si>
    <t>Organiser échantillons, noter observations, relier causes et résultats.</t>
  </si>
  <si>
    <t>Faire goûter sans protocole hygiène ou allergène.</t>
  </si>
  <si>
    <t>Grille observation texture/goût/aspect.</t>
  </si>
  <si>
    <t>Émulsion, lipides figés</t>
  </si>
  <si>
    <t>L’atelier comparatif est plus formateur qu’une définition.</t>
  </si>
  <si>
    <t>Viande mixée | Formation atelier | Contrôle : Grille observation texture/goût/aspect.</t>
  </si>
  <si>
    <t>À retenir : Organiser échantillons, noter observations, relier causes et résultats.. À éviter : Faire goûter sans protocole hygiène ou allergène..</t>
  </si>
  <si>
    <t>Ustensiles propres, petites quantités, identification lots</t>
  </si>
  <si>
    <t>Préparer deux mini-lots contrôlés permet de comparer texture, brillance, grains, goût et tenue. Cela transforme la théorie en preuve sensorielle. Geste attendu : Organiser échantillons, noter observations, relier causes et résultats. Contrôle attendu : Grille observation texture/goût/aspect. Erreur critique à éviter : Faire goûter sans protocole hygiène ou allergène. Hygiène ou traçabilité : Ustensiles propres, petites quantités, identification lots.</t>
  </si>
  <si>
    <t>On fait deux essais et on compare: chaud avec jus / froid ou sec. Je fais : Organiser échantillons, noter observations, relier causes et résultats. Je vérifie : Grille observation texture/goût/aspect. Je ne fais pas : Faire goûter sans protocole hygiène ou allergène. Je respecte : Ustensiles propres, petites quantités, identification lots.</t>
  </si>
  <si>
    <t>Q227</t>
  </si>
  <si>
    <t>Constructeur</t>
  </si>
  <si>
    <t>Utiliser les fiches matériel</t>
  </si>
  <si>
    <t>Un établissement possède plusieurs modèles de mixeurs</t>
  </si>
  <si>
    <t>Protocole inadapté au modèle</t>
  </si>
  <si>
    <t>Pourquoi faut-il rattacher un protocole au modèle exact du matériel ?</t>
  </si>
  <si>
    <t>Pourquoi les temps et vitesses ne valent pas pour tous les robots ?</t>
  </si>
  <si>
    <t>Expliquer capacité, puissance, lame, vitesse, accessoire et fiche constructeur.</t>
  </si>
  <si>
    <t>Dire que chaque machine a sa fiche.</t>
  </si>
  <si>
    <t>Les temps et vitesses dépendent du modèle, de la cuve, de la lame et de la charge. Un protocole doit être adapté à la fiche constructeur et testé localement.</t>
  </si>
  <si>
    <t>Chaque robot travaille différemment. On suit sa fiche et on teste.</t>
  </si>
  <si>
    <t>Créer fiche par matériel avec capacité, vitesse, nettoyage, contrôles.</t>
  </si>
  <si>
    <t>Copier un protocole Blixer sur tout appareil.</t>
  </si>
  <si>
    <t>Essai local + validation formateur/chef.</t>
  </si>
  <si>
    <t>La méthode doit être transférable mais pas copiée aveuglément.</t>
  </si>
  <si>
    <t>Matériel | Formation | Contrôle : Essai local + validation formateur/chef.</t>
  </si>
  <si>
    <t>À retenir : Créer fiche par matériel avec capacité, vitesse, nettoyage, contrôles.. À éviter : Copier un protocole Blixer sur tout appareil..</t>
  </si>
  <si>
    <t>Nettoyage propre à chaque matériel</t>
  </si>
  <si>
    <t>S18_ROBOTCOUPE_BLIXER;S17_DOC_EHPAD</t>
  </si>
  <si>
    <t>Les temps et vitesses dépendent du modèle, de la cuve, de la lame et de la charge. Un protocole doit être adapté à la fiche constructeur et testé localement. Geste attendu : Créer fiche par matériel avec capacité, vitesse, nettoyage, contrôles. Contrôle attendu : Essai local + validation formateur/chef. Erreur critique à éviter : Copier un protocole Blixer sur tout appareil. Hygiène ou traçabilité : Nettoyage propre à chaque matériel.</t>
  </si>
  <si>
    <t>Chaque robot travaille différemment. On suit sa fiche et on teste. Je fais : Créer fiche par matériel avec capacité, vitesse, nettoyage, contrôles. Je vérifie : Essai local + validation formateur/chef. Je ne fais pas : Copier un protocole Blixer sur tout appareil. Je respecte : Nettoyage propre à chaque matériel.</t>
  </si>
  <si>
    <t>Q228</t>
  </si>
  <si>
    <t>Portion constante</t>
  </si>
  <si>
    <t>Dresser pour contrôler les quantités</t>
  </si>
  <si>
    <t>Purées/viandes</t>
  </si>
  <si>
    <t>Sous-portion, dénutrition</t>
  </si>
  <si>
    <t>Pourquoi la présentation doit-elle aussi contrôler la portion servie ?</t>
  </si>
  <si>
    <t>Pourquoi il faut faire des portions régulières ?</t>
  </si>
  <si>
    <t>Relier appétence, densité nutritionnelle, suivi consommation et équité de service.</t>
  </si>
  <si>
    <t>Dire régularité des portions.</t>
  </si>
  <si>
    <t>Un joli dressage insuffisant peut aggraver les apports. La poche ou le moule doit aussi aider à garantir portion, protéines et accompagnements prévus.</t>
  </si>
  <si>
    <t>C’est beau, mais il faut aussi la bonne quantité.</t>
  </si>
  <si>
    <t>Peser ou calibrer portions, vérifier composants, noter refus/restes si protocole.</t>
  </si>
  <si>
    <t>Faire de petites rosaces esthétiques mais insuffisantes.</t>
  </si>
  <si>
    <t>Poids portion + aspect + consommation.</t>
  </si>
  <si>
    <t>Le visuel ne doit pas réduire l’apport.</t>
  </si>
  <si>
    <t>Purées/viandes | IDDSI 4 | Contrôle : Poids portion + aspect + consommation.</t>
  </si>
  <si>
    <t>À retenir : Peser ou calibrer portions, vérifier composants, noter refus/restes si protocole.. À éviter : Faire de petites rosaces esthétiques mais insuffisantes..</t>
  </si>
  <si>
    <t>Suivi consommation si résident à risque</t>
  </si>
  <si>
    <t>S17_DOC_EHPAD;S08_NUTRITION_TMF</t>
  </si>
  <si>
    <t>Un joli dressage insuffisant peut aggraver les apports. La poche ou le moule doit aussi aider à garantir portion, protéines et accompagnements prévus. Geste attendu : Peser ou calibrer portions, vérifier composants, noter refus/restes si protocole. Contrôle attendu : Poids portion + aspect + consommation. Erreur critique à éviter : Faire de petites rosaces esthétiques mais insuffisantes. Hygiène ou traçabilité : Suivi consommation si résident à risque.</t>
  </si>
  <si>
    <t>C’est beau, mais il faut aussi la bonne quantité. Je fais : Peser ou calibrer portions, vérifier composants, noter refus/restes si protocole. Je vérifie : Poids portion + aspect + consommation. Je ne fais pas : Faire de petites rosaces esthétiques mais insuffisantes. Je respecte : Suivi consommation si résident à risque.</t>
  </si>
  <si>
    <t>Q229</t>
  </si>
  <si>
    <t>Trop mousseux</t>
  </si>
  <si>
    <t>Limiter incorporation d’air</t>
  </si>
  <si>
    <t>Une viande mixée pâlit et devient mousseuse</t>
  </si>
  <si>
    <t>Viande/poisson</t>
  </si>
  <si>
    <t>Air, couleur pâle, instabilité</t>
  </si>
  <si>
    <t>Pourquoi une incorporation excessive d’air peut-elle nuire à la texture et au visuel ?</t>
  </si>
  <si>
    <t>Pourquoi ça blanchit et mousse ?</t>
  </si>
  <si>
    <t>Relier vitesse, air, oxydation, couleur et stabilité.</t>
  </si>
  <si>
    <t>Dire qu’on mixe pour lisser, pas pour foisonner.</t>
  </si>
  <si>
    <t>L’air incorporé peut pâlir la couleur, modifier la perception, créer une texture mousseuse ou instable. Il faut adapter charge, vitesse, temps et raclage.</t>
  </si>
  <si>
    <t>Trop d’air blanchit et peut rendre la texture bizarre. On règle le mixage.</t>
  </si>
  <si>
    <t>Adapter quantité, limiter surmixage, racler, laisser reposer si procédure.</t>
  </si>
  <si>
    <t>Foisonner une viande comme une mousse sans objectif.</t>
  </si>
  <si>
    <t>Couleur cohérente, pas bulles excessives.</t>
  </si>
  <si>
    <t>Incorporation d’air, oxydation</t>
  </si>
  <si>
    <t>Le lissage n’est pas toujours un foisonnement.</t>
  </si>
  <si>
    <t>Viande/poisson | IDDSI 4 | Contrôle : Couleur cohérente, pas bulles excessives.</t>
  </si>
  <si>
    <t>À retenir : Adapter quantité, limiter surmixage, racler, laisser reposer si procédure.. À éviter : Foisonner une viande comme une mousse sans objectif..</t>
  </si>
  <si>
    <t>Contrôle temps/température pendant reprise</t>
  </si>
  <si>
    <t>L’air incorporé peut pâlir la couleur, modifier la perception, créer une texture mousseuse ou instable. Il faut adapter charge, vitesse, temps et raclage. Geste attendu : Adapter quantité, limiter surmixage, racler, laisser reposer si procédure. Contrôle attendu : Couleur cohérente, pas bulles excessives. Erreur critique à éviter : Foisonner une viande comme une mousse sans objectif. Hygiène ou traçabilité : Contrôle temps/température pendant reprise.</t>
  </si>
  <si>
    <t>Trop d’air blanchit et peut rendre la texture bizarre. On règle le mixage. Je fais : Adapter quantité, limiter surmixage, racler, laisser reposer si procédure. Je vérifie : Couleur cohérente, pas bulles excessives. Je ne fais pas : Foisonner une viande comme une mousse sans objectif. Je respecte : Contrôle temps/température pendant reprise.</t>
  </si>
  <si>
    <t>Q230</t>
  </si>
  <si>
    <t>Liants naturels</t>
  </si>
  <si>
    <t>Choisir un liant culinaire</t>
  </si>
  <si>
    <t>Une viande pure ne s’émulsionne pas correctement</t>
  </si>
  <si>
    <t>Sableux ou séparation</t>
  </si>
  <si>
    <t>Quels liants naturels peuvent améliorer une viande mixée et quelles vigilances entraînent-ils ?</t>
  </si>
  <si>
    <t>Qu’est-ce qu’on peut ajouter pour lier sans faire n’importe quoi ?</t>
  </si>
  <si>
    <t>Comparer pomme de terre, crème, beurre, jus réduit, fécule, œuf selon texture/allergènes.</t>
  </si>
  <si>
    <t>Citer liants et points à vérifier.</t>
  </si>
  <si>
    <t>Pomme de terre, jus réduit, crème, beurre, fécule ou œuf peuvent aider selon recette, mais modifient goût, allergènes, texture et valeur nutritionnelle. Ils doivent être dosés et tracés.</t>
  </si>
  <si>
    <t>On peut lier avec purée, crème, jus ou fécule, mais on note et on teste.</t>
  </si>
  <si>
    <t>Choisir liant cohérent, peser, incorporer chaud, recontrôler.</t>
  </si>
  <si>
    <t>Ajouter plusieurs liants sans maîtrise.</t>
  </si>
  <si>
    <t>Texture stable, goût cohérent, allergènes tracés.</t>
  </si>
  <si>
    <t>Émulsion, amidon, protéines</t>
  </si>
  <si>
    <t>Le meilleur liant est celui qui sert aussi le goût du plat.</t>
  </si>
  <si>
    <t>Viande mixée | IDDSI 4 | Contrôle : Texture stable, goût cohérent, allergènes tracés.</t>
  </si>
  <si>
    <t>À retenir : Choisir liant cohérent, peser, incorporer chaud, recontrôler.. À éviter : Ajouter plusieurs liants sans maîtrise..</t>
  </si>
  <si>
    <t>Allergènes lait/œuf/moutarde selon ajout</t>
  </si>
  <si>
    <t>Pomme de terre, jus réduit, crème, beurre, fécule ou œuf peuvent aider selon recette, mais modifient goût, allergènes, texture et valeur nutritionnelle. Ils doivent être dosés et tracés. Geste attendu : Choisir liant cohérent, peser, incorporer chaud, recontrôler. Contrôle attendu : Texture stable, goût cohérent, allergènes tracés. Erreur critique à éviter : Ajouter plusieurs liants sans maîtrise. Hygiène ou traçabilité : Allergènes lait/œuf/moutarde selon ajout.</t>
  </si>
  <si>
    <t>On peut lier avec purée, crème, jus ou fécule, mais on note et on teste. Je fais : Choisir liant cohérent, peser, incorporer chaud, recontrôler. Je vérifie : Texture stable, goût cohérent, allergènes tracés. Je ne fais pas : Ajouter plusieurs liants sans maîtrise. Je respecte : Allergènes lait/œuf/moutarde selon ajout.</t>
  </si>
  <si>
    <t>Q231</t>
  </si>
  <si>
    <t>Contrôle post-nettoyage</t>
  </si>
  <si>
    <t>Vérifier zones difficiles</t>
  </si>
  <si>
    <t>Un bras racleur et un couvercle ont servi à une texture protéique</t>
  </si>
  <si>
    <t>Résidus invisibles</t>
  </si>
  <si>
    <t>Quelles zones du matériel de mixage doivent être contrôlées après nettoyage ?</t>
  </si>
  <si>
    <t>Où peut-il rester des restes dans le robot ?</t>
  </si>
  <si>
    <t>Lister couteaux, axe, joint, racleur, couvercle, orifice et fond de cuve.</t>
  </si>
  <si>
    <t>Dire où regarder.</t>
  </si>
  <si>
    <t>Les résidus peuvent rester sous couteaux, axe, joints, racleur, couvercle, orifice d’ajout et fond de cuve. Le contrôle visuel et tactile selon procédure est nécessaire.</t>
  </si>
  <si>
    <t>Je regarde les lames, dessous, joints, couvercle, racleur et fond.</t>
  </si>
  <si>
    <t>Démonter selon notice, nettoyer, désinfecter, contrôler zones cachées.</t>
  </si>
  <si>
    <t>Nettoyer seulement la cuve visible.</t>
  </si>
  <si>
    <t>Absence résidus, fiche nettoyage validée.</t>
  </si>
  <si>
    <t>Les textures collantes exigent un nettoyage exigeant.</t>
  </si>
  <si>
    <t>Matériel | Tous niveaux | Contrôle : Absence résidus, fiche nettoyage validée.</t>
  </si>
  <si>
    <t>À retenir : Démonter selon notice, nettoyer, désinfecter, contrôler zones cachées.. À éviter : Nettoyer seulement la cuve visible..</t>
  </si>
  <si>
    <t>Plan de nettoyage-désinfection</t>
  </si>
  <si>
    <t>Les résidus peuvent rester sous couteaux, axe, joints, racleur, couvercle, orifice d’ajout et fond de cuve. Le contrôle visuel et tactile selon procédure est nécessaire. Geste attendu : Démonter selon notice, nettoyer, désinfecter, contrôler zones cachées. Contrôle attendu : Absence résidus, fiche nettoyage validée. Erreur critique à éviter : Nettoyer seulement la cuve visible. Hygiène ou traçabilité : Plan de nettoyage-désinfection.</t>
  </si>
  <si>
    <t>Je regarde les lames, dessous, joints, couvercle, racleur et fond. Je fais : Démonter selon notice, nettoyer, désinfecter, contrôler zones cachées. Je vérifie : Absence résidus, fiche nettoyage validée. Je ne fais pas : Nettoyer seulement la cuve visible. Je respecte : Plan de nettoyage-désinfection.</t>
  </si>
  <si>
    <t>Q232</t>
  </si>
  <si>
    <t>Critère esthétique</t>
  </si>
  <si>
    <t>Évaluer sans subjectivité</t>
  </si>
  <si>
    <t>Un jury évalue l’esthétique d’une texture modifiée</t>
  </si>
  <si>
    <t>Assiette complète</t>
  </si>
  <si>
    <t>Notation subjective</t>
  </si>
  <si>
    <t>Comment rendre le critère esthétique plus objectif ?</t>
  </si>
  <si>
    <t>Comment noter la présentation sans dire juste beau/pas beau ?</t>
  </si>
  <si>
    <t>Définir identifiabilité, propreté, séparation, couleur, relief, sauce et portion.</t>
  </si>
  <si>
    <t>Dire critères observables.</t>
  </si>
  <si>
    <t>L’esthétique doit être notée par critères visibles: plat identifiable, composants séparés, couleurs cohérentes, dressage propre, sauce maîtrisée, portion complète.</t>
  </si>
  <si>
    <t>On note si on reconnaît le plat, si c’est propre, séparé et appétissant.</t>
  </si>
  <si>
    <t>Utiliser grille à points avec observations.</t>
  </si>
  <si>
    <t>Mettre une note au ressenti seulement.</t>
  </si>
  <si>
    <t>Critères cochables + commentaire formateur.</t>
  </si>
  <si>
    <t>L’appétence peut se professionnaliser.</t>
  </si>
  <si>
    <t>Assiette complète | Formation atelier | Contrôle : Critères cochables + commentaire formateur.</t>
  </si>
  <si>
    <t>À retenir : Utiliser grille à points avec observations.. À éviter : Mettre une note au ressenti seulement..</t>
  </si>
  <si>
    <t>Dressage à température correcte</t>
  </si>
  <si>
    <t>L’esthétique doit être notée par critères visibles: plat identifiable, composants séparés, couleurs cohérentes, dressage propre, sauce maîtrisée, portion complète. Geste attendu : Utiliser grille à points avec observations. Contrôle attendu : Critères cochables + commentaire formateur. Erreur critique à éviter : Mettre une note au ressenti seulement. Hygiène ou traçabilité : Dressage à température correcte.</t>
  </si>
  <si>
    <t>On note si on reconnaît le plat, si c’est propre, séparé et appétissant. Je fais : Utiliser grille à points avec observations. Je vérifie : Critères cochables + commentaire formateur. Je ne fais pas : Mettre une note au ressenti seulement. Je respecte : Dressage à température correcte.</t>
  </si>
  <si>
    <t>Q233</t>
  </si>
  <si>
    <t>Thermomix mention</t>
  </si>
  <si>
    <t>Vérifier avant intégration</t>
  </si>
  <si>
    <t>Le document cite Thermomix Pro et Cookidoo pour textures modifiées</t>
  </si>
  <si>
    <t>Ressource documentaire</t>
  </si>
  <si>
    <t>Cuiseur-mixeur</t>
  </si>
  <si>
    <t>Source non vérifiée</t>
  </si>
  <si>
    <t>Comment traiter une ressource matériel non vérifiée dans la matrice ?</t>
  </si>
  <si>
    <t>Que faire si on n’a pas la fiche officielle ?</t>
  </si>
  <si>
    <t>Classer en piste de recherche et ne pas transformer en règle.</t>
  </si>
  <si>
    <t>Dire qu’on attend source/fiches.</t>
  </si>
  <si>
    <t>Une mention non vérifiée peut orienter une recherche, mais elle ne doit pas produire de règle de vitesse, temps ou température sans fiche constructeur ou essai interne validé.</t>
  </si>
  <si>
    <t>On peut chercher, mais on ne met pas en règle tant que ce n’est pas vérifié.</t>
  </si>
  <si>
    <t>Créer statut “à vérifier” et champ source attendue.</t>
  </si>
  <si>
    <t>Mettre des vitesses sans preuve.</t>
  </si>
  <si>
    <t>Statut documentaire clairement indiqué.</t>
  </si>
  <si>
    <t>Un bon moteur distingue recherche et validation.</t>
  </si>
  <si>
    <t>Cuiseur-mixeur | Ressource documentaire | Contrôle : Statut documentaire clairement indiqué.</t>
  </si>
  <si>
    <t>À retenir : Créer statut “à vérifier” et champ source attendue.. À éviter : Mettre des vitesses sans preuve..</t>
  </si>
  <si>
    <t>Validation chef/formateur avant usage</t>
  </si>
  <si>
    <t>Une mention non vérifiée peut orienter une recherche, mais elle ne doit pas produire de règle de vitesse, temps ou température sans fiche constructeur ou essai interne validé. Geste attendu : Créer statut “à vérifier” et champ source attendue. Contrôle attendu : Statut documentaire clairement indiqué. Erreur critique à éviter : Mettre des vitesses sans preuve. Hygiène ou traçabilité : Validation chef/formateur avant usage.</t>
  </si>
  <si>
    <t>On peut chercher, mais on ne met pas en règle tant que ce n’est pas vérifié. Je fais : Créer statut “à vérifier” et champ source attendue. Je vérifie : Statut documentaire clairement indiqué. Je ne fais pas : Mettre des vitesses sans preuve. Je respecte : Validation chef/formateur avant usage.</t>
  </si>
  <si>
    <t>Q234</t>
  </si>
  <si>
    <t>Mode démonstration</t>
  </si>
  <si>
    <t>Former par défauts contrôlés</t>
  </si>
  <si>
    <t>Un formateur veut faire comprendre sableux, collant et synérèse</t>
  </si>
  <si>
    <t>Échantillons contrôlés</t>
  </si>
  <si>
    <t>Cours trop théorique</t>
  </si>
  <si>
    <t>Pourquoi produire volontairement des défauts contrôlés peut-il être formateur ?</t>
  </si>
  <si>
    <t>Pourquoi montrer aussi les erreurs ?</t>
  </si>
  <si>
    <t>Expliquer comparaison, diagnostic, correction et mémorisation.</t>
  </si>
  <si>
    <t>Dire intérêt de voir le défaut.</t>
  </si>
  <si>
    <t>Voir un défaut contrôlé aide à le reconnaître en production. On peut comparer un mixé sableux, un mixé collant et un mixé qui rend de l’eau, puis corriger.</t>
  </si>
  <si>
    <t>Quand je vois le défaut, je le reconnais mieux après.</t>
  </si>
  <si>
    <t>Préparer mini-échantillons, faire observer, corriger, noter causes.</t>
  </si>
  <si>
    <t>Faire goûter des échantillons sans hygiène/allergènes.</t>
  </si>
  <si>
    <t>Fiche diagnostic remplie.</t>
  </si>
  <si>
    <t>L’erreur contrôlée devient outil pédagogique.</t>
  </si>
  <si>
    <t>Échantillons contrôlés | Formation atelier | Contrôle : Fiche diagnostic remplie.</t>
  </si>
  <si>
    <t>À retenir : Préparer mini-échantillons, faire observer, corriger, noter causes.. À éviter : Faire goûter des échantillons sans hygiène/allergènes..</t>
  </si>
  <si>
    <t>Échantillons identifiés, allergènes, hygiène</t>
  </si>
  <si>
    <t>Voir un défaut contrôlé aide à le reconnaître en production. On peut comparer un mixé sableux, un mixé collant et un mixé qui rend de l’eau, puis corriger. Geste attendu : Préparer mini-échantillons, faire observer, corriger, noter causes. Contrôle attendu : Fiche diagnostic remplie. Erreur critique à éviter : Faire goûter des échantillons sans hygiène/allergènes. Hygiène ou traçabilité : Échantillons identifiés, allergènes, hygiène.</t>
  </si>
  <si>
    <t>Quand je vois le défaut, je le reconnais mieux après. Je fais : Préparer mini-échantillons, faire observer, corriger, noter causes. Je vérifie : Fiche diagnostic remplie. Je ne fais pas : Faire goûter des échantillons sans hygiène/allergènes. Je respecte : Échantillons identifiés, allergènes, hygiène.</t>
  </si>
  <si>
    <t>Q235</t>
  </si>
  <si>
    <t>Synthèse professionnelle</t>
  </si>
  <si>
    <t>Relier produit-matériel-contrôle</t>
  </si>
  <si>
    <t>Un apprenant réussit un mixé mais ne sait pas expliquer sa méthode</t>
  </si>
  <si>
    <t>Texture modifiée</t>
  </si>
  <si>
    <t>Compétence non transférable</t>
  </si>
  <si>
    <t>Pourquoi la justification technique fait-elle partie de la compétence ?</t>
  </si>
  <si>
    <t>Pourquoi il faut savoir expliquer ce qu’on a fait ?</t>
  </si>
  <si>
    <t>Relier transfert, diagnostic futur, sécurité et amélioration continue.</t>
  </si>
  <si>
    <t>Dire que savoir refaire dépend de comprendre.</t>
  </si>
  <si>
    <t>Savoir réussir une fois ne suffit pas. Le professionnel doit expliquer choix du produit, cuisson, mouillement, matériel, contrôle, correction et hygiène pour reproduire et adapter.</t>
  </si>
  <si>
    <t>Si je comprends pourquoi, je peux refaire et corriger la prochaine fois.</t>
  </si>
  <si>
    <t>Faire verbaliser après exercice: produit, cuisson, ratio, test, défauts.</t>
  </si>
  <si>
    <t>Noter uniquement la production finale.</t>
  </si>
  <si>
    <t>Grille orale courte + résultat atelier.</t>
  </si>
  <si>
    <t>La pratique professionnelle inclut la justification.</t>
  </si>
  <si>
    <t>Texture modifiée | Formation | Contrôle : Grille orale courte + résultat atelier.</t>
  </si>
  <si>
    <t>À retenir : Faire verbaliser après exercice: produit, cuisson, ratio, test, défauts.. À éviter : Noter uniquement la production finale..</t>
  </si>
  <si>
    <t>Traçabilité des choix si protocole interne</t>
  </si>
  <si>
    <t>Savoir réussir une fois ne suffit pas. Le professionnel doit expliquer choix du produit, cuisson, mouillement, matériel, contrôle, correction et hygiène pour reproduire et adapter. Geste attendu : Faire verbaliser après exercice: produit, cuisson, ratio, test, défauts. Contrôle attendu : Grille orale courte + résultat atelier. Erreur critique à éviter : Noter uniquement la production finale. Hygiène ou traçabilité : Traçabilité des choix si protocole interne.</t>
  </si>
  <si>
    <t>Si je comprends pourquoi, je peux refaire et corriger la prochaine fois. Je fais : Faire verbaliser après exercice: produit, cuisson, ratio, test, défauts. Je vérifie : Grille orale courte + résultat atelier. Je ne fais pas : Noter uniquement la production finale. Je respecte : Traçabilité des choix si protocole interne.</t>
  </si>
  <si>
    <t xml:space="preserve"> Geste attendu : Mettre en attente si nécessaire, signaler, noter. Contrôle attendu : Transmission écrite/orale. Erreur critique à éviter : Rendre plus liquide ou plus épais sans validation. Hygiène ou traçabilité : Gestion écart PMS/protocole.</t>
  </si>
  <si>
    <t xml:space="preserve">Je ne bricole pas l’assiette. Je préviens et je transmets ce que j’ai vu. Je fais : </t>
  </si>
  <si>
    <t>Mettre en attente si nécessaire, signaler, noter. Je vérifie : Transmission écrite/orale. Je ne fais pas : Rendre plus liquide ou plus épais sans validation. Je respecte : Gestion écart PMS/protocole.</t>
  </si>
  <si>
    <t>Progression PRO (B-A)</t>
  </si>
  <si>
    <t>Objectif</t>
  </si>
  <si>
    <t>Progression CFA (B-A)</t>
  </si>
  <si>
    <t>Critères validés PRO A/B</t>
  </si>
  <si>
    <t>Critères validés CFA A/B</t>
  </si>
  <si>
    <t>CLASSEMENT — Textures modifiées PRO / CFA</t>
  </si>
  <si>
    <t>PLAN DE CLASSEMENT</t>
  </si>
  <si>
    <t>FAMILLES PRODUITS</t>
  </si>
  <si>
    <t>#7C3AED</t>
  </si>
  <si>
    <t>Classement</t>
  </si>
  <si>
    <t>Famille produit</t>
  </si>
  <si>
    <t>Sécurité convive / prescription</t>
  </si>
  <si>
    <t>Protocoles matériels</t>
  </si>
  <si>
    <t>Hygiène par étape / PMS</t>
  </si>
  <si>
    <t>Multi-produit</t>
  </si>
  <si>
    <t>Produit laitier</t>
  </si>
  <si>
    <t>Hygiène / matériel</t>
  </si>
  <si>
    <t>Référentiel texture / IDDSI</t>
  </si>
  <si>
    <t>Hygiène du matériel</t>
  </si>
  <si>
    <t>Réactions physicochimiques utiles</t>
  </si>
  <si>
    <t>Validation / contrôle</t>
  </si>
  <si>
    <t>Connaissance produits / risques texture</t>
  </si>
  <si>
    <t>Texturants / liants / gélifiants</t>
  </si>
  <si>
    <t>Défauts / corrections atelier</t>
  </si>
  <si>
    <t>Féculent</t>
  </si>
  <si>
    <t>Technologie des viandes mixées</t>
  </si>
  <si>
    <t>Aromatisation / sauces / associations</t>
  </si>
  <si>
    <t>Validation IDDSI / évaluation</t>
  </si>
  <si>
    <t>Légumineuse</t>
  </si>
  <si>
    <t>Saisonnalité et choix produits</t>
  </si>
  <si>
    <t>Enrichissement nutritionnel</t>
  </si>
  <si>
    <t>Mise en application atelier</t>
  </si>
  <si>
    <t>Charcuterie</t>
  </si>
  <si>
    <t>Fruit</t>
  </si>
  <si>
    <t>Cuissons adaptées</t>
  </si>
  <si>
    <t>Présentation / dressage</t>
  </si>
  <si>
    <t>Sources / niveau de preuve</t>
  </si>
  <si>
    <t>Texturant / liant</t>
  </si>
  <si>
    <t>Mixage / tamisage / homogénéisation</t>
  </si>
  <si>
    <t>Présentation / valorisation visuelle</t>
  </si>
  <si>
    <t>Formation / transfert compétence</t>
  </si>
  <si>
    <t>Sauce / aromate</t>
  </si>
  <si>
    <t>Bloc_reclasse</t>
  </si>
  <si>
    <t>Sous_bloc_reclasse</t>
  </si>
  <si>
    <t>Geste_professionnel_attendu</t>
  </si>
  <si>
    <t>Conseil_PRO</t>
  </si>
  <si>
    <t>Conseil_CFA</t>
  </si>
  <si>
    <t>Bloc_origine</t>
  </si>
  <si>
    <t>Famille_produit</t>
  </si>
  <si>
    <t>Sous_famille_technique</t>
  </si>
  <si>
    <t>Domaine_origine</t>
  </si>
  <si>
    <t>Ligne_source</t>
  </si>
  <si>
    <t>N° question active ►</t>
  </si>
  <si>
    <t>03_Connaissance produits / risques texture</t>
  </si>
  <si>
    <t>Fruit — Fruit / oxydation, eau ou pépins selon produit</t>
  </si>
  <si>
    <t>Adapter Abricot / pêche en texture modifiée</t>
  </si>
  <si>
    <t>Quels points techniques contrôler pour préparer Abricot / pêche en texture modifiée ?</t>
  </si>
  <si>
    <t>Avec Abricot / pêche, quels défauts faut-il anticiper avant mixage, dressage ou service ?</t>
  </si>
  <si>
    <t>Servir Abricot / pêche sans contrôler ni corriger le risque : Peau, acidité.</t>
  </si>
  <si>
    <t>Fruit / oxydation, eau ou pépins selon produit</t>
  </si>
  <si>
    <t>Viande — Viande rouge / morceau collagénique ou fibreux</t>
  </si>
  <si>
    <t>Adapter Agneau en texture modifiée</t>
  </si>
  <si>
    <t>Quels points techniques contrôler pour préparer Agneau en texture modifiée ?</t>
  </si>
  <si>
    <t>Avec Agneau, quels défauts faut-il anticiper avant mixage, dressage ou service ?</t>
  </si>
  <si>
    <t>Servir Agneau sans contrôler ni corriger le risque : Goût fort, gras.</t>
  </si>
  <si>
    <t>Viande rouge / morceau collagénique ou fibreux</t>
  </si>
  <si>
    <t>05_Saisonnalité et choix produits</t>
  </si>
  <si>
    <t>Saisonnalité — choix produit et texture</t>
  </si>
  <si>
    <t>Menu d’été avec courgette et tomate en texture modifiée</t>
  </si>
  <si>
    <t>Comment travailler des légumes d’été riches en eau sans obtenir une texture trop liquide ?</t>
  </si>
  <si>
    <t>Pourquoi faut-il égoutter, réduire ou lier les légumes d’été avant service ?</t>
  </si>
  <si>
    <t>Ajouter une gomme sans égoutter, réduire ou contrôler l’eau libre.</t>
  </si>
  <si>
    <t>Légume riche en eau / eau libre</t>
  </si>
  <si>
    <t>Adapter Banane en texture modifiée</t>
  </si>
  <si>
    <t>Quels points techniques contrôler pour préparer Banane en texture modifiée ?</t>
  </si>
  <si>
    <t>Avec Banane, quels défauts faut-il anticiper avant mixage, dressage ou service ?</t>
  </si>
  <si>
    <t>Servir Banane sans contrôler ni corriger le risque : Oxydation, texture collante.</t>
  </si>
  <si>
    <t>Légume — Légume support / couleur et texture</t>
  </si>
  <si>
    <t>Adapter Betterave en texture modifiée</t>
  </si>
  <si>
    <t>Quels points techniques contrôler pour préparer Betterave en texture modifiée ?</t>
  </si>
  <si>
    <t>Avec Betterave, quels défauts faut-il anticiper avant mixage, dressage ou service ?</t>
  </si>
  <si>
    <t>Servir Betterave sans contrôler ni corriger le risque : Goût terreux, couleur forte.</t>
  </si>
  <si>
    <t>Légume support / couleur et texture</t>
  </si>
  <si>
    <t>Adapter Bœuf braisé en texture modifiée</t>
  </si>
  <si>
    <t>Quels points techniques contrôler pour préparer Bœuf braisé en texture modifiée ?</t>
  </si>
  <si>
    <t>Avec Bœuf braisé, quels défauts faut-il anticiper avant mixage, dressage ou service ?</t>
  </si>
  <si>
    <t>Servir Bœuf braisé sans contrôler ni corriger le risque : Fibres longues, sécheresse.</t>
  </si>
  <si>
    <t>Adapter Brocoli en texture modifiée</t>
  </si>
  <si>
    <t>Quels points techniques contrôler pour préparer Brocoli en texture modifiée ?</t>
  </si>
  <si>
    <t>Avec Brocoli, quels défauts faut-il anticiper avant mixage, dressage ou service ?</t>
  </si>
  <si>
    <t>Servir Brocoli sans contrôler ni corriger le risque : Odeur soufrée, fibres.</t>
  </si>
  <si>
    <t>Adapter Carotte en texture modifiée</t>
  </si>
  <si>
    <t>Quels points techniques contrôler pour préparer Carotte en texture modifiée ?</t>
  </si>
  <si>
    <t>Avec Carotte, quels défauts faut-il anticiper avant mixage, dressage ou service ?</t>
  </si>
  <si>
    <t>Servir Carotte sans contrôler ni corriger le risque : Eau libre si cuisson mal égouttée.</t>
  </si>
  <si>
    <t>Adapter Céleri-rave en texture modifiée</t>
  </si>
  <si>
    <t>Quels points techniques contrôler pour préparer Céleri-rave en texture modifiée ?</t>
  </si>
  <si>
    <t>Avec Céleri-rave, quels défauts faut-il anticiper avant mixage, dressage ou service ?</t>
  </si>
  <si>
    <t>Servir Céleri-rave sans contrôler ni corriger le risque : Goût fort, fibres.</t>
  </si>
  <si>
    <t>Charcuterie — Produit transformé / sel, peau, boyau, morceaux</t>
  </si>
  <si>
    <t>Adapter Charcuterie sèche en texture modifiée</t>
  </si>
  <si>
    <t>Quels points techniques contrôler pour préparer Charcuterie sèche en texture modifiée ?</t>
  </si>
  <si>
    <t>Avec Charcuterie sèche, quels défauts faut-il anticiper avant mixage, dressage ou service ?</t>
  </si>
  <si>
    <t>Servir Charcuterie sèche sans contrôler ni corriger le risque : Morceaux durs, sel, gras.</t>
  </si>
  <si>
    <t>Produit transformé / sel, peau, boyau, morceaux</t>
  </si>
  <si>
    <t>Adapter Chou-fleur en texture modifiée</t>
  </si>
  <si>
    <t>Quels points techniques contrôler pour préparer Chou-fleur en texture modifiée ?</t>
  </si>
  <si>
    <t>Avec Chou-fleur, quels défauts faut-il anticiper avant mixage, dressage ou service ?</t>
  </si>
  <si>
    <t>Servir Chou-fleur sans contrôler ni corriger le risque : Odeur, eau.</t>
  </si>
  <si>
    <t>Adapter Courge / potimarron en texture modifiée</t>
  </si>
  <si>
    <t>Quels points techniques contrôler pour préparer Courge / potimarron en texture modifiée ?</t>
  </si>
  <si>
    <t>Avec Courge / potimarron, quels défauts faut-il anticiper avant mixage, dressage ou service ?</t>
  </si>
  <si>
    <t>Servir Courge / potimarron sans contrôler ni corriger le risque : Texture épaisse, peau.</t>
  </si>
  <si>
    <t>Légume — Légume riche en eau / eau libre</t>
  </si>
  <si>
    <t>Adapter Courgette en texture modifiée</t>
  </si>
  <si>
    <t>Quels points techniques contrôler pour préparer Courgette en texture modifiée ?</t>
  </si>
  <si>
    <t>Avec Courgette, quels défauts faut-il anticiper avant mixage, dressage ou service ?</t>
  </si>
  <si>
    <t>Servir Courgette sans contrôler ni corriger le risque : Excès d’eau.</t>
  </si>
  <si>
    <t>Volaille — Chair maigre ou cuisse plus moelleuse</t>
  </si>
  <si>
    <t>Adapter Dinde en texture modifiée</t>
  </si>
  <si>
    <t>Quels points techniques contrôler pour préparer Dinde en texture modifiée ?</t>
  </si>
  <si>
    <t>Avec Dinde, quels défauts faut-il anticiper avant mixage, dressage ou service ?</t>
  </si>
  <si>
    <t>Servir Dinde sans contrôler ni corriger le risque : Chair sèche.</t>
  </si>
  <si>
    <t>Chair maigre ou cuisse plus moelleuse</t>
  </si>
  <si>
    <t>Adapter Épinard en texture modifiée</t>
  </si>
  <si>
    <t>Quels points techniques contrôler pour préparer Épinard en texture modifiée ?</t>
  </si>
  <si>
    <t>Avec Épinard, quels défauts faut-il anticiper avant mixage, dressage ou service ?</t>
  </si>
  <si>
    <t>Servir Épinard sans contrôler ni corriger le risque : Fibres, couleur sombre.</t>
  </si>
  <si>
    <t>Adapter Fraise en texture modifiée</t>
  </si>
  <si>
    <t>Quels points techniques contrôler pour préparer Fraise en texture modifiée ?</t>
  </si>
  <si>
    <t>Avec Fraise, quels défauts faut-il anticiper avant mixage, dressage ou service ?</t>
  </si>
  <si>
    <t>Servir Fraise sans contrôler ni corriger le risque : Graines, acidité.</t>
  </si>
  <si>
    <t>Produit laitier — Laitier lisse ou fermenté / allergène lait</t>
  </si>
  <si>
    <t>Adapter Fromage frais en texture modifiée</t>
  </si>
  <si>
    <t>Quels points techniques contrôler pour préparer Fromage frais en texture modifiée ?</t>
  </si>
  <si>
    <t>Avec Fromage frais, quels défauts faut-il anticiper avant mixage, dressage ou service ?</t>
  </si>
  <si>
    <t>Servir Fromage frais sans contrôler ni corriger le risque : Salé, allergène lait.</t>
  </si>
  <si>
    <t>Laitier lisse ou fermenté / allergène lait</t>
  </si>
  <si>
    <t>Légume — Légume fibreux / tamisage probable</t>
  </si>
  <si>
    <t>Adapter Haricots verts en texture modifiée</t>
  </si>
  <si>
    <t>Quels points techniques contrôler pour préparer Haricots verts en texture modifiée ?</t>
  </si>
  <si>
    <t>Avec Haricots verts, quels défauts faut-il anticiper avant mixage, dressage ou service ?</t>
  </si>
  <si>
    <t>Servir Haricots verts sans contrôler ni corriger le risque : Fibres, fils.</t>
  </si>
  <si>
    <t>Légume fibreux / tamisage probable</t>
  </si>
  <si>
    <t>Adapter Jambon cuit en texture modifiée</t>
  </si>
  <si>
    <t>Quels points techniques contrôler pour préparer Jambon cuit en texture modifiée ?</t>
  </si>
  <si>
    <t>Avec Jambon cuit, quels défauts faut-il anticiper avant mixage, dressage ou service ?</t>
  </si>
  <si>
    <t>Servir Jambon cuit sans contrôler ni corriger le risque : Sel, texture compacte.</t>
  </si>
  <si>
    <t>Légumineuse — Peaux / granulation / tamisage</t>
  </si>
  <si>
    <t>Adapter Lentilles en texture modifiée</t>
  </si>
  <si>
    <t>Quels points techniques contrôler pour préparer Lentilles en texture modifiée ?</t>
  </si>
  <si>
    <t>Avec Lentilles, quels défauts faut-il anticiper avant mixage, dressage ou service ?</t>
  </si>
  <si>
    <t>Servir Lentilles sans contrôler ni corriger le risque : Peaux, granulation.</t>
  </si>
  <si>
    <t>Peaux / granulation / tamisage</t>
  </si>
  <si>
    <t>Adapter Melon en texture modifiée</t>
  </si>
  <si>
    <t>Quels points techniques contrôler pour préparer Melon en texture modifiée ?</t>
  </si>
  <si>
    <t>Avec Melon, quels défauts faut-il anticiper avant mixage, dressage ou service ?</t>
  </si>
  <si>
    <t>Servir Melon sans contrôler ni corriger le risque : Eau libre.</t>
  </si>
  <si>
    <t>Œuf — Protéine coagulante / grumeaux</t>
  </si>
  <si>
    <t>Adapter Œuf en texture modifiée</t>
  </si>
  <si>
    <t>Quels points techniques contrôler pour préparer Œuf en texture modifiée ?</t>
  </si>
  <si>
    <t>Avec Œuf, quels défauts faut-il anticiper avant mixage, dressage ou service ?</t>
  </si>
  <si>
    <t>Servir Œuf sans contrôler ni corriger le risque : Grumeaux, surcuisson.</t>
  </si>
  <si>
    <t>Protéine coagulante / grumeaux</t>
  </si>
  <si>
    <t>Féculent — Support amidonné</t>
  </si>
  <si>
    <t>Adapter Patate douce en texture modifiée</t>
  </si>
  <si>
    <t>Quels points techniques contrôler pour préparer Patate douce en texture modifiée ?</t>
  </si>
  <si>
    <t>Avec Patate douce, quels défauts faut-il anticiper avant mixage, dressage ou service ?</t>
  </si>
  <si>
    <t>Servir Patate douce sans contrôler ni corriger le risque : Texture dense, sucrée.</t>
  </si>
  <si>
    <t>Support amidonné</t>
  </si>
  <si>
    <t>Féculent — Céréale cuite / grains ou rétrogradation</t>
  </si>
  <si>
    <t>Adapter Pâtes en texture modifiée</t>
  </si>
  <si>
    <t>Quels points techniques contrôler pour préparer Pâtes en texture modifiée ?</t>
  </si>
  <si>
    <t>Avec Pâtes, quels défauts faut-il anticiper avant mixage, dressage ou service ?</t>
  </si>
  <si>
    <t>Servir Pâtes sans contrôler ni corriger le risque : Collant, élastique.</t>
  </si>
  <si>
    <t>Céréale cuite / grains ou rétrogradation</t>
  </si>
  <si>
    <t>Adapter Petits pois en texture modifiée</t>
  </si>
  <si>
    <t>Quels points techniques contrôler pour préparer Petits pois en texture modifiée ?</t>
  </si>
  <si>
    <t>Avec Petits pois, quels défauts faut-il anticiper avant mixage, dressage ou service ?</t>
  </si>
  <si>
    <t>Servir Petits pois sans contrôler ni corriger le risque : Peaux, grains.</t>
  </si>
  <si>
    <t>Adapter Poire en texture modifiée</t>
  </si>
  <si>
    <t>Quels points techniques contrôler pour préparer Poire en texture modifiée ?</t>
  </si>
  <si>
    <t>Avec Poire, quels défauts faut-il anticiper avant mixage, dressage ou service ?</t>
  </si>
  <si>
    <t>Servir Poire sans contrôler ni corriger le risque : Eau libre, oxydation.</t>
  </si>
  <si>
    <t>Adapter Poireau en texture modifiée</t>
  </si>
  <si>
    <t>Quels points techniques contrôler pour préparer Poireau en texture modifiée ?</t>
  </si>
  <si>
    <t>Avec Poireau, quels défauts faut-il anticiper avant mixage, dressage ou service ?</t>
  </si>
  <si>
    <t>Servir Poireau sans contrôler ni corriger le risque : Fibres longues.</t>
  </si>
  <si>
    <t>Adapter Pois cassés en texture modifiée</t>
  </si>
  <si>
    <t>Quels points techniques contrôler pour préparer Pois cassés en texture modifiée ?</t>
  </si>
  <si>
    <t>Avec Pois cassés, quels défauts faut-il anticiper avant mixage, dressage ou service ?</t>
  </si>
  <si>
    <t>Servir Pois cassés sans contrôler ni corriger le risque : Peaux, épaississement au repos.</t>
  </si>
  <si>
    <t>Adapter Pois chiches en texture modifiée</t>
  </si>
  <si>
    <t>Quels points techniques contrôler pour préparer Pois chiches en texture modifiée ?</t>
  </si>
  <si>
    <t>Avec Pois chiches, quels défauts faut-il anticiper avant mixage, dressage ou service ?</t>
  </si>
  <si>
    <t>Servir Pois chiches sans contrôler ni corriger le risque : Peaux, texture pâteuse.</t>
  </si>
  <si>
    <t>Poisson — Poisson maigre fragile / arêtes et granulosité</t>
  </si>
  <si>
    <t>Adapter Poisson blanc en texture modifiée</t>
  </si>
  <si>
    <t>Quels points techniques contrôler pour préparer Poisson blanc en texture modifiée ?</t>
  </si>
  <si>
    <t>Avec Poisson blanc, quels défauts faut-il anticiper avant mixage, dressage ou service ?</t>
  </si>
  <si>
    <t>Servir Poisson blanc sans contrôler ni corriger le risque : Arêtes, granulation.</t>
  </si>
  <si>
    <t>Poisson maigre fragile / arêtes et granulosité</t>
  </si>
  <si>
    <t>Adapter Pomme en texture modifiée</t>
  </si>
  <si>
    <t>Quels points techniques contrôler pour préparer Pomme en texture modifiée ?</t>
  </si>
  <si>
    <t>Avec Pomme, quels défauts faut-il anticiper avant mixage, dressage ou service ?</t>
  </si>
  <si>
    <t>Servir Pomme sans contrôler ni corriger le risque : Oxydation.</t>
  </si>
  <si>
    <t>Féculent — Tubercule amidonné / risque colle</t>
  </si>
  <si>
    <t>Adapter Pomme de terre en texture modifiée</t>
  </si>
  <si>
    <t>Quels points techniques contrôler pour préparer Pomme de terre en texture modifiée ?</t>
  </si>
  <si>
    <t>Avec Pomme de terre, quels défauts faut-il anticiper avant mixage, dressage ou service ?</t>
  </si>
  <si>
    <t>Servir Pomme de terre sans contrôler ni corriger le risque : Texture collante.</t>
  </si>
  <si>
    <t>Tubercule amidonné / risque colle</t>
  </si>
  <si>
    <t>Porc — Viande de porc / gras à intégrer</t>
  </si>
  <si>
    <t>Adapter Porc mijoté en texture modifiée</t>
  </si>
  <si>
    <t>Quels points techniques contrôler pour préparer Porc mijoté en texture modifiée ?</t>
  </si>
  <si>
    <t>Avec Porc mijoté, quels défauts faut-il anticiper avant mixage, dressage ou service ?</t>
  </si>
  <si>
    <t>Servir Porc mijoté sans contrôler ni corriger le risque : Gras libre, fibres.</t>
  </si>
  <si>
    <t>Viande de porc / gras à intégrer</t>
  </si>
  <si>
    <t>Adapter Riz en texture modifiée</t>
  </si>
  <si>
    <t>Quels points techniques contrôler pour préparer Riz en texture modifiée ?</t>
  </si>
  <si>
    <t>Avec Riz, quels défauts faut-il anticiper avant mixage, dressage ou service ?</t>
  </si>
  <si>
    <t>Servir Riz sans contrôler ni corriger le risque : Grains, durcissement.</t>
  </si>
  <si>
    <t>Poisson — Poisson gras / arêtes et gras libre</t>
  </si>
  <si>
    <t>Adapter Saumon en texture modifiée</t>
  </si>
  <si>
    <t>Quels points techniques contrôler pour préparer Saumon en texture modifiée ?</t>
  </si>
  <si>
    <t>Avec Saumon, quels défauts faut-il anticiper avant mixage, dressage ou service ?</t>
  </si>
  <si>
    <t>Servir Saumon sans contrôler ni corriger le risque : Gras libre, goût fort.</t>
  </si>
  <si>
    <t>Poisson gras / arêtes et gras libre</t>
  </si>
  <si>
    <t>Adapter Semoule en texture modifiée</t>
  </si>
  <si>
    <t>Quels points techniques contrôler pour préparer Semoule en texture modifiée ?</t>
  </si>
  <si>
    <t>Avec Semoule, quels défauts faut-il anticiper avant mixage, dressage ou service ?</t>
  </si>
  <si>
    <t>Servir Semoule sans contrôler ni corriger le risque : Grain résiduel.</t>
  </si>
  <si>
    <t>Poisson — Poisson dense / risque sec</t>
  </si>
  <si>
    <t>Adapter Thon cuit en texture modifiée</t>
  </si>
  <si>
    <t>Quels points techniques contrôler pour préparer Thon cuit en texture modifiée ?</t>
  </si>
  <si>
    <t>Avec Thon cuit, quels défauts faut-il anticiper avant mixage, dressage ou service ?</t>
  </si>
  <si>
    <t>Servir Thon cuit sans contrôler ni corriger le risque : Sécheresse.</t>
  </si>
  <si>
    <t>Poisson dense / risque sec</t>
  </si>
  <si>
    <t>Adapter Tomate en texture modifiée</t>
  </si>
  <si>
    <t>Quels points techniques contrôler pour préparer Tomate en texture modifiée ?</t>
  </si>
  <si>
    <t>Avec Tomate, quels défauts faut-il anticiper avant mixage, dressage ou service ?</t>
  </si>
  <si>
    <t>Servir Tomate sans contrôler ni corriger le risque : Peaux, pépins, acidité.</t>
  </si>
  <si>
    <t>Adapter Veau en texture modifiée</t>
  </si>
  <si>
    <t>Quels points techniques contrôler pour préparer Veau en texture modifiée ?</t>
  </si>
  <si>
    <t>Avec Veau, quels défauts faut-il anticiper avant mixage, dressage ou service ?</t>
  </si>
  <si>
    <t>Servir Veau sans contrôler ni corriger le risque : Chair sèche, goût doux.</t>
  </si>
  <si>
    <t>08_Protocoles matériels</t>
  </si>
  <si>
    <t>Matériel — usage, nettoyage, contrôle</t>
  </si>
  <si>
    <t>Pourquoi l’aspect homogène ne suffit-il pas toujours à valider un lissage ?</t>
  </si>
  <si>
    <t>Pourquoi poursuivre le lissage si la texture reste granuleuse ?</t>
  </si>
  <si>
    <t>Adapter Volaille blanche en texture modifiée</t>
  </si>
  <si>
    <t>Quels points techniques contrôler pour préparer Volaille blanche en texture modifiée ?</t>
  </si>
  <si>
    <t>Avec Volaille blanche, quels défauts faut-il anticiper avant mixage, dressage ou service ?</t>
  </si>
  <si>
    <t>Servir Volaille blanche sans contrôler ni corriger le risque : Sécheresse, fibres.</t>
  </si>
  <si>
    <t>Adapter Yaourt nature en texture modifiée</t>
  </si>
  <si>
    <t>Quels points techniques contrôler pour préparer Yaourt nature en texture modifiée ?</t>
  </si>
  <si>
    <t>Avec Yaourt nature, quels défauts faut-il anticiper avant mixage, dressage ou service ?</t>
  </si>
  <si>
    <t>Servir Yaourt nature sans contrôler ni corriger le risque : Acidité, séparation.</t>
  </si>
  <si>
    <t>13_Présentation / dressage</t>
  </si>
  <si>
    <t>Dressage — forme, couleur, portion, appétence</t>
  </si>
  <si>
    <t>Quelles limites poser au moulage des purées en textures modifiées ?</t>
  </si>
  <si>
    <t>Pourquoi un moulage réussi visuellement peut-il rester non conforme ?</t>
  </si>
  <si>
    <t>Valider le moulage sur l’apparence seule, sans contrôle de texture.</t>
  </si>
  <si>
    <t>18_Mise en application atelier</t>
  </si>
  <si>
    <t>Comment organiser analyse écart dans un atelier de production de textures modifiées ?</t>
  </si>
  <si>
    <t>Quels gestes appliquer concrètement pour analyse écart ?</t>
  </si>
  <si>
    <t>Corriger un écart sans identifier la cause ni tracer l’action.</t>
  </si>
  <si>
    <t>Sans famille produit directe</t>
  </si>
  <si>
    <t>02_Référentiel texture / IDDSI</t>
  </si>
  <si>
    <t>Contrôler au poste : Boissons épaissies</t>
  </si>
  <si>
    <t>Quels contrôles terrain permettent de valider Boissons épaissies avant service ?</t>
  </si>
  <si>
    <t>Comment vérifier Boissons épaissies au poste de travail avant d’envoyer ?</t>
  </si>
  <si>
    <t>Servir avant épaississement stabilisé.</t>
  </si>
  <si>
    <t>Repas complet / plusieurs composants à contrôler</t>
  </si>
  <si>
    <t>Contrôler au poste : Niveau 3/liquéfié</t>
  </si>
  <si>
    <t>Quels contrôles terrain permettent de valider Niveau 3/liquéfié avant service ?</t>
  </si>
  <si>
    <t>Comment vérifier Niveau 3/liquéfié au poste de travail avant d’envoyer ?</t>
  </si>
  <si>
    <t>Se fier à 'c'est une soupe'.</t>
  </si>
  <si>
    <t>Contrôler au poste : Niveau 4/purée</t>
  </si>
  <si>
    <t>Quels contrôles terrain permettent de valider Niveau 4/purée avant service ?</t>
  </si>
  <si>
    <t>Comment vérifier Niveau 4/purée au poste de travail avant d’envoyer ?</t>
  </si>
  <si>
    <t>Ajouter particules décoratives.</t>
  </si>
  <si>
    <t>Contrôler au poste : Niveau 5/haché humide</t>
  </si>
  <si>
    <t>Quels contrôles terrain permettent de valider Niveau 5/haché humide avant service ?</t>
  </si>
  <si>
    <t>Comment vérifier Niveau 5/haché humide au poste de travail avant d’envoyer ?</t>
  </si>
  <si>
    <t>Haché sec ou morceaux irréguliers.</t>
  </si>
  <si>
    <t>Contrôler au poste : Niveau 6/tendre petits morceaux</t>
  </si>
  <si>
    <t>Quels contrôles terrain permettent de valider Niveau 6/tendre petits morceaux avant service ?</t>
  </si>
  <si>
    <t>Comment vérifier Niveau 6/tendre petits morceaux au poste de travail avant d’envoyer ?</t>
  </si>
  <si>
    <t>Morceaux fermes ou secs.</t>
  </si>
  <si>
    <t>Contrôler au poste : Niveau 7 facile à mastiquer</t>
  </si>
  <si>
    <t>Quels contrôles terrain permettent de valider Niveau 7 facile à mastiquer avant service ?</t>
  </si>
  <si>
    <t>Comment vérifier Niveau 7 facile à mastiquer au poste de travail avant d’envoyer ?</t>
  </si>
  <si>
    <t>Servir aliments durs/collants.</t>
  </si>
  <si>
    <t>11_Aromatisation / sauces / associations</t>
  </si>
  <si>
    <t>Plat lisse aromatisé aux herbes</t>
  </si>
  <si>
    <t>Comment utiliser les herbes sans introduire de morceaux dans une texture lisse ?</t>
  </si>
  <si>
    <t>Comment donner un goût d’herbe sans laisser de morceaux ?</t>
  </si>
  <si>
    <t>Support aromatique filtré ou assaisonnement</t>
  </si>
  <si>
    <t>14_Hygiène par étape / PMS</t>
  </si>
  <si>
    <t>Plat cuit avant mixage</t>
  </si>
  <si>
    <t>Pourquoi la cuisson reste-t-elle déterminante même si le plat est ensuite mixé ?</t>
  </si>
  <si>
    <t>Pourquoi réussir la cuisson avant de mixer ?</t>
  </si>
  <si>
    <t>06_Cuissons adaptées</t>
  </si>
  <si>
    <t>Viande fibreuse à rendre mixable</t>
  </si>
  <si>
    <t>Pourquoi le braisage est-il souvent plus adapté qu’un rôtissage sec pour une viande mixée ?</t>
  </si>
  <si>
    <t>Pourquoi une cuisson mijotée aide-t-elle à obtenir une texture plus lisse ?</t>
  </si>
  <si>
    <t>Comment le choix du couteau, de la cuve et de la charge influence-t-il la texture finale ?</t>
  </si>
  <si>
    <t>Pourquoi le robot, la cuve et la quantité changent-ils le résultat ?</t>
  </si>
  <si>
    <t>Matériel, nettoyage ou protocole</t>
  </si>
  <si>
    <t>07_Mixage / tamisage / homogénéisation</t>
  </si>
  <si>
    <t>Choisir entre blender, cutter, presse-purée ou mixeur plongeant</t>
  </si>
  <si>
    <t>Pourquoi le matériel choisi modifie-t-il le résultat de mixage et de lissage ?</t>
  </si>
  <si>
    <t>Pourquoi l’outil utilisé change-t-il la texture finale ?</t>
  </si>
  <si>
    <t>04_Technologie des viandes mixées</t>
  </si>
  <si>
    <t>Viandes mixées — choix, ratio, mixage à chaud</t>
  </si>
  <si>
    <t>Quels liants naturels peuvent améliorer une viande mixée, et quelles vigilances imposent-ils ?</t>
  </si>
  <si>
    <t>Quels liants ajouter sans perdre goût, texture ni sécurité ?</t>
  </si>
  <si>
    <t>Adapter un plat de viande en purée lisse pour l’EHPAD</t>
  </si>
  <si>
    <t>Pourquoi un morceau à braiser peut-il être plus adapté qu’un morceau tendre à griller ?</t>
  </si>
  <si>
    <t>Pourquoi une viande à mijoter donne-t-elle souvent un meilleur mixé qu’un filet ?</t>
  </si>
  <si>
    <t>17_Validation IDDSI / évaluation</t>
  </si>
  <si>
    <t>Validation — test, preuve, barème</t>
  </si>
  <si>
    <t>Quel exercice comparatif permet de comprendre et diagnostiquer l’effet sableux ?</t>
  </si>
  <si>
    <t>Comment comparer deux méthodes pour comprendre l’effet sableux ?</t>
  </si>
  <si>
    <t>15_Réactions physicochimiques utiles</t>
  </si>
  <si>
    <t>Défaut de texture ou de goût lié à : Chlorophylle</t>
  </si>
  <si>
    <t>Comment utiliser la compréhension de chlorophylle pour corriger ou stabiliser une texture modifiée ?</t>
  </si>
  <si>
    <t>Quel geste adapter quand chlorophylle modifie la texture ou le goût ?</t>
  </si>
  <si>
    <t>Poursuivre la cuisson jusqu’à sécher, ternir ou granuler la préparation.</t>
  </si>
  <si>
    <t>Défaut de texture ou de goût lié à : Cisaillement</t>
  </si>
  <si>
    <t>Comment utiliser la compréhension de cisaillement pour corriger ou stabiliser une texture modifiée ?</t>
  </si>
  <si>
    <t>Quel geste adapter quand cisaillement modifie la texture ou le goût ?</t>
  </si>
  <si>
    <t>Utiliser le cutter comme solution unique, sans adapter outil, durée ni produit.</t>
  </si>
  <si>
    <t>Défaut de texture ou de goût lié à : Coagulation protéines</t>
  </si>
  <si>
    <t>Comment utiliser la compréhension de coagulation protéines pour corriger ou stabiliser une texture modifiée ?</t>
  </si>
  <si>
    <t>Quel geste adapter quand coagulation protéines modifie la texture ou le goût ?</t>
  </si>
  <si>
    <t>Défaut de texture ou de goût lié à : Diffusion aromatique</t>
  </si>
  <si>
    <t>Comment utiliser la compréhension de diffusion aromatique pour corriger ou stabiliser une texture modifiée ?</t>
  </si>
  <si>
    <t>Quel geste adapter quand diffusion aromatique modifie la texture ou le goût ?</t>
  </si>
  <si>
    <t>Ajouter des herbes hachées dans une texture lisse sans infusion ni filtration.</t>
  </si>
  <si>
    <t>Défaut de texture ou de goût lié à : Émulsion</t>
  </si>
  <si>
    <t>Comment utiliser la compréhension de émulsion pour corriger ou stabiliser une texture modifiée ?</t>
  </si>
  <si>
    <t>Quel geste adapter quand émulsion modifie la texture ou le goût ?</t>
  </si>
  <si>
    <t>Ajouter la matière grasse en une seule fois, sans émulsion progressive ni contrôle.</t>
  </si>
  <si>
    <t>Défaut de texture ou de goût lié à : Gélatinisation amidon</t>
  </si>
  <si>
    <t>Comment utiliser la compréhension de gélatinisation amidon pour corriger ou stabiliser une texture modifiée ?</t>
  </si>
  <si>
    <t>Quel geste adapter quand gélatinisation amidon modifie la texture ou le goût ?</t>
  </si>
  <si>
    <t>Servir une liaison avec grumeaux, goût farineux ou cuisson insuffisante de l’amidon.</t>
  </si>
  <si>
    <t>Liants / texturants — fonction et défaut</t>
  </si>
  <si>
    <t>Défaut de texture ou de goût lié à : Hydratation hydrocolloïdes</t>
  </si>
  <si>
    <t>Comment utiliser la compréhension de hydratation hydrocolloïdes pour corriger ou stabiliser une texture modifiée ?</t>
  </si>
  <si>
    <t>Quel geste adapter quand hydratation hydrocolloïdes modifie la texture ou le goût ?</t>
  </si>
  <si>
    <t>Valider le résultat avant hydratation complète du texturant.</t>
  </si>
  <si>
    <t>Hydrocolloïde, amidon ou liant culinaire</t>
  </si>
  <si>
    <t>Défaut de texture ou de goût lié à : Maillard</t>
  </si>
  <si>
    <t>Comment utiliser la compréhension de maillard pour corriger ou stabiliser une texture modifiée ?</t>
  </si>
  <si>
    <t>Quel geste adapter quand maillard modifie la texture ou le goût ?</t>
  </si>
  <si>
    <t>Chercher la coloration en brûlant ou en desséchant le produit.</t>
  </si>
  <si>
    <t>Défaut de texture ou de goût lié à : Oxydation enzymatique</t>
  </si>
  <si>
    <t>Comment utiliser la compréhension de oxydation enzymatique pour corriger ou stabiliser une texture modifiée ?</t>
  </si>
  <si>
    <t>Quel geste adapter quand oxydation enzymatique modifie la texture ou le goût ?</t>
  </si>
  <si>
    <t>Préparer trop tôt et laisser le produit s’oxyder ou se dégrader.</t>
  </si>
  <si>
    <t>Défaut de texture ou de goût lié à : Pectines végétales</t>
  </si>
  <si>
    <t>Comment utiliser la compréhension de pectines végétales pour corriger ou stabiliser une texture modifiée ?</t>
  </si>
  <si>
    <t>Quel geste adapter quand pectines végétales modifie la texture ou le goût ?</t>
  </si>
  <si>
    <t>Servir un végétal sous-cuit, fibreux ou insuffisamment tamisé.</t>
  </si>
  <si>
    <t>Défaut de texture ou de goût lié à : Rétrogradation amidon</t>
  </si>
  <si>
    <t>Comment utiliser la compréhension de rétrogradation amidon pour corriger ou stabiliser une texture modifiée ?</t>
  </si>
  <si>
    <t>Quel geste adapter quand rétrogradation amidon modifie la texture ou le goût ?</t>
  </si>
  <si>
    <t>Valider uniquement à chaud sans contrôler après refroidissement ou remise en température.</t>
  </si>
  <si>
    <t>Défaut de texture ou de goût lié à : Synérèse</t>
  </si>
  <si>
    <t>Comment utiliser la compréhension de synérèse pour corriger ou stabiliser une texture modifiée ?</t>
  </si>
  <si>
    <t>Quel geste adapter quand synérèse modifie la texture ou le goût ?</t>
  </si>
  <si>
    <t>Essuyer l’eau rejetée au lieu de corriger la cause de la synérèse.</t>
  </si>
  <si>
    <t>Transformer une joue de bœuf en texture mixée</t>
  </si>
  <si>
    <t>Construire un menu de saison en textures modifiées — Hiver</t>
  </si>
  <si>
    <t>Comment choisir des produits de hiver adaptés à des textures modifiées stables, goûteuses et appétissantes ?</t>
  </si>
  <si>
    <t>En hiver, quels produits choisir et quels risques texture anticiper ?</t>
  </si>
  <si>
    <t>Quels tests simples permettent d’objectiver une texture avant service ?</t>
  </si>
  <si>
    <t>Quels tests faire avant d’envoyer ?</t>
  </si>
  <si>
    <t>Valider au regard uniquement sans test de texture ni contrôle de service.</t>
  </si>
  <si>
    <t>Contrôle texture, température ou conformité</t>
  </si>
  <si>
    <t>Pourquoi tester la texture dans les conditions réelles de service ?</t>
  </si>
  <si>
    <t>Pourquoi tester à la température réelle de service ?</t>
  </si>
  <si>
    <t>Pourquoi contrôler à nouveau la texture après remise en température ?</t>
  </si>
  <si>
    <t>Pourquoi retester après réchauffage ?</t>
  </si>
  <si>
    <t>Pourquoi l’humidité maîtrisée est-elle essentielle dans une texture hachée ou moelleuse ?</t>
  </si>
  <si>
    <t>Pourquoi un haché sec est-il difficile et risqué à consommer ?</t>
  </si>
  <si>
    <t>Une portion mixée est diluée pour devenir lisse</t>
  </si>
  <si>
    <t>Pourquoi une dilution excessive reste-t-elle un défaut même si la texture paraît lisse ?</t>
  </si>
  <si>
    <t>Pourquoi trop d’eau affaiblit-il le goût, la tenue et la valeur nutritionnelle ?</t>
  </si>
  <si>
    <t>16_Défauts / corrections atelier</t>
  </si>
  <si>
    <t>Défauts — diagnostic et correction</t>
  </si>
  <si>
    <t>Défaut observé : Couleur brune (Fruit/légume oxydé)</t>
  </si>
  <si>
    <t>Comment diagnostiquer et corriger un défaut de type “Couleur brune” ?</t>
  </si>
  <si>
    <t>Que vérifier en priorité si le défaut “Couleur brune” apparaît ?</t>
  </si>
  <si>
    <t>Masquer un défaut de couleur par colorant sans corriger la cause.</t>
  </si>
  <si>
    <t>Défaut observé : Croûte surface (Maintien chaud trop long)</t>
  </si>
  <si>
    <t>Comment diagnostiquer et corriger un défaut de type “Croûte surface” ?</t>
  </si>
  <si>
    <t>Que vérifier en priorité si le défaut “Croûte surface” apparaît ?</t>
  </si>
  <si>
    <t>Gratter la croûte de surface et servir sans reprendre la maîtrise du réchauffage.</t>
  </si>
  <si>
    <t>Défaut observé : Fade (Détente à l’eau)</t>
  </si>
  <si>
    <t>Comment diagnostiquer et corriger un défaut de type “Fade” ?</t>
  </si>
  <si>
    <t>Que vérifier en priorité si le défaut “Fade” apparaît ?</t>
  </si>
  <si>
    <t>Compenser la fadeur ou l’eau par un excès de sel.</t>
  </si>
  <si>
    <t>Défaut observé : Fibreux (Poireau/viande)</t>
  </si>
  <si>
    <t>Comment diagnostiquer et corriger un défaut de type “Fibreux” ?</t>
  </si>
  <si>
    <t>Que vérifier en priorité si le défaut “Fibreux” apparaît ?</t>
  </si>
  <si>
    <t>Servir une texture avec filaments, fibres longues ou particules résiduelles.</t>
  </si>
  <si>
    <t>Défaut observé : Gluant (Texture filante)</t>
  </si>
  <si>
    <t>Comment diagnostiquer et corriger un défaut de type “Gluant” ?</t>
  </si>
  <si>
    <t>Que vérifier en priorité si le défaut “Gluant” apparaît ?</t>
  </si>
  <si>
    <t>Surcharger en xanthane jusqu’à obtenir une texture gluante ou filante.</t>
  </si>
  <si>
    <t>Défaut observé : Granuleux (Poisson/œuf/légumineuse)</t>
  </si>
  <si>
    <t>Comment diagnostiquer et corriger un défaut de type “Granuleux” ?</t>
  </si>
  <si>
    <t>Que vérifier en priorité si le défaut “Granuleux” apparaît ?</t>
  </si>
  <si>
    <t>Mixer plus longtemps sans traiter la cause : cuisson, produit, eau, liant ou tamisage.</t>
  </si>
  <si>
    <t>Défaut observé : Gras libre (Purée enrichie)</t>
  </si>
  <si>
    <t>Comment diagnostiquer et corriger un défaut de type “Gras libre” ?</t>
  </si>
  <si>
    <t>Que vérifier en priorité si le défaut “Gras libre” apparaît ?</t>
  </si>
  <si>
    <t>Ajouter un épaississant sur du gras libre sans réémulsion ni diagnostic.</t>
  </si>
  <si>
    <t>Défaut observé : Moulage trop ferme (Gel cassant)</t>
  </si>
  <si>
    <t>Comment diagnostiquer et corriger un défaut de type “Moulage trop ferme” ?</t>
  </si>
  <si>
    <t>Que vérifier en priorité si le défaut “Moulage trop ferme” apparaît ?</t>
  </si>
  <si>
    <t>Servir un moulage réussi visuellement mais non conforme en texture.</t>
  </si>
  <si>
    <t>Défaut observé : Texture variable selon lot (Production non pesée)</t>
  </si>
  <si>
    <t>Comment diagnostiquer et corriger un défaut de type “Texture variable selon lot” ?</t>
  </si>
  <si>
    <t>Que vérifier en priorité si le défaut “Texture variable selon lot” apparaît ?</t>
  </si>
  <si>
    <t>Produire chaque lot au jugé, sans pesée, repère ni test comparatif.</t>
  </si>
  <si>
    <t>Défaut observé : Trop épais (Mixé compact en bouche)</t>
  </si>
  <si>
    <t>Comment diagnostiquer et corriger un défaut de type “Trop épais” ?</t>
  </si>
  <si>
    <t>Que vérifier en priorité si le défaut “Trop épais” apparaît ?</t>
  </si>
  <si>
    <t>Détendre brutalement à l’eau froide sans contrôler goût, température ni texture.</t>
  </si>
  <si>
    <t>Défaut observé : Trop liquide (Eau libre autour d’un mixé)</t>
  </si>
  <si>
    <t>Comment diagnostiquer et corriger un défaut de type “Trop liquide” ?</t>
  </si>
  <si>
    <t>Que vérifier en priorité si le défaut “Trop liquide” apparaît ?</t>
  </si>
  <si>
    <t>Ajouter une poudre au hasard sans pesée, dispersion ni recontrôle.</t>
  </si>
  <si>
    <t>Défaut observé : Trop salé (Bouillon/fromage/charcuterie)</t>
  </si>
  <si>
    <t>Comment diagnostiquer et corriger un défaut de type “Trop salé” ?</t>
  </si>
  <si>
    <t>Que vérifier en priorité si le défaut “Trop salé” apparaît ?</t>
  </si>
  <si>
    <t>Ajouter du sucre pour masquer le sel sans analyse ni correction adaptée.</t>
  </si>
  <si>
    <t>Une viande mixée a reçu trop de liquide</t>
  </si>
  <si>
    <t>Comment corriger un excès de liquide sans diluer l’identité du plat ?</t>
  </si>
  <si>
    <t>Que faire si trop de jus a été ajouté ?</t>
  </si>
  <si>
    <t>13_Présentation / valorisation visuelle</t>
  </si>
  <si>
    <t>Comment utiliser une recoloration naturelle sans masquer un défaut de production ?</t>
  </si>
  <si>
    <t>Comment améliorer la couleur sans cacher un défaut technique ?</t>
  </si>
  <si>
    <t>Comment détendre une préparation sans perdre goût, sécurité ni conformité de texture ?</t>
  </si>
  <si>
    <t>Comment détendre sans transformer la préparation en sauce liquide ?</t>
  </si>
  <si>
    <t>Un dôme de viande mixée rend de l’eau après quinze minutes</t>
  </si>
  <si>
    <t>Que révèle une synérèse après maintien chaud et quelle correction appliquer ?</t>
  </si>
  <si>
    <t>Pourquoi l’eau libre après attente impose-t-elle une reprise technique ?</t>
  </si>
  <si>
    <t>Pourquoi la couleur doit-elle être considérée comme un paramètre de production ?</t>
  </si>
  <si>
    <t>Pourquoi la couleur influence-t-elle l’identification du plat et l’envie de manger ?</t>
  </si>
  <si>
    <t>Servir une masse uniforme et grise, non identifiable comme plat.</t>
  </si>
  <si>
    <t>Comment créer du relief au dressage sans introduire de morceaux, de croûte ou de particules ?</t>
  </si>
  <si>
    <t>Comment donner du volume sans ajouter de morceaux ni créer de croûte ?</t>
  </si>
  <si>
    <t>Comment organiser dégustation professionnelle dans un atelier de production de textures modifiées ?</t>
  </si>
  <si>
    <t>Quels gestes appliquer concrètement pour dégustation professionnelle ?</t>
  </si>
  <si>
    <t>Refuser toute dégustation professionnelle encadrée alors que l’évaluation sensorielle est nécessaire.</t>
  </si>
  <si>
    <t>Mixé chaud destiné à la liaison froide</t>
  </si>
  <si>
    <t>Quels paramètres enregistrer pendant le refroidissement ?</t>
  </si>
  <si>
    <t>Laisser refroidir en bac profond à température ambiante.</t>
  </si>
  <si>
    <t>Pourquoi un contrôle tactile ou organoleptique encadré peut-il sécuriser la validation ?</t>
  </si>
  <si>
    <t>Pourquoi détecter les grains, fibres ou particules avant service ?</t>
  </si>
  <si>
    <t>Ne pas contrôler la texture réelle par test visuel, tactile ou cuillère selon protocole.</t>
  </si>
  <si>
    <t>Quelles précautions prendre avec un bouillon utilisé pour détendre une texture ?</t>
  </si>
  <si>
    <t>Pourquoi vérifier qu’un bouillon est filtré, goûteux et peu salé ?</t>
  </si>
  <si>
    <t>Détendre avec un bouillon granuleux, trop salé ou non filtré.</t>
  </si>
  <si>
    <t>Comment utiliser la coloration sans durcir ni dessécher la texture ?</t>
  </si>
  <si>
    <t>Comment colorer le produit sans le brûler ni le dessécher ?</t>
  </si>
  <si>
    <t>Quelles causes rechercher devant une viande mixée à effet sableux ?</t>
  </si>
  <si>
    <t>Qu’est-ce qui peut rendre une viande mixée sableuse ?</t>
  </si>
  <si>
    <t>20_Formation / transfert compétence</t>
  </si>
  <si>
    <t>Un même cas est travaillé avec un CFA et un cuisinier confirmé</t>
  </si>
  <si>
    <t>Comment distinguer une réponse terrain CFA d’une réponse technique PRO ?</t>
  </si>
  <si>
    <t>Donner la même réponse attendue au PRO et au CFA, sans différencier niveau technique et geste terrain.</t>
  </si>
  <si>
    <t>01_Sécurité convive / prescription</t>
  </si>
  <si>
    <t>Pourquoi une difficulté de mastication et une difficulté de déglutition ne conduisent-elles pas forcément à la même texture ?</t>
  </si>
  <si>
    <t>Pourquoi mastication et déglutition ne demandent-elles pas toujours la même texture ?</t>
  </si>
  <si>
    <t>19_Sources / niveau de preuve</t>
  </si>
  <si>
    <t>Pourquoi distinguer source officielle, source constructeur et repère atelier ?</t>
  </si>
  <si>
    <t>Pourquoi ne faut-il pas confondre norme, fiche constructeur et repère d’essai ?</t>
  </si>
  <si>
    <t>Ressource, démonstration ou transfert</t>
  </si>
  <si>
    <t>Comment doser les épices dans une texture modifiée sans agressivité ni particules ?</t>
  </si>
  <si>
    <t>Comment épicer finement sans morceaux, excès de piquant ni agressivité ?</t>
  </si>
  <si>
    <t>Quel intérêt présente le dressage à la poche en texture modifiée ?</t>
  </si>
  <si>
    <t>Pourquoi la poche à douille aide-t-elle à dresser régulier et identifiable ?</t>
  </si>
  <si>
    <t>La poche à douille est utilisée pour des portions individuelles</t>
  </si>
  <si>
    <t>Pourquoi la présentation doit-elle aussi garantir une portion régulière ?</t>
  </si>
  <si>
    <t>Pourquoi une belle présentation doit-elle respecter la portion ?</t>
  </si>
  <si>
    <t>Quels contrôles appliquer lors d’un dressage à la poche à douille ?</t>
  </si>
  <si>
    <t>Que vérifier avec la poche : hygiène, température, débit, tenue et attente ?</t>
  </si>
  <si>
    <t>Pourquoi le mixage à chaud aide-t-il l’émulsion viande-jus-gélatine ?</t>
  </si>
  <si>
    <t>Comment rendre le critère esthétique plus objectif dans une grille d’évaluation ?</t>
  </si>
  <si>
    <t>Comment évaluer l’esthétique avec des critères observables ?</t>
  </si>
  <si>
    <t>Pourquoi une texture trop collante peut-elle rester non conforme ?</t>
  </si>
  <si>
    <t>Pourquoi une croûte de surface rend-elle la texture dangereuse ou désagréable ?</t>
  </si>
  <si>
    <t>Saucer un mixé</t>
  </si>
  <si>
    <t>Comment saucer une texture modifiée sans la rendre liquide ou non conforme ?</t>
  </si>
  <si>
    <t>Comment saucer sans créer d’eau libre ni liquéfier le dôme ?</t>
  </si>
  <si>
    <t>Pourquoi l’œuf demande-t-il une cuisson douce avant adaptation en texture modifiée ?</t>
  </si>
  <si>
    <t>Pourquoi l’œuf forme-t-il des grumeaux si la cuisson est trop vive ?</t>
  </si>
  <si>
    <t>Viande mixée avec sauce séparée</t>
  </si>
  <si>
    <t>Comment obtenir une texture homogène sans surmixer ni dégrader le produit ?</t>
  </si>
  <si>
    <t>Comment homogénéiser sans surmixer ni rendre la texture collante ?</t>
  </si>
  <si>
    <t>Un menu prévoit une cuisse de poulet en texture mixée</t>
  </si>
  <si>
    <t>Pourquoi chercher à rendre le plat d’origine reconnaissable en texture modifiée ?</t>
  </si>
  <si>
    <t>Pourquoi le convive doit-il pouvoir reconnaître le plat servi ?</t>
  </si>
  <si>
    <t>Quel conseil formateur peut orienter l’apprenant sans donner directement la réponse ?</t>
  </si>
  <si>
    <t>Comment aider l’apprenant sans lui donner la réponse complète ?</t>
  </si>
  <si>
    <t>Comment organiser fiche technique dans un atelier de production de textures modifiées ?</t>
  </si>
  <si>
    <t>Quels gestes appliquer concrètement pour fiche technique ?</t>
  </si>
  <si>
    <t>Travailler sur recette orale variable, sans fiche technique ni repères reproductibles.</t>
  </si>
  <si>
    <t>Construire un menu en textures modifiées avec Courgette/tomate septembre</t>
  </si>
  <si>
    <t>Comment organiser un menu cohérent en textures modifiées à partir de Courgette/tomate septembre ?</t>
  </si>
  <si>
    <t>Comment utiliser ces produits en atelier sans perdre goût, texture ni sécurité ?</t>
  </si>
  <si>
    <t>Utiliser un produit fatigué ou aqueux sans correction de goût, couleur et tenue.</t>
  </si>
  <si>
    <t>Quels critères utiliser pour valider objectivement une viande mixée en formation ?</t>
  </si>
  <si>
    <t>Valider par ressenti général sans test cuillère, granulométrie, température ni tenue.</t>
  </si>
  <si>
    <t>Comment organiser formation agent dans un atelier de production de textures modifiées ?</t>
  </si>
  <si>
    <t>Quels gestes appliquer concrètement pour formation agent ?</t>
  </si>
  <si>
    <t>Limiter la formation à une explication théorique sans exercice de production.</t>
  </si>
  <si>
    <t>Construire un menu de saison en textures modifiées — Été</t>
  </si>
  <si>
    <t>Comment choisir des produits de été adaptés à des textures modifiées stables, goûteuses et appétissantes ?</t>
  </si>
  <si>
    <t>En été, quels produits choisir et quels risques texture anticiper ?</t>
  </si>
  <si>
    <t>09_Hygiène du matériel</t>
  </si>
  <si>
    <t>Quels risques sanitaires apparaissent lors d’une production par lots successifs ?</t>
  </si>
  <si>
    <t>Pourquoi les bacs ne doivent-ils pas attendre hors maîtrise de température ?</t>
  </si>
  <si>
    <t>Construire un menu en textures modifiées avec Tomate insipide hiver</t>
  </si>
  <si>
    <t>Comment organiser un menu cohérent en textures modifiées à partir de Tomate insipide hiver ?</t>
  </si>
  <si>
    <t>Utiliser un produit pauvre en goût ou chargé en eau sans réduction, assaisonnement ni liaison.</t>
  </si>
  <si>
    <t>Riz ou pâtes destinés à une texture modifiée</t>
  </si>
  <si>
    <t>Pourquoi les féculents doivent-ils être très hydratés avant adaptation en texture modifiée ?</t>
  </si>
  <si>
    <t>Pourquoi le riz ou les pâtes doivent-ils être très hydratés avant adaptation ?</t>
  </si>
  <si>
    <t>Pourquoi séparer viande, légume et féculent dans une assiette en texture modifiée ?</t>
  </si>
  <si>
    <t>Pourquoi garder des composants séparés et identifiables ?</t>
  </si>
  <si>
    <t>Mélanger viande, légume et féculent en une masse uniforme non identifiable.</t>
  </si>
  <si>
    <t>Quel danger technique indique l’apparition d’eau libre autour d’un mixé ?</t>
  </si>
  <si>
    <t>Pourquoi l’eau libre signale-t-elle une texture instable ?</t>
  </si>
  <si>
    <t>Que révèlent des points gras blancs visibles dans une viande mixée ?</t>
  </si>
  <si>
    <t>Pourquoi voit-on de petits points blancs dans la viande mixée ?</t>
  </si>
  <si>
    <t>Quelle conduite tenir si la texture servie semble mal tolérée par le convive ?</t>
  </si>
  <si>
    <t>Que faire si le convive tousse ou semble mal tolérer la texture ?</t>
  </si>
  <si>
    <t>Que peut révéler une texture mate, sèche ou terne avant service ?</t>
  </si>
  <si>
    <t>Pourquoi un mixé mat ou sec doit-il alerter ?</t>
  </si>
  <si>
    <t>Pourquoi limiter le délai entre contrôle de texture et service au convive ?</t>
  </si>
  <si>
    <t>Pourquoi le délai entre contrôle et service doit-il rester court ?</t>
  </si>
  <si>
    <t>Un mixé mousse et perd en densité</t>
  </si>
  <si>
    <t>Pourquoi l’incorporation d’air peut-elle dégrader texture, couleur et appétence ?</t>
  </si>
  <si>
    <t>Pourquoi éviter de blanchir ou de faire mousser inutilement ?</t>
  </si>
  <si>
    <t>Construire un menu de saison en textures modifiées — Hors saison</t>
  </si>
  <si>
    <t>Comment choisir des produits de hors saison adaptés à des textures modifiées stables, goûteuses et appétissantes ?</t>
  </si>
  <si>
    <t>En hors saison, quels produits choisir et quels risques texture anticiper ?</t>
  </si>
  <si>
    <t>Légume destiné à une purée lisse</t>
  </si>
  <si>
    <t>Quel intérêt présente la cuisson vapeur pour certains légumes destinés au mixage ?</t>
  </si>
  <si>
    <t>Pourquoi la cuisson vapeur peut-elle limiter dilution et pertes de goût ?</t>
  </si>
  <si>
    <t>Pourquoi un mixage trop long peut-il dégrader la texture au lieu de l’améliorer ?</t>
  </si>
  <si>
    <t>Pourquoi un mixage trop long peut-il coller, chauffer ou aérer ?</t>
  </si>
  <si>
    <t>Pourquoi une incorporation excessive d’air peut-elle nuire à la texture, au goût et au visuel ?</t>
  </si>
  <si>
    <t>Pourquoi l’air incorporé blanchit-il et fragilise-t-il le visuel ?</t>
  </si>
  <si>
    <t>Une structure utilise un cuiseur-mixeur pour des potages enrichis</t>
  </si>
  <si>
    <t>Quel intérêt et quelles limites présente un appareil qui cuit et mixe dans le même bol ?</t>
  </si>
  <si>
    <t>Pourquoi cuire et mixer dans le même bol limite-t-il manipulations et pertes ?</t>
  </si>
  <si>
    <t>Dessert à base de fruit mixé</t>
  </si>
  <si>
    <t>Pourquoi cuire ou compoter certains fruits avant mixage ?</t>
  </si>
  <si>
    <t>Pourquoi compoter peut-il améliorer texture, couleur et sécurité des fruits ?</t>
  </si>
  <si>
    <t>Mixage d’un plat chaud</t>
  </si>
  <si>
    <t>Pourquoi organiser le poste complet avant de commencer le mixage ?</t>
  </si>
  <si>
    <t>Pourquoi préparer matériel, liquides et contenants avant de mixer ?</t>
  </si>
  <si>
    <t>Pourquoi la durée de vie d’une texture modifiée doit-elle rester prudente et tracée ?</t>
  </si>
  <si>
    <t>Pourquoi les mixés ne doivent-ils pas être conservés sans durée maîtrisée ?</t>
  </si>
  <si>
    <t>Pourquoi la quantité chargée dans la cuve influence-t-elle le résultat de mixage ?</t>
  </si>
  <si>
    <t>Pourquoi une cuve trop vide ou trop pleine donne-t-elle un mauvais mixage ?</t>
  </si>
  <si>
    <t>Pourquoi chaque correction de texture impose-t-elle une vérification des allergènes ?</t>
  </si>
  <si>
    <t>Pourquoi une sauce ou un liant ajouté peut-il modifier les allergènes ?</t>
  </si>
  <si>
    <t>12_Enrichissement nutritionnel</t>
  </si>
  <si>
    <t>Adapter une texture modifiée à un régime spécifique</t>
  </si>
  <si>
    <t>Comment intégrer le contrôle diététique sans compromettre texture, goût et sécurité ?</t>
  </si>
  <si>
    <t>Comment respecter le régime sans rendre la préparation trop liquide, trop épaisse ou instable ?</t>
  </si>
  <si>
    <t>Modifier seul un régime prescrit.</t>
  </si>
  <si>
    <t>Préserver la densité nutritionnelle d’un mixé trop dilué</t>
  </si>
  <si>
    <t>Comment renforcer la densité nutritionnelle sans dégrader la texture ?</t>
  </si>
  <si>
    <t>Comment enrichir un mixé sans le rendre trop liquide, trop épais ou instable ?</t>
  </si>
  <si>
    <t>Diluer pour lisser.</t>
  </si>
  <si>
    <t>Améliorer un dessert enrichi</t>
  </si>
  <si>
    <t>Comment construire un dessert enrichi sans compromettre texture, goût et sécurité ?</t>
  </si>
  <si>
    <t>Comment enrichir un dessert sans créer une texture instable ou écœurante ?</t>
  </si>
  <si>
    <t>Dessert granuleux ou trop liquide.</t>
  </si>
  <si>
    <t>Convive qui mange peu</t>
  </si>
  <si>
    <t>Comment augmenter l’apport énergétique sans dégrader texture, goût et sécurité ?</t>
  </si>
  <si>
    <t>Comment apporter plus d’énergie dans une petite portion sans casser la texture ?</t>
  </si>
  <si>
    <t>Ajouter gras libre.</t>
  </si>
  <si>
    <t>Soutenir le transit sans dégrader la texture</t>
  </si>
  <si>
    <t>Comment intégrer des fibres sans compromettre texture, goût et sécurité ?</t>
  </si>
  <si>
    <t>Comment ajouter des fibres sans rendre le mixé liquide, épais ou granuleux ?</t>
  </si>
  <si>
    <t>Ajouter fibres granuleuses.</t>
  </si>
  <si>
    <t>Pourquoi un moulage épais doit-il être refroidi plus rigoureusement ?</t>
  </si>
  <si>
    <t>Fatigue pendant le repas</t>
  </si>
  <si>
    <t>Comment organiser le fractionnement sans dégrader texture, goût ni sécurité ?</t>
  </si>
  <si>
    <t>Comment fractionner le repas sans perdre la qualité du mixé ?</t>
  </si>
  <si>
    <t>Augmenter volume aqueux.</t>
  </si>
  <si>
    <t>Un enrichissant masque le goût du plat</t>
  </si>
  <si>
    <t>Comment améliorer à la fois le goût et la valeur nutritionnelle sans déséquilibrer la texture ?</t>
  </si>
  <si>
    <t>Comment enrichir sans cacher le goût du plat ?</t>
  </si>
  <si>
    <t>Tout enrichir de la même façon.</t>
  </si>
  <si>
    <t>Pourquoi contrôler la granulométrie résiduelle avant service ?</t>
  </si>
  <si>
    <t>Pourquoi les grains résiduels sont-ils incompatibles avec une texture lisse ?</t>
  </si>
  <si>
    <t>Épaule de porc servie en texture mixée</t>
  </si>
  <si>
    <t>Comment adapter un porc moelleux en évitant la séparation du gras ?</t>
  </si>
  <si>
    <t>Comment éviter la graisse libre dans un porc mixé ?</t>
  </si>
  <si>
    <t>Boissons épaissies peu consommées</t>
  </si>
  <si>
    <t>Comment améliorer l’hydratation sans compromettre texture, goût et sécurité ?</t>
  </si>
  <si>
    <t>Comment proposer une boisson épaissie plus acceptable sans perdre la bonne texture ?</t>
  </si>
  <si>
    <t>Épaissir sans tester.</t>
  </si>
  <si>
    <t>Portion de viande ou de poisson trop faible</t>
  </si>
  <si>
    <t>Comment augmenter l’apport en protéines sans dégrader texture, goût ni sécurité ?</t>
  </si>
  <si>
    <t>Comment ajouter des protéines sans rendre le mixé trop liquide, trop épais ou instable ?</t>
  </si>
  <si>
    <t>Ajouter poudre sans hydrater.</t>
  </si>
  <si>
    <t>Préparation trop volumineuse</t>
  </si>
  <si>
    <t>Comment améliorer la satiété sans augmenter excessivement le volume servi ?</t>
  </si>
  <si>
    <t>Comment rendre la portion plus nourrissante sans faire une assiette trop grosse ?</t>
  </si>
  <si>
    <t>Servir bol énorme et pauvre.</t>
  </si>
  <si>
    <t>Construire un menu en textures modifiées avec Dinde-potimarron-champignon-pomme</t>
  </si>
  <si>
    <t>Comment organiser un menu cohérent en textures modifiées à partir de Dinde-potimarron-champignon-pomme ?</t>
  </si>
  <si>
    <t>Servir une préparation trop compacte sans détente contrôlée.</t>
  </si>
  <si>
    <t>Construire un menu en textures modifiées avec Poisson-courgette-tomate-pêche</t>
  </si>
  <si>
    <t>Comment organiser un menu cohérent en textures modifiées à partir de Poisson-courgette-tomate-pêche ?</t>
  </si>
  <si>
    <t>Eau libre tomate/courgette.</t>
  </si>
  <si>
    <t>Construire un menu en textures modifiées avec Bœuf-carotte-pomme de terre-poire</t>
  </si>
  <si>
    <t>Comment organiser un menu cohérent en textures modifiées à partir de Bœuf-carotte-pomme de terre-poire ?</t>
  </si>
  <si>
    <t>Laisser passer fibres de viande ou de poireau dans une texture supposée lisse.</t>
  </si>
  <si>
    <t>Construire un menu en textures modifiées avec Volaille-asperge-petits pois-fraise</t>
  </si>
  <si>
    <t>Comment organiser un menu cohérent en textures modifiées à partir de Volaille-asperge-petits pois-fraise ?</t>
  </si>
  <si>
    <t>Servir asperge fibreuse ou fraise à pépins sans tamisage ni contrôle.</t>
  </si>
  <si>
    <t>Comment ajouter une sauce sans liquéfier la préparation ni salir le dressage ?</t>
  </si>
  <si>
    <t>Épluchage de légumes fibreux</t>
  </si>
  <si>
    <t>Quels gestes préliminaires sécurisent le mixage des légumes fibreux ?</t>
  </si>
  <si>
    <t>Que faire avant de mixer des légumes fibreux ?</t>
  </si>
  <si>
    <t>Comment la matière grasse apporte-t-elle goût, rondeur et tenue ?</t>
  </si>
  <si>
    <t>Comment organiser poste propre/sale dans un atelier de production de textures modifiées ?</t>
  </si>
  <si>
    <t>Quels gestes appliquer concrètement pour poste propre/sale ?</t>
  </si>
  <si>
    <t>Croiser flux propres et sales pendant la préparation ou le conditionnement.</t>
  </si>
  <si>
    <t>Pourquoi la cuisse peut-elle mieux convenir que le blanc ?</t>
  </si>
  <si>
    <t>Brocoli ou épinards à mixer</t>
  </si>
  <si>
    <t>Comment préserver le goût et la couleur d’un légume vert mixé ?</t>
  </si>
  <si>
    <t>Comment éviter un vert triste ou trop cuit ?</t>
  </si>
  <si>
    <t>Poisson blanc destiné à un mixé</t>
  </si>
  <si>
    <t>Pourquoi cuire doucement le poisson avant mixage ?</t>
  </si>
  <si>
    <t>Pourquoi préparer chaque bac avec la même méthode ?</t>
  </si>
  <si>
    <t>Construire un menu en textures modifiées avec Carotte-pomme de terre-pomme</t>
  </si>
  <si>
    <t>Comment organiser un menu cohérent en textures modifiées à partir de Carotte-pomme de terre-pomme ?</t>
  </si>
  <si>
    <t>Composer un menu uniforme, peu contrasté et fatigant en bouche.</t>
  </si>
  <si>
    <t>Une purée d’hiver remplace un texturant commercial</t>
  </si>
  <si>
    <t>Pourquoi mesurer la température à cœur plutôt qu’en surface ?</t>
  </si>
  <si>
    <t>Pourquoi contrôler la température au centre du produit ?</t>
  </si>
  <si>
    <t>Pourquoi conserver des associations culinaires lisibles et classiques ?</t>
  </si>
  <si>
    <t>Pourquoi garder des repères de goût proches du plat d’origine ?</t>
  </si>
  <si>
    <t>Construire un menu de saison en textures modifiées — Printemps</t>
  </si>
  <si>
    <t>Comment choisir des produits de printemps adaptés à des textures modifiées stables, goûteuses et appétissantes ?</t>
  </si>
  <si>
    <t>En printemps, quels produits choisir et quels risques texture anticiper ?</t>
  </si>
  <si>
    <t>Pourquoi faut-il savoir expliquer ce qu’on a fait ?</t>
  </si>
  <si>
    <t>Un menu d’hiver prévoit une viande braisée en texture modifiée</t>
  </si>
  <si>
    <t>Quel intérêt technique et saisonnier présentent les plats mijotés pour les textures modifiées ?</t>
  </si>
  <si>
    <t>Pourquoi les plats mijotés d’hiver sont-ils de bons supports pour textures modifiées ?</t>
  </si>
  <si>
    <t>Pourquoi réduire et filtrer un jus plutôt que détendre une préparation à l’eau ?</t>
  </si>
  <si>
    <t>Pourquoi le jus réduit et filtré garde-t-il mieux le goût que l’eau ?</t>
  </si>
  <si>
    <t>Pourquoi le cuisinier ne choisit-il pas seul la texture ?</t>
  </si>
  <si>
    <t>Modifier la texture au feeling sans prescription, validation ni transmission.</t>
  </si>
  <si>
    <t>Quelles validations réaliser après moulage, démoulage et remise en température ?</t>
  </si>
  <si>
    <t>Que vérifier après le moulage : texture, tenue, eau libre, température et croûte ?</t>
  </si>
  <si>
    <t>Dans quels cas le tamisage devient-il indispensable avant service ?</t>
  </si>
  <si>
    <t>Quand faut-il tamiser pour éliminer fibres, peaux, grains ou arêtes ?</t>
  </si>
  <si>
    <t>Quels éléments éliminer avant de mixer une viande ?</t>
  </si>
  <si>
    <t>Quels éléments retirer avant mixage : os, cartilages, tendons, peaux ou fibres ?</t>
  </si>
  <si>
    <t>Comment organiser retour convive dans un atelier de production de textures modifiées ?</t>
  </si>
  <si>
    <t>Quels gestes appliquer concrètement pour retour convive ?</t>
  </si>
  <si>
    <t>Ignorer retours.</t>
  </si>
  <si>
    <t>Comment utiliser l’acidité sans déséquilibrer le goût ni fragiliser la texture ?</t>
  </si>
  <si>
    <t>Comment apporter de l’acidité sans couvrir le goût ni casser la texture ?</t>
  </si>
  <si>
    <t>Après une viande mixée, le Blixer est utilisé pour des légumes</t>
  </si>
  <si>
    <t>Pourquoi le nettoyage-désinfection du matériel de mixage est-il critique entre deux préparations ?</t>
  </si>
  <si>
    <t>Pourquoi nettoyer-désinfecter entre deux mixés évite-t-il contamination et allergènes ?</t>
  </si>
  <si>
    <t>Produits crus et cuits stockés au froid</t>
  </si>
  <si>
    <t>Pourquoi séparer strictement le cru et le cuit avant la préparation de mixés ?</t>
  </si>
  <si>
    <t>Pourquoi séparer cru et cuit évite-t-il la contamination croisée ?</t>
  </si>
  <si>
    <t>Stocker cru et cuit sans séparation nette ni protection.</t>
  </si>
  <si>
    <t>Pourquoi pré-hacher la viande avant d’introduire progressivement le liquide ?</t>
  </si>
  <si>
    <t>Pourquoi ajouter le liquide progressivement après le pré-hachage ?</t>
  </si>
  <si>
    <t>Mettre produit, liquide et liant en cuve d’un coup sans pré-hachage ni incorporation progressive.</t>
  </si>
  <si>
    <t>Construire un menu en textures modifiées avec Petits pois/épinards/fruits rouges</t>
  </si>
  <si>
    <t>Comment organiser un menu cohérent en textures modifiées à partir de Petits pois/épinards/fruits rouges ?</t>
  </si>
  <si>
    <t>Conserver l’eau de décongélation sans égouttage, réduction ni recontrôle.</t>
  </si>
  <si>
    <t>Pourquoi la température du test doit-elle correspondre à la température réelle de service ?</t>
  </si>
  <si>
    <t>Une préparation conforme froide se sépare après réchauffe</t>
  </si>
  <si>
    <t>Pourquoi tester après remise en température et pas seulement après fabrication ?</t>
  </si>
  <si>
    <t>Pourquoi recontrôler la texture après remise en température ?</t>
  </si>
  <si>
    <t>Pourquoi toute correction de texture doit-elle être tracée en production ?</t>
  </si>
  <si>
    <t>Pourquoi tracer chaque ajout de liquide, liant, sauce ou texturant ?</t>
  </si>
  <si>
    <t>Comment construire une évaluation atelier complète à partir du module viande mixée ?</t>
  </si>
  <si>
    <t>Comment construire un exercice avec production, défauts, correction et validation ?</t>
  </si>
  <si>
    <t>Comment organiser transmission service dans un atelier de production de textures modifiées ?</t>
  </si>
  <si>
    <t>Quels gestes appliquer concrètement pour transmission service ?</t>
  </si>
  <si>
    <t>Transmettre une barquette non identifiée, sans texture, allergènes ni destination.</t>
  </si>
  <si>
    <t>10_Texturants / liants / gélifiants</t>
  </si>
  <si>
    <t>Utiliser Agar-agar pour gélifier une préparation</t>
  </si>
  <si>
    <t>Quelles précautions prendre avec l’agar-agar dans une texture modifiée ?</t>
  </si>
  <si>
    <t>Comment utiliser l’agar-agar sans créer un gel trop ferme ou cassant ?</t>
  </si>
  <si>
    <t>Doser Agar-agar au jugé, sans pesée, sans temps de repos ni contrôle final.</t>
  </si>
  <si>
    <t>Utiliser l’alginate pour structurer une préparation</t>
  </si>
  <si>
    <t>Quelles précautions prendre avec l’alginate dans une texture modifiée ?</t>
  </si>
  <si>
    <t>Comment utiliser l’alginate sans perdre la conformité de texture ni la sécurité ?</t>
  </si>
  <si>
    <t>Doser Alginate au jugé, sans pesée, sans temps de repos ni contrôle final.</t>
  </si>
  <si>
    <t>Stabiliser une préparation avec amidon modifié</t>
  </si>
  <si>
    <t>Quelles précautions prendre avec un amidon modifié dans une texture modifiée ?</t>
  </si>
  <si>
    <t>Comment utiliser un amidon modifié en respectant la fiche technique ?</t>
  </si>
  <si>
    <t>Doser Amidon modifié au jugé, sans pesée, sans temps de repos ni contrôle final.</t>
  </si>
  <si>
    <t>Épaissir une préparation à chaud avec amidon ou fécule</t>
  </si>
  <si>
    <t>Quelles précautions prendre avec l’amidon ou la fécule dans une texture modifiée ?</t>
  </si>
  <si>
    <t>Comment éviter grumeaux, goût farineux ou texture pâteuse ?</t>
  </si>
  <si>
    <t>Doser Amidon/fécule au jugé, sans pesée, sans temps de repos ni contrôle final.</t>
  </si>
  <si>
    <t>Un agent emploie mouliné, mixé et haché sans distinction</t>
  </si>
  <si>
    <t>Pourquoi le vocabulaire des textures doit-il être normalisé ?</t>
  </si>
  <si>
    <t>Pourquoi faut-il employer les mêmes mots pour les textures ?</t>
  </si>
  <si>
    <t>Employer “mixé” pour toutes les textures sans préciser le niveau attendu.</t>
  </si>
  <si>
    <t>Utiliser les carraghénanes dans produits laitiers et sauces</t>
  </si>
  <si>
    <t>Quelles précautions prendre avec les carraghénanes dans une texture modifiée ?</t>
  </si>
  <si>
    <t>Comment utiliser les carraghénanes sans perdre la conformité de texture ni la sécurité ?</t>
  </si>
  <si>
    <t>Doser Carraghénanes au jugé, sans pesée, sans temps de repos ni contrôle final.</t>
  </si>
  <si>
    <t>Renforcer le goût d’une préparation veau/volaille avec champignon-crème filtrée</t>
  </si>
  <si>
    <t>Comment utiliser champignon et crème filtrés pour renforcer le goût sans particules ni instabilité ?</t>
  </si>
  <si>
    <t>Comment donner du goût avec champignon-crème sans laisser de morceaux ?</t>
  </si>
  <si>
    <t>Laisser des morceaux de champignon dans une texture lisse.</t>
  </si>
  <si>
    <t>Renforcer le goût d’une préparation volaille/légumes avec un condiment doux</t>
  </si>
  <si>
    <t>Comment utiliser un condiment doux mixé-tamisé sans introduire de particules ni d’instabilité ?</t>
  </si>
  <si>
    <t>Comment donner du goût avec un condiment doux sans rendre la texture dangereuse ?</t>
  </si>
  <si>
    <t>Utiliser une moutarde à grains dans une texture lisse.</t>
  </si>
  <si>
    <t>Enrichir et lier avec crème ou fromage frais</t>
  </si>
  <si>
    <t>Quelles précautions prendre avec crème ou fromage frais dans une texture modifiée ?</t>
  </si>
  <si>
    <t>Comment utiliser crème ou fromage frais sans rendre la texture instable ?</t>
  </si>
  <si>
    <t>Doser Crème/fromage frais au jugé, sans pesée, sans temps de repos ni contrôle final.</t>
  </si>
  <si>
    <t>Adapter des liquides avec un épaississant boissons</t>
  </si>
  <si>
    <t>Quelles précautions prendre avec un épaississant boissons ?</t>
  </si>
  <si>
    <t>Comment épaissir une boisson sans surdoser ni créer de grumeaux ?</t>
  </si>
  <si>
    <t>Doser Épaississant boissons au jugé, sans pesée, sans temps de repos ni contrôle final.</t>
  </si>
  <si>
    <t>Aromatiser lentilles et carotte avec des épices torréfiées finement moulues</t>
  </si>
  <si>
    <t>Comment utiliser des épices torréfiées moulues fines sans particules ni instabilité ?</t>
  </si>
  <si>
    <t>Comment donner du goût avec des épices fines sans laisser de grains ?</t>
  </si>
  <si>
    <t>Ajouter des grains, piments ou épices trop agressives.</t>
  </si>
  <si>
    <t>Enrichir selon protocole avec fibres ou poudres nutritionnelles</t>
  </si>
  <si>
    <t>Quelles précautions prendre avec les fibres ou poudres nutritionnelles ?</t>
  </si>
  <si>
    <t>Comment enrichir sans épaissir, granuler ou masquer excessivement le goût ?</t>
  </si>
  <si>
    <t>Doser Fibres/poudres nutritionnelles au jugé, sans pesée, sans temps de repos ni contrôle final.</t>
  </si>
  <si>
    <t>Renforcer le goût du bœuf ou du veau avec un fond brun filtré</t>
  </si>
  <si>
    <t>Comment utiliser un fond brun filtré pour renforcer le goût sans particules ni instabilité ?</t>
  </si>
  <si>
    <t>Comment donner du goût avec un fond brun sans laisser de morceaux ?</t>
  </si>
  <si>
    <t>Utiliser un fond industriel salé sans dilution, filtration ni contrôle allergènes.</t>
  </si>
  <si>
    <t>Renforcer le goût du poisson blanc avec un fumet filtré</t>
  </si>
  <si>
    <t>Comment utiliser un fumet filtré pour renforcer le goût sans particules ni instabilité ?</t>
  </si>
  <si>
    <t>Comment donner du goût avec un fumet sans rendre la préparation trop liquide ?</t>
  </si>
  <si>
    <t>Utiliser un fumet trop salé, trouble ou non filtré.</t>
  </si>
  <si>
    <t>Utiliser la gélatine pour obtenir un gel souple à froid</t>
  </si>
  <si>
    <t>Quelles précautions prendre avec la gélatine dans une texture modifiée ?</t>
  </si>
  <si>
    <t>Comment utiliser la gélatine sans perdre la tenue au service ?</t>
  </si>
  <si>
    <t>Doser Gélatine au jugé, sans pesée, sans temps de repos ni contrôle final.</t>
  </si>
  <si>
    <t>Standardiser une production avec un gélifiant prêt à l’emploi</t>
  </si>
  <si>
    <t>Quelles précautions prendre avec un gélifiant prêt à l’emploi ?</t>
  </si>
  <si>
    <t>Comment utiliser un gélifiant prêt à l’emploi sans appliquer le dosage mécaniquement ?</t>
  </si>
  <si>
    <t>Doser Gélifiant prêt à l’emploi au jugé, sans pesée, sans temps de repos ni contrôle final.</t>
  </si>
  <si>
    <t>Épaissir ou gélifier avec gomme de caroube</t>
  </si>
  <si>
    <t>Quelles précautions prendre avec la gomme de caroube dans une texture modifiée ?</t>
  </si>
  <si>
    <t>Comment utiliser la gomme de caroube sans créer une texture lourde ou instable ?</t>
  </si>
  <si>
    <t>Doser Gomme caroube au jugé, sans pesée, sans temps de repos ni contrôle final.</t>
  </si>
  <si>
    <t>Donner du corps avec gomme guar</t>
  </si>
  <si>
    <t>Quelles précautions prendre avec la gomme guar dans une texture modifiée ?</t>
  </si>
  <si>
    <t>Comment utiliser la gomme guar sans rendre la texture pâteuse ou gluante ?</t>
  </si>
  <si>
    <t>Doser Gomme guar au jugé, sans pesée, sans temps de repos ni contrôle final.</t>
  </si>
  <si>
    <t>Épaissir ou stabiliser avec gomme xanthane à froid ou à chaud</t>
  </si>
  <si>
    <t>Quelles précautions prendre avec la gomme xanthane dans une texture modifiée ?</t>
  </si>
  <si>
    <t>Comment utiliser la gomme xanthane sans obtenir une texture filante ou gluante ?</t>
  </si>
  <si>
    <t>Doser Gomme xanthane au jugé, sans pesée, sans temps de repos ni contrôle final.</t>
  </si>
  <si>
    <t>Aromatiser légumes ou poisson avec une huile filtrée</t>
  </si>
  <si>
    <t>Comment utiliser une huile aromatisée filtrée sans particules ni instabilité ?</t>
  </si>
  <si>
    <t>Comment donner du goût avec une huile aromatisée sans laisser de morceaux ?</t>
  </si>
  <si>
    <t>Herbes hachées dans texture lisse.</t>
  </si>
  <si>
    <t>Enrichir et arrondir une texture avec huile ou beurre</t>
  </si>
  <si>
    <t>Quelles précautions prendre avec l’huile ou le beurre dans une texture modifiée ?</t>
  </si>
  <si>
    <t>Comment enrichir avec une matière grasse sans créer de gras libre ?</t>
  </si>
  <si>
    <t>Doser Huile/beurre au jugé, sans pesée, sans temps de repos ni contrôle final.</t>
  </si>
  <si>
    <t>Aromatiser purées et féculents avec un lait infusé</t>
  </si>
  <si>
    <t>Comment utiliser un lait infusé pour renforcer le goût sans particules ni instabilité ?</t>
  </si>
  <si>
    <t>Comment donner du goût avec un lait infusé sans laisser de morceaux ?</t>
  </si>
  <si>
    <t>Porter fortement à ébullition avec œuf ou fromage jusqu’à coagulation ou séparation.</t>
  </si>
  <si>
    <t>Quel rôle professionnel joue le bras racleur dans un Blixer ?</t>
  </si>
  <si>
    <t>Pourquoi le racleur réincorpore-t-il la matière hors zone de coupe ?</t>
  </si>
  <si>
    <t>Pourquoi rattacher un protocole au modèle exact du matériel utilisé ?</t>
  </si>
  <si>
    <t>Pourquoi les temps et vitesses dépendent-ils du modèle, de la charge et de la fiche constructeur ?</t>
  </si>
  <si>
    <t>Comment exploiter un fruit mûr sans obtenir une texture aqueuse, collante ou brunie ?</t>
  </si>
  <si>
    <t>Comment préparer un dessert fruité lisse, stable et non oxydé ?</t>
  </si>
  <si>
    <t>Lier avec un mélange texturant maison</t>
  </si>
  <si>
    <t>Quelles précautions prendre avec un mélange texturant maison ?</t>
  </si>
  <si>
    <t>Comment utiliser un mélange maison sans perdre la conformité de texture ?</t>
  </si>
  <si>
    <t>Doser Mélange texturant maison au jugé, sans pesée, sans temps de repos ni contrôle final.</t>
  </si>
  <si>
    <t>Utiliser la méthylcellulose pour une gélification à chaud</t>
  </si>
  <si>
    <t>Quelles précautions prendre avec la méthylcellulose dans une texture modifiée ?</t>
  </si>
  <si>
    <t>Comment utiliser la méthylcellulose sans perdre la conformité ni la sécurité ?</t>
  </si>
  <si>
    <t>Doser Méthylcellulose au jugé, sans pesée, sans temps de repos ni contrôle final.</t>
  </si>
  <si>
    <t>Lier et enrichir avec l’œuf</t>
  </si>
  <si>
    <t>Quelles précautions prendre avec l’œuf dans une texture modifiée ?</t>
  </si>
  <si>
    <t>Comment utiliser l’œuf sans créer de grumeaux ni oublier l’allergène ?</t>
  </si>
  <si>
    <t>Doser Œuf au jugé, sans pesée, sans temps de repos ni contrôle final.</t>
  </si>
  <si>
    <t>Lier certaines farces avec pain de mie sans croûte mixé</t>
  </si>
  <si>
    <t>Quelles précautions prendre avec du pain de mie sans croûte mixé ?</t>
  </si>
  <si>
    <t>Comment l’utiliser comme liant sans rendre la texture pâteuse ?</t>
  </si>
  <si>
    <t>Doser Pain de mie sans croûte mixé au jugé, sans pesée, sans temps de repos ni contrôle final.</t>
  </si>
  <si>
    <t>Structurer des fruits avec pectine</t>
  </si>
  <si>
    <t>Quelles précautions prendre avec la pectine dans une texture modifiée ?</t>
  </si>
  <si>
    <t>Comment utiliser la pectine sans obtenir un gel irrégulier ?</t>
  </si>
  <si>
    <t>Doser Pectine au jugé, sans pesée, sans temps de repos ni contrôle final.</t>
  </si>
  <si>
    <t>Construire un menu de saison en textures modifiées — Toute saison</t>
  </si>
  <si>
    <t>Comment choisir des produits de toute saison adaptés à des textures modifiées stables, goûteuses et appétissantes ?</t>
  </si>
  <si>
    <t>En toute saison, quels produits choisir et quels risques texture anticiper ?</t>
  </si>
  <si>
    <t>Épaissir avec purée de pomme de terre ou flocons</t>
  </si>
  <si>
    <t>Quelles précautions prendre avec la purée de pomme de terre ou les flocons ?</t>
  </si>
  <si>
    <t>Comment épaissir sans rendre la préparation collante ou pâteuse ?</t>
  </si>
  <si>
    <t>Doser Purée de pomme de terre/flocons au jugé, sans pesée, sans temps de repos ni contrôle final.</t>
  </si>
  <si>
    <t>Renforcer le goût de légumes aqueux avec une réduction de jus</t>
  </si>
  <si>
    <t>Comment utiliser une réduction de jus de légume sans particules ni instabilité ?</t>
  </si>
  <si>
    <t>Comment donner du goût avec un jus réduit sans liquéfier la préparation ?</t>
  </si>
  <si>
    <t>Détendre avec une eau de cuisson claire, pauvre en goût et non liée.</t>
  </si>
  <si>
    <t>Aromatiser féculents ou poisson avec une sauce tomate lisse</t>
  </si>
  <si>
    <t>Comment utiliser une sauce tomate lisse sans particules ni instabilité ?</t>
  </si>
  <si>
    <t>Comment donner du goût avec une sauce tomate sans morceaux ni eau libre ?</t>
  </si>
  <si>
    <t>Laisser peaux ou pépins dans une sauce tomate destinée à une texture lisse.</t>
  </si>
  <si>
    <t>Équilibrer desserts et fruits avec sucre, sel et acidité</t>
  </si>
  <si>
    <t>Comment équilibrer sucre, sel et acidité sans déstabiliser la texture ?</t>
  </si>
  <si>
    <t>Comment donner du goût à un dessert lisse sans excès de sucre ni d’acidité ?</t>
  </si>
  <si>
    <t>Sucrer pour masquer un défaut technique au lieu de corriger texture ou goût.</t>
  </si>
  <si>
    <t>Comment utiliser un ratio viande/liquide comme repère sans l’appliquer mécaniquement ?</t>
  </si>
  <si>
    <t>Pourquoi ne faut-il pas ajouter le liquide au hasard ?</t>
  </si>
  <si>
    <t>Comment organiser validation formateur dans un atelier de production de textures modifiées ?</t>
  </si>
  <si>
    <t>Quels gestes appliquer concrètement pour validation formateur ?</t>
  </si>
  <si>
    <t>Noter uniquement une définition apprise par cœur sans observer le geste atelier.</t>
  </si>
  <si>
    <t>Que doit démontrer le test de la cuillère inclinée pour une purée lisse ?</t>
  </si>
  <si>
    <t>Valider uniquement au visuel sans test cuillère, tenue, eau libre ni température.</t>
  </si>
  <si>
    <t>Construire un menu de saison en textures modifiées — Automne</t>
  </si>
  <si>
    <t>Comment choisir des produits de automne adaptés à des textures modifiées stables, goûteuses et appétissantes ?</t>
  </si>
  <si>
    <t>En automne, quels produits choisir et quels risques texture anticiper ?</t>
  </si>
  <si>
    <t>Pourquoi l’absence de morceaux est-elle indispensable dans une texture lisse ?</t>
  </si>
  <si>
    <t>Comment classer une ressource matériel non vérifiée dans une matrice professionnelle ?</t>
  </si>
  <si>
    <t>Comment classer une information si la fiche officielle n’est pas disponible ?</t>
  </si>
  <si>
    <t>Indiquer des temps ou vitesses matériel sans fiche constructeur ni validation atelier.</t>
  </si>
  <si>
    <t>Réception de poisson destiné aux mixés</t>
  </si>
  <si>
    <t>Quels contrôles de réception sont critiques pour produire des textures modifiées sûres ?</t>
  </si>
  <si>
    <t>Que contrôler à la réception avant de produire des textures modifiées ?</t>
  </si>
  <si>
    <t>Accepter un produit douteux sans contrôle réception ni signalement.</t>
  </si>
  <si>
    <t>Quelles zones du matériel de mixage contrôler après nettoyage-désinfection ?</t>
  </si>
  <si>
    <t>Quelles zones du robot peuvent garder des résidus après lavage ?</t>
  </si>
  <si>
    <t>Nettoyer seulement la cuve visible en oubliant couteaux, couvercle, joints et racleur.</t>
  </si>
  <si>
    <t>.</t>
  </si>
  <si>
    <t>arreter improvisation securiser</t>
  </si>
  <si>
    <t>◄ Saisissez “X” pour afficher les réponses attendues ; sans “X”, aucun contenu n’est affiché.</t>
  </si>
  <si>
    <t>MODE D'EMPLOI</t>
  </si>
  <si>
    <t>Respecter l’articulation cuisine / soins</t>
  </si>
  <si>
    <t>Repérer une alerte de déglutition</t>
  </si>
  <si>
    <t>Distinguer mastication, déglutition et texture</t>
  </si>
  <si>
    <t>Valider la texture à température de service</t>
  </si>
  <si>
    <t>Garantir l’absence de morceaux dangereux</t>
  </si>
  <si>
    <t>Maintenir une humidité adaptée</t>
  </si>
  <si>
    <t>Détecter et corriger l’eau libre</t>
  </si>
  <si>
    <t>Employer un vocabulaire texture précis</t>
  </si>
  <si>
    <t>Réaliser les contrôles fourchette / cuillère</t>
  </si>
  <si>
    <t>Recontrôler après réchauffage</t>
  </si>
  <si>
    <t>Contrôler portion, texture et dilution</t>
  </si>
  <si>
    <t>Rendre les viandes fibreuses mixables</t>
  </si>
  <si>
    <t>Préserver la tendreté du poisson et de la volaille</t>
  </si>
  <si>
    <t>Limiter la dilution des légumes mixés</t>
  </si>
  <si>
    <t>Développer le goût avant et après mixage</t>
  </si>
  <si>
    <t>Maîtriser l’hydratation des féculents</t>
  </si>
  <si>
    <t>Préserver la couleur des légumes verts</t>
  </si>
  <si>
    <t>Éviter les grumeaux dans les appareils aux œufs</t>
  </si>
  <si>
    <t>Limiter l’oxydation des préparations fruitées</t>
  </si>
  <si>
    <t>Limiter l’échauffement au cutter</t>
  </si>
  <si>
    <t>Retirer fibres, peaux et particules</t>
  </si>
  <si>
    <t>Stabiliser sauce et mixé ensemble</t>
  </si>
  <si>
    <t>Ajuster une préparation trop compacte</t>
  </si>
  <si>
    <t>Maîtriser la granulométrie des légumineuses</t>
  </si>
  <si>
    <t>Limiter l’incorporation d’air</t>
  </si>
  <si>
    <t>Organiser la production par lots</t>
  </si>
  <si>
    <t>Choisir l’outil adapté au résultat attendu</t>
  </si>
  <si>
    <t>Épaissir à chaud avec amidon ou fécule</t>
  </si>
  <si>
    <t>Stabiliser à froid ou à chaud avec gomme xanthane</t>
  </si>
  <si>
    <t>Utiliser la gomme caroube avec méthode</t>
  </si>
  <si>
    <t>Gélifier avec agar-agar sans rigidifier</t>
  </si>
  <si>
    <t>Obtenir un gel souple à froid avec gélatine</t>
  </si>
  <si>
    <t>Structurer les fruits avec pectine</t>
  </si>
  <si>
    <t>Structurer avec alginate et calcium</t>
  </si>
  <si>
    <t>Utiliser les carraghénanes en milieu laitier ou sauce</t>
  </si>
  <si>
    <t>Employer la méthylcellulose selon fiche technique</t>
  </si>
  <si>
    <t>Épaissir avec pomme de terre ou flocons</t>
  </si>
  <si>
    <t>Lier certaines farces avec pain de mie sans croûte</t>
  </si>
  <si>
    <t>Lier ou enrichir avec œuf sans grumeaux</t>
  </si>
  <si>
    <t>Apporter rondeur avec huile ou beurre</t>
  </si>
  <si>
    <t>Intégrer fibres ou poudres nutritionnelles selon protocole</t>
  </si>
  <si>
    <t>Standardiser avec un gélifiant prêt à l’emploi</t>
  </si>
  <si>
    <t>Adapter les boissons avec un épaississant dédié</t>
  </si>
  <si>
    <t>Composer un mélange texturant maison maîtrisé</t>
  </si>
  <si>
    <t>Renforcer le goût sans ajouter de morceaux</t>
  </si>
  <si>
    <t>Aromatiser sans particules dangereuses</t>
  </si>
  <si>
    <t>Donner du relief à un plat mixé</t>
  </si>
  <si>
    <t>Réveiller poisson, fruits ou préparations fades</t>
  </si>
  <si>
    <t>Porter les arômes par la matière grasse</t>
  </si>
  <si>
    <t>Détendre une purée sans perdre le goût</t>
  </si>
  <si>
    <t>Reconstruire l’identité du menu</t>
  </si>
  <si>
    <t>Identifier les composants d’une barquette complète</t>
  </si>
  <si>
    <t>Améliorer l’identification par moulage</t>
  </si>
  <si>
    <t>Dresser proprement à la poche</t>
  </si>
  <si>
    <t>Maîtriser la sauce autour du mixé</t>
  </si>
  <si>
    <t>Rendre l’assiette plus appétente</t>
  </si>
  <si>
    <t>Contrôler les denrées à réception</t>
  </si>
  <si>
    <t>Séparer produits crus et cuits</t>
  </si>
  <si>
    <t>Parer les éléments végétaux à risque</t>
  </si>
  <si>
    <t>Sécuriser la cuisson avant transformation</t>
  </si>
  <si>
    <t>Réduire le temps de manipulation à chaud</t>
  </si>
  <si>
    <t>Refroidir rapidement un mixé chaud</t>
  </si>
  <si>
    <t>Maintenir les barquettes mixées au froid</t>
  </si>
  <si>
    <t>Réchauffer une barquette à cœur</t>
  </si>
  <si>
    <t>Limiter l’attente avant service</t>
  </si>
  <si>
    <t>Maîtriser les composants ajoutés</t>
  </si>
  <si>
    <t>Relier Maillard au goût et à la texture</t>
  </si>
  <si>
    <t>Relier la coagulation des protéines à la granulosité</t>
  </si>
  <si>
    <t>Relier la gélatinisation de l’amidon à la liaison</t>
  </si>
  <si>
    <t>Anticiper la rétrogradation de l’amidon</t>
  </si>
  <si>
    <t>Identifier une synérèse</t>
  </si>
  <si>
    <t>Stabiliser une émulsion</t>
  </si>
  <si>
    <t>Limiter l’oxydation enzymatique</t>
  </si>
  <si>
    <t>Préserver la chlorophylle</t>
  </si>
  <si>
    <t>Utiliser les pectines végétales à bon escient</t>
  </si>
  <si>
    <t>Maîtriser l’hydratation des hydrocolloïdes</t>
  </si>
  <si>
    <t>Maîtriser le cisaillement mécanique</t>
  </si>
  <si>
    <t>Exploiter la diffusion aromatique</t>
  </si>
  <si>
    <t>Corriger un mixé trop liquide</t>
  </si>
  <si>
    <t>Corriger un mixé trop épais</t>
  </si>
  <si>
    <t>Corriger une texture gluante</t>
  </si>
  <si>
    <t>Corriger une texture granuleuse</t>
  </si>
  <si>
    <t>Corriger une texture fibreuse</t>
  </si>
  <si>
    <t>Corriger une préparation fade</t>
  </si>
  <si>
    <t>Corriger un excès de sel</t>
  </si>
  <si>
    <t>Corriger un gras libre</t>
  </si>
  <si>
    <t>Corriger une croûte de surface</t>
  </si>
  <si>
    <t>Corriger un brunissement</t>
  </si>
  <si>
    <t>Corriger un moulage trop ferme</t>
  </si>
  <si>
    <t>Stabiliser la qualité d’un lot à l’autre</t>
  </si>
  <si>
    <t>Construire un menu d’hiver adapté</t>
  </si>
  <si>
    <t>Construire un menu de printemps adapté</t>
  </si>
  <si>
    <t>Construire un menu d’été adapté</t>
  </si>
  <si>
    <t>Construire un menu d’automne adapté</t>
  </si>
  <si>
    <t>Utiliser des produits relais toute saison</t>
  </si>
  <si>
    <t>Limiter les produits hors saison faibles en goût</t>
  </si>
  <si>
    <t>Appliquer le niveau 3 liquéfié</t>
  </si>
  <si>
    <t>Appliquer le niveau 4 purée lisse</t>
  </si>
  <si>
    <t>Appliquer le niveau 5 haché humide</t>
  </si>
  <si>
    <t>Appliquer le niveau 6 tendre en petits morceaux</t>
  </si>
  <si>
    <t>Appliquer le niveau 7 facile à mastiquer</t>
  </si>
  <si>
    <t>Appliquer une boisson épaissie</t>
  </si>
  <si>
    <t>Utiliser un fumet filtré</t>
  </si>
  <si>
    <t>Utiliser un fond brun filtré</t>
  </si>
  <si>
    <t>Utiliser un lait infusé</t>
  </si>
  <si>
    <t>Utiliser une huile aromatisée filtrée</t>
  </si>
  <si>
    <t>Utiliser un condiment doux mixé-tamisé</t>
  </si>
  <si>
    <t>Utiliser une sauce tomate lisse</t>
  </si>
  <si>
    <t>Utiliser une crème de champignon filtrée</t>
  </si>
  <si>
    <t>Utiliser des épices torréfiées et moulues fines</t>
  </si>
  <si>
    <t>Utiliser une réduction de jus de légume</t>
  </si>
  <si>
    <t>Équilibrer sucre, sel et acidité</t>
  </si>
  <si>
    <t>Maîtriser l’énergie de la portion</t>
  </si>
  <si>
    <t>Maîtriser l’apport protéique</t>
  </si>
  <si>
    <t>Maîtriser l’hydratation</t>
  </si>
  <si>
    <t>Maîtriser l’apport en fibres</t>
  </si>
  <si>
    <t>Maîtriser la densité nutritionnelle</t>
  </si>
  <si>
    <t>Organiser le fractionnement</t>
  </si>
  <si>
    <t>Enrichir un dessert</t>
  </si>
  <si>
    <t>Adapter texture et satiété</t>
  </si>
  <si>
    <t>Préserver goût et nutrition</t>
  </si>
  <si>
    <t>Respecter un contrôle diététique</t>
  </si>
  <si>
    <t>Composer un menu hiver mijoté</t>
  </si>
  <si>
    <t>Composer un menu printemps vert</t>
  </si>
  <si>
    <t>Composer un menu été frais</t>
  </si>
  <si>
    <t>Composer un menu automne doux</t>
  </si>
  <si>
    <t>Construire un menu relais à coût maîtrisé</t>
  </si>
  <si>
    <t>Refuser un produit hors saison peu pertinent</t>
  </si>
  <si>
    <t>Employer un surgelé qualitatif</t>
  </si>
  <si>
    <t>Valoriser une fin de saison</t>
  </si>
  <si>
    <t>Standardiser avec une fiche technique</t>
  </si>
  <si>
    <t>Organiser le poste propre / sale</t>
  </si>
  <si>
    <t>Former un agent aux contrôles reproductibles</t>
  </si>
  <si>
    <t>Conduire une dégustation professionnelle</t>
  </si>
  <si>
    <t>Transmettre correctement au service</t>
  </si>
  <si>
    <t>Exploiter le retour du convive</t>
  </si>
  <si>
    <t>Analyser la cause racine d’un écart</t>
  </si>
  <si>
    <t>Valider une compétence en formation</t>
  </si>
  <si>
    <t>Conduire la cuisson d’une viande mixable</t>
  </si>
  <si>
    <t>Utiliser un ratio comme repère, pas comme règle fixe</t>
  </si>
  <si>
    <t>Émulsionner la viande sans effet sableux</t>
  </si>
  <si>
    <t>Choisir le bon morceau de volaille</t>
  </si>
  <si>
    <t>Maîtriser gras, liant et assaisonnement du porc</t>
  </si>
  <si>
    <t>Éliminer les structures dangereuses avant mixage</t>
  </si>
  <si>
    <t>Respecter une séquence de mixage logique</t>
  </si>
  <si>
    <t>Utiliser le bras racleur pour homogénéiser</t>
  </si>
  <si>
    <t>Adapter vitesse et durée au résultat attendu</t>
  </si>
  <si>
    <t>Limiter les manipulations avec un cuiseur-mixeur</t>
  </si>
  <si>
    <t>Choisir le matériel selon le défaut observé</t>
  </si>
  <si>
    <t>Nettoyer après un mixage gras ou protéique</t>
  </si>
  <si>
    <t>Diagnostiquer une viande sableuse</t>
  </si>
  <si>
    <t>Corriger une synérèse après maintien chaud</t>
  </si>
  <si>
    <t>Repérer une graisse mal incorporée</t>
  </si>
  <si>
    <t>Limiter l’adhérence à la cuillère</t>
  </si>
  <si>
    <t>Éviter le dessèchement en remise en température</t>
  </si>
  <si>
    <t>Redonner une forme identifiable</t>
  </si>
  <si>
    <t>Dresser régulièrement sans moule</t>
  </si>
  <si>
    <t>Corriger la couleur sans tromper</t>
  </si>
  <si>
    <t>Créer du volume sans créer de danger</t>
  </si>
  <si>
    <t>Valider tenue et détachement à la cuillère</t>
  </si>
  <si>
    <t>Détecter une texture sableuse malgré l’aspect lisse</t>
  </si>
  <si>
    <t>Tester après réchauffage et maintien</t>
  </si>
  <si>
    <t>Interpréter l’aspect mat ou sec</t>
  </si>
  <si>
    <t>Formaliser la validation d’un module viande mixée</t>
  </si>
  <si>
    <t>Maîtriser le temps-température par lots</t>
  </si>
  <si>
    <t>Refroidir correctement les formes épaisses</t>
  </si>
  <si>
    <t>Tracer les corrections de texture</t>
  </si>
  <si>
    <t>Distinguer source vérifiée et repère terrain</t>
  </si>
  <si>
    <t>Relier saison et cuisson longue</t>
  </si>
  <si>
    <t>Adapter les produits d’été au mixé</t>
  </si>
  <si>
    <t>Utiliser la maturité des fruits sans excès d’eau</t>
  </si>
  <si>
    <t>Exploiter les supports naturels de texture</t>
  </si>
  <si>
    <t>Transformer une ressource en exercice évalué</t>
  </si>
  <si>
    <t>Faire progresser après une première réponse insuffisante</t>
  </si>
  <si>
    <t>Adapter le même cas au niveau CFA et PRO</t>
  </si>
  <si>
    <t>Maîtriser la charge de machine</t>
  </si>
  <si>
    <t>Tester à la température réelle de service</t>
  </si>
  <si>
    <t>Napper une pièce moulée sans la liquéfier</t>
  </si>
  <si>
    <t>Corriger un mouillement excessif</t>
  </si>
  <si>
    <t>Mesurer la température sans contaminer</t>
  </si>
  <si>
    <t>Comparer l’effet du mixage à froid et à chaud</t>
  </si>
  <si>
    <t>Utiliser les fiches matériel selon les modèles</t>
  </si>
  <si>
    <t>Dresser pour maîtriser les portions</t>
  </si>
  <si>
    <t>Limiter l’air incorporé au mixage</t>
  </si>
  <si>
    <t>Choisir un liant culinaire adapté</t>
  </si>
  <si>
    <t>Contrôler les zones difficiles du matériel</t>
  </si>
  <si>
    <t>Évaluer l’esthétique avec critères objectifs</t>
  </si>
  <si>
    <t>Vérifier une ressource avant intégration</t>
  </si>
  <si>
    <t>Former à partir de défauts contrôlés</t>
  </si>
  <si>
    <t>Relier produit, matériel et contrôle</t>
  </si>
  <si>
    <t>Un convive a une texture prescrite ; la cuisine applique la consigne validée et transmet tout écart au responsable.</t>
  </si>
  <si>
    <t>Un convive tousse régulièrement pendant un plat haché ; l’équipe cuisine doit identifier l’alerte et transmettre l’information.</t>
  </si>
  <si>
    <t>Un apprenant confond haché, mixé et mouliné ; il doit relier chaque texture au besoin réel du convive.</t>
  </si>
  <si>
    <t>Une purée conforme à froid devient plus liquide à chaud ; le contrôle doit être fait dans les conditions réelles de service.</t>
  </si>
  <si>
    <t>Un mixé annoncé lisse contient des particules visibles ; il faut sécuriser la préparation avant distribution.</t>
  </si>
  <si>
    <t>Un haché est sec et s’éparpille ; il faut corriger l’humidité sans le transformer en préparation liquide.</t>
  </si>
  <si>
    <t>Un mixé rend du liquide pendant l’attente ; il faut identifier la cause et recontrôler la texture avant service.</t>
  </si>
  <si>
    <t>Un agent emploie indifféremment mouliné, mixé et haché ; il faut clarifier les termes pour éviter les erreurs de service.</t>
  </si>
  <si>
    <t>Un apprenant valide une purée ; il doit utiliser les tests pratiques plutôt qu’un simple jugement visuel.</t>
  </si>
  <si>
    <t>Un mixé conforme à froid est réchauffé ; il faut vérifier la tenue, l’eau libre et la texture avant envoi.</t>
  </si>
  <si>
    <t>Une portion mixée est allongée pour devenir lisse ; il faut préserver le goût, la densité nutritionnelle et la conformité texture.</t>
  </si>
  <si>
    <t>Atelier sur Bœuf braisé : produire une texture modifiée conforme, stable, goûteuse et sûre.</t>
  </si>
  <si>
    <t>Atelier sur Veau : produire une texture modifiée conforme, stable, goûteuse et sûre.</t>
  </si>
  <si>
    <t>Atelier sur Volaille blanche : produire une texture modifiée conforme, stable, goûteuse et sûre.</t>
  </si>
  <si>
    <t>Atelier sur Dinde : produire une texture modifiée conforme, stable, goûteuse et sûre.</t>
  </si>
  <si>
    <t>Atelier sur Porc mijoté : produire une texture modifiée conforme, stable, goûteuse et sûre.</t>
  </si>
  <si>
    <t>Atelier sur Agneau : produire une texture modifiée conforme, stable, goûteuse et sûre.</t>
  </si>
  <si>
    <t>Atelier sur Jambon cuit : produire une texture modifiée conforme, stable, goûteuse et sûre.</t>
  </si>
  <si>
    <t>Atelier sur Charcuterie sèche : produire une texture modifiée conforme, stable, goûteuse et sûre.</t>
  </si>
  <si>
    <t>Atelier sur Poisson blanc : produire une texture modifiée conforme, stable, goûteuse et sûre.</t>
  </si>
  <si>
    <t>Atelier sur Saumon : produire une texture modifiée conforme, stable, goûteuse et sûre.</t>
  </si>
  <si>
    <t>Atelier sur Thon cuit : produire une texture modifiée conforme, stable, goûteuse et sûre.</t>
  </si>
  <si>
    <t>Atelier sur Œuf : produire une texture modifiée conforme, stable, goûteuse et sûre.</t>
  </si>
  <si>
    <t>Atelier sur Fromage frais : produire une texture modifiée conforme, stable, goûteuse et sûre.</t>
  </si>
  <si>
    <t>Atelier sur Yaourt nature : produire une texture modifiée conforme, stable, goûteuse et sûre.</t>
  </si>
  <si>
    <t>Atelier sur Carotte : produire une texture modifiée conforme, stable, goûteuse et sûre.</t>
  </si>
  <si>
    <t>Atelier sur Courge / potimarron : produire une texture modifiée conforme, stable, goûteuse et sûre.</t>
  </si>
  <si>
    <t>Atelier sur Courgette : produire une texture modifiée conforme, stable, goûteuse et sûre.</t>
  </si>
  <si>
    <t>Atelier sur Tomate : produire une texture modifiée conforme, stable, goûteuse et sûre.</t>
  </si>
  <si>
    <t>Atelier sur Poireau : produire une texture modifiée conforme, stable, goûteuse et sûre.</t>
  </si>
  <si>
    <t>Atelier sur Épinard : produire une texture modifiée conforme, stable, goûteuse et sûre.</t>
  </si>
  <si>
    <t>Atelier sur Brocoli : produire une texture modifiée conforme, stable, goûteuse et sûre.</t>
  </si>
  <si>
    <t>Atelier sur Chou-fleur : produire une texture modifiée conforme, stable, goûteuse et sûre.</t>
  </si>
  <si>
    <t>Atelier sur Petits pois : produire une texture modifiée conforme, stable, goûteuse et sûre.</t>
  </si>
  <si>
    <t>Atelier sur Haricots verts : produire une texture modifiée conforme, stable, goûteuse et sûre.</t>
  </si>
  <si>
    <t>Atelier sur Céleri-rave : produire une texture modifiée conforme, stable, goûteuse et sûre.</t>
  </si>
  <si>
    <t>Atelier sur Betterave : produire une texture modifiée conforme, stable, goûteuse et sûre.</t>
  </si>
  <si>
    <t>Atelier sur Pomme de terre : produire une texture modifiée conforme, stable, goûteuse et sûre.</t>
  </si>
  <si>
    <t>Atelier sur Patate douce : produire une texture modifiée conforme, stable, goûteuse et sûre.</t>
  </si>
  <si>
    <t>Atelier sur Riz : produire une texture modifiée conforme, stable, goûteuse et sûre.</t>
  </si>
  <si>
    <t>Atelier sur Pâtes : produire une texture modifiée conforme, stable, goûteuse et sûre.</t>
  </si>
  <si>
    <t>Atelier sur Semoule : produire une texture modifiée conforme, stable, goûteuse et sûre.</t>
  </si>
  <si>
    <t>Atelier sur Lentilles : produire une texture modifiée conforme, stable, goûteuse et sûre.</t>
  </si>
  <si>
    <t>Atelier sur Pois cassés : produire une texture modifiée conforme, stable, goûteuse et sûre.</t>
  </si>
  <si>
    <t>Atelier sur Pois chiches : produire une texture modifiée conforme, stable, goûteuse et sûre.</t>
  </si>
  <si>
    <t>Atelier sur Pomme : produire une texture modifiée conforme, stable, goûteuse et sûre.</t>
  </si>
  <si>
    <t>Atelier sur Poire : produire une texture modifiée conforme, stable, goûteuse et sûre.</t>
  </si>
  <si>
    <t>Atelier sur Fraise : produire une texture modifiée conforme, stable, goûteuse et sûre.</t>
  </si>
  <si>
    <t>Atelier sur Abricot / pêche : produire une texture modifiée conforme, stable, goûteuse et sûre.</t>
  </si>
  <si>
    <t>Atelier sur Banane : produire une texture modifiée conforme, stable, goûteuse et sûre.</t>
  </si>
  <si>
    <t>Atelier sur Melon : produire une texture modifiée conforme, stable, goûteuse et sûre.</t>
  </si>
  <si>
    <t>Une viande fibreuse doit devenir lisse, humide et stable grâce au choix du morceau, à la cuisson et au mouillement.</t>
  </si>
  <si>
    <t>Un poisson blanc ou une volaille doit être adapté sans devenir sec, granuleux ou fibreux.</t>
  </si>
  <si>
    <t>Un légume destiné à une purée lisse doit garder du goût, de la couleur et une texture stable sans excès d’eau.</t>
  </si>
  <si>
    <t>Une viande devient fade après mixage ; il faut reconstruire l’identité du plat avec jus, fond ou sauce filtrée.</t>
  </si>
  <si>
    <t>Riz ou pâtes doivent être adaptés en texture modifiée sans grains résiduels, collage ni dessèchement.</t>
  </si>
  <si>
    <t>Brocoli ou épinards doivent être mixés sans perdre excessivement leur couleur ni développer un goût trop marqué.</t>
  </si>
  <si>
    <t>Un appareil aux œufs doit être adapté avec une cuisson douce pour rester lisse et homogène.</t>
  </si>
  <si>
    <t>Un fruit mixé en dessert doit garder une couleur acceptable et une acidité maîtrisée.</t>
  </si>
  <si>
    <t>Un cutter chauffe une purée ; il faut adapter quantité, durée et outil pour éviter une dégradation de texture.</t>
  </si>
  <si>
    <t>Un légume fibreux reste perceptible après mixage ; il faut tamiser ou modifier la méthode.</t>
  </si>
  <si>
    <t>Une viande mixée se sépare de sa sauce ; il faut corriger l’émulsion, la liaison ou le ratio de mouillement.</t>
  </si>
  <si>
    <t>Un mixé trop compact doit être détendu progressivement avec un liquide culinaire adapté, puis recontrôlé.</t>
  </si>
  <si>
    <t>Un mixé de légumineuse reste granuleux ; il faut agir sur cuisson, mixage, tamisage et hydratation.</t>
  </si>
  <si>
    <t>Un mixé mousse et perd de la densité ; il faut adapter vitesse, durée et repos avant validation.</t>
  </si>
  <si>
    <t>Des mixés sont servis en barquettes ; il faut maîtriser régularité, traçabilité, température et portions.</t>
  </si>
  <si>
    <t>Blender, cutter, presse-purée ou mixeur plongeant doivent être choisis selon produit, texture cible et volume.</t>
  </si>
  <si>
    <t>Une préparation doit être liée à chaud ; il faut éviter grumeaux, goût farineux et sur-épaississement.</t>
  </si>
  <si>
    <t>Une préparation nécessite une stabilité précise ; l’usage d’amidon modifié doit suivre la fiche technique.</t>
  </si>
  <si>
    <t>Une préparation doit être épaissie ou stabilisée ; le dosage doit éviter une texture gluante ou filante.</t>
  </si>
  <si>
    <t>Une préparation manque de corps ; la gomme guar doit être dispersée et dosée avec contrôle final.</t>
  </si>
  <si>
    <t>Une préparation doit être épaissie ou gélifiée en synergie ; le couple dosage/température doit être maîtrisé.</t>
  </si>
  <si>
    <t>Une préparation doit être gélifiée ; il faut éviter un gel cassant incompatible avec la texture attendue.</t>
  </si>
  <si>
    <t>Une préparation froide nécessite de la tenue ; la gélatine doit être adaptée à la température de service.</t>
  </si>
  <si>
    <t>Une préparation fruitée doit être structurée ; il faut tenir compte du fruit, du sucre, de l’acidité et du type de pectine.</t>
  </si>
  <si>
    <t>Une préparation nécessite une structuration au calcium ; l’alginate demande une procédure précise et vérifiée.</t>
  </si>
  <si>
    <t>Une sauce ou un produit laitier nécessite un gel ou une tenue spécifique ; le choix du texturant doit être justifié.</t>
  </si>
  <si>
    <t>Une préparation nécessite une gélification à chaud ; la méthylcellulose doit être utilisée seulement avec protocole validé.</t>
  </si>
  <si>
    <t>Une préparation peut être épaissie avec un ingrédient culinaire ; il faut éviter texture collante et dilution du goût.</t>
  </si>
  <si>
    <t>Une farce doit être liée sans morceaux durs ; le pain mixé doit rester compatible avec la texture cible.</t>
  </si>
  <si>
    <t>Une préparation doit gagner en rondeur et en valeur nutritionnelle sans devenir trop grasse, salée ou filante.</t>
  </si>
  <si>
    <t>Une préparation nécessite de l’œuf ; il faut maîtriser la coagulation pour conserver une texture lisse.</t>
  </si>
  <si>
    <t>Une préparation doit être enrichie ; la matière grasse doit rester intégrée sans surnager.</t>
  </si>
  <si>
    <t>Une préparation doit être enrichie ; l’ajout doit respecter texture, goût, allergènes et consignes diététiques.</t>
  </si>
  <si>
    <t>Une production doit être reproductible ; le gélifiant prêt à l’emploi doit être dosé, tracé et contrôlé.</t>
  </si>
  <si>
    <t>Une boisson doit être adaptée ; l’épaississement doit respecter le niveau prescrit et le temps d’hydratation.</t>
  </si>
  <si>
    <t>Une préparation doit être liée avec des ingrédients de cuisine ; la recette doit rester reproductible et contrôlable.</t>
  </si>
  <si>
    <t>Une viande ou une volaille est fade ; il faut apporter du goût avec des supports filtrés et compatibles.</t>
  </si>
  <si>
    <t>Un plat lisse doit recevoir des herbes ou aromates sans introduire fibres, grains ou morceaux.</t>
  </si>
  <si>
    <t>Un plat mixé paraît monotone ; il faut travailler goût, couleur, sauce et dressage.</t>
  </si>
  <si>
    <t>Un plat manque de fraîcheur ; l’acidité ou l’aromatisation doit être dosée sans agresser le goût.</t>
  </si>
  <si>
    <t>Un légume mixé manque de rondeur ; il faut utiliser un support aromatique adapté sans séparation de gras.</t>
  </si>
  <si>
    <t>Une purée trop compacte doit être assouplie avec un liquide culinaire et non diluée à l’eau par défaut.</t>
  </si>
  <si>
    <t>Un menu transformé en mixé doit rester identifiable par ses goûts, couleurs et composants.</t>
  </si>
  <si>
    <t>Une barquette mixée complète doit permettre de distinguer viande, garniture, féculent et sauce.</t>
  </si>
  <si>
    <t>Une purée moulée en forme de légume doit améliorer la reconnaissance sans compromettre la texture.</t>
  </si>
  <si>
    <t>Une purée de légume est dressée à la poche ; le geste doit donner régularité, volume et portion maîtrisée.</t>
  </si>
  <si>
    <t>Une sauce accompagne un mixé ; elle doit napper sans créer d’eau libre ni liquéfier la préparation.</t>
  </si>
  <si>
    <t>Une assiette terne doit être retravaillée par les couleurs, le relief, la brillance et l’identification des éléments.</t>
  </si>
  <si>
    <t>Du poisson destiné aux mixés est réceptionné ; il faut vérifier fraîcheur, température, traçabilité et absence de risques.</t>
  </si>
  <si>
    <t>Produits crus et cuits sont stockés au froid ; il faut éviter toute contamination croisée.</t>
  </si>
  <si>
    <t>Des légumes fibreux sont épluchés ; il faut retirer peaux, fils, parties dures et éléments non mixables.</t>
  </si>
  <si>
    <t>Un plat sera mixé après cuisson ; la cuisson doit garantir sécurité sanitaire, tendreté et goût.</t>
  </si>
  <si>
    <t>Un plat chaud est mixé ; l’organisation doit limiter attente, refroidissement non maîtrisé et contamination.</t>
  </si>
  <si>
    <t>Un mixé chaud part en liaison froide ; il faut maîtriser épaisseur, cellule, temps et températures.</t>
  </si>
  <si>
    <t>Des barquettes mixées sont stockées ; il faut respecter température, étiquetage, durée et séparation des lots.</t>
  </si>
  <si>
    <t>Un mixé en barquette doit être remis en température ; le contrôle se fait à cœur et non au jugé.</t>
  </si>
  <si>
    <t>Un chariot de service transporte des textures modifiées ; l’attente doit préserver température, tenue et sécurité.</t>
  </si>
  <si>
    <t>Une sauce est ajoutée à un mixé ; il faut vérifier allergènes, sel, texture et traçabilité.</t>
  </si>
  <si>
    <t>Un défaut de goût ou de texture peut venir d’une coloration insuffisante, excessive ou mal conduite.</t>
  </si>
  <si>
    <t>Un défaut de texture apparaît sur poisson, œuf ou viande ; il faut identifier une coagulation trop forte.</t>
  </si>
  <si>
    <t>Une préparation épaissit à chaud ; il faut comprendre le rôle de l’amidon et contrôler la texture finale.</t>
  </si>
  <si>
    <t>Une purée ou un féculent durcit après refroidissement ; il faut recontrôler après stockage ou remise en température.</t>
  </si>
  <si>
    <t>Une préparation rend de l’eau ; il faut relier le défaut à la liaison, au dosage ou au maintien.</t>
  </si>
  <si>
    <t>Une préparation enrichie se sépare ; il faut corriger l’incorporation du gras et la stabilité de la phase aqueuse.</t>
  </si>
  <si>
    <t>Un fruit ou un légume brunit ; il faut agir sur air, délai, température et acidité compatible.</t>
  </si>
  <si>
    <t>Un légume vert perd sa couleur ; il faut adapter cuisson, refroidissement et temps d’attente.</t>
  </si>
  <si>
    <t>Un fruit ou légume se structure naturellement ; il faut comprendre l’effet cuisson, acidité et maturité.</t>
  </si>
  <si>
    <t>Un texturant agit mal ou tardivement ; il faut respecter dispersion, repos, température et dosage.</t>
  </si>
  <si>
    <t>Un mixage trop violent modifie la texture ; il faut choisir l’outil et la durée adaptés.</t>
  </si>
  <si>
    <t>Un goût doit être apporté sans particules ; l’infusion puis la filtration peuvent sécuriser l’aromatisation.</t>
  </si>
  <si>
    <t>De l’eau libre apparaît autour d’un mixé ; il faut diagnostiquer, corriger progressivement et recontrôler.</t>
  </si>
  <si>
    <t>Un mixé est compact en bouche ; il faut détendre sans perdre goût, sécurité ni tenue.</t>
  </si>
  <si>
    <t>Une texture devient filante ; il faut suspecter le surdosage ou la mauvaise hydratation d’un texturant.</t>
  </si>
  <si>
    <t>Poisson, œuf ou légumineuse restent granuleux ; il faut agir sur cuisson, mixage, tamisage ou liaison.</t>
  </si>
  <si>
    <t>Poireau ou viande gardent des fibres ; il faut revoir parage, cuisson, mixage ou tamisage.</t>
  </si>
  <si>
    <t>Une préparation détendue à l’eau perd son goût ; il faut reconstruire l’aromatique avec un support culinaire.</t>
  </si>
  <si>
    <t>Bouillon, fromage ou charcuterie rendent la préparation trop salée ; il faut rééquilibrer sans diluer au hasard.</t>
  </si>
  <si>
    <t>Une purée enrichie laisse ressortir du gras ; il faut stabiliser l’émulsion ou revoir l’incorporation.</t>
  </si>
  <si>
    <t>Un maintien chaud trop long dessèche la surface ; il faut adapter protection, humidité et durée d’attente.</t>
  </si>
  <si>
    <t>Un fruit ou un légume s’oxyde ; il faut limiter air, délai et conditions de préparation.</t>
  </si>
  <si>
    <t>Un gel cassant rend le moulage inadapté ; il faut revoir le texturant, le dosage et le contrôle texture.</t>
  </si>
  <si>
    <t>Une production varie selon les lots ; il faut peser, standardiser et contrôler les critères finaux.</t>
  </si>
  <si>
    <t>Un menu d’hiver en texture modifiée valorise racines, choux, cuissons longues et goûts réconfortants.</t>
  </si>
  <si>
    <t>Un menu de printemps réintroduit des légumes verts tendres en maîtrisant fibres, couleur et eau libre.</t>
  </si>
  <si>
    <t>Un menu d’été utilise des produits riches en eau ; il faut préserver goût, fraîcheur et stabilité.</t>
  </si>
  <si>
    <t>Un menu d’automne valorise courges, fruits cuits et saveurs douces sans excès de texture compacte.</t>
  </si>
  <si>
    <t>Un menu toute saison s’appuie sur des produits réguliers, économiques et faciles à texturer.</t>
  </si>
  <si>
    <t>Un produit hors saison manque de goût ; il faut choisir une alternative ou renforcer le support aromatique.</t>
  </si>
  <si>
    <t>Le poste produit ou contrôle une texture liquéfiée ; il faut vérifier l’écoulement et la sécurité du niveau prescrit.</t>
  </si>
  <si>
    <t>Le poste produit ou contrôle une purée lisse ; il faut valider homogénéité, tenue à la cuillère et absence de morceaux.</t>
  </si>
  <si>
    <t>Le poste produit ou contrôle un haché humide ; il faut vérifier taille des particules, humidité et cohésion.</t>
  </si>
  <si>
    <t>Le poste produit ou contrôle de petits morceaux tendres ; il faut vérifier taille, tendreté et sécurité.</t>
  </si>
  <si>
    <t>Le poste produit ou contrôle une texture facile à mastiquer ; il faut garantir tendreté et absence d’éléments durs.</t>
  </si>
  <si>
    <t>Le poste adapte des boissons ; il faut respecter le niveau prescrit, le temps d’hydratation et la température.</t>
  </si>
  <si>
    <t>Un poisson blanc doit gagner en goût sans morceaux ; le fumet filtré sert de support aromatique sécurisé.</t>
  </si>
  <si>
    <t>Un bœuf ou un veau doit gagner en goût sans morceaux ; le fond brun filtré renforce l’identité du plat.</t>
  </si>
  <si>
    <t>Une purée ou un féculent doit gagner en goût sans morceaux ; le lait infusé apporte rondeur et arômes filtrés.</t>
  </si>
  <si>
    <t>Un légume ou un poisson doit gagner en goût sans particules ; l’huile filtrée apporte arôme et rondeur.</t>
  </si>
  <si>
    <t>Une volaille ou un légume doit gagner en relief ; le condiment doit être lisse, dosé et compatible.</t>
  </si>
  <si>
    <t>Un féculent ou un poisson doit gagner en goût ; la sauce tomate doit rester lisse, sans peau ni pépins.</t>
  </si>
  <si>
    <t>Un veau ou une volaille doit gagner en rondeur ; la crème doit être filtrée et non granuleuse.</t>
  </si>
  <si>
    <t>Lentilles ou carotte doivent gagner en relief ; les épices doivent être fines, dosées et sans grains.</t>
  </si>
  <si>
    <t>Un légume aqueux doit gagner en goût ; la réduction concentre l’arôme sans ajouter d’eau libre.</t>
  </si>
  <si>
    <t>Desserts ou fruits doivent être équilibrés ; la correction ne doit pas masquer le produit ni agresser le convive.</t>
  </si>
  <si>
    <t>Un convive mange peu ; la préparation doit concentrer les apports sans augmenter excessivement le volume.</t>
  </si>
  <si>
    <t>La portion viande ou poisson est faible ; il faut préserver ou renforcer les protéines sans casser la texture.</t>
  </si>
  <si>
    <t>Les boissons épaissies sont peu consommées ; il faut sécuriser la texture tout en surveillant l’hydratation.</t>
  </si>
  <si>
    <t>Le transit doit être soutenu ; les fibres doivent être choisies et préparées sans créer particules ou filaments.</t>
  </si>
  <si>
    <t>Un mixé dilué perd sa valeur ; il faut enrichir ou concentrer sans rendre la texture instable.</t>
  </si>
  <si>
    <t>La fatigue limite la prise alimentaire ; il faut fractionner sans multiplier les risques d’attente et de température.</t>
  </si>
  <si>
    <t>Un dessert doit compléter les apports ; l’enrichissement doit rester lisse, agréable et compatible avec la texture.</t>
  </si>
  <si>
    <t>Une préparation très volumineuse fatigue le convive ; il faut concentrer les apports et maîtriser la portion.</t>
  </si>
  <si>
    <t>Un enrichissant masque le plat ; il faut corriger l’équilibre sensoriel sans perdre l’objectif nutritionnel.</t>
  </si>
  <si>
    <t>Un régime spécifique impose des limites ; la texture modifiée doit respecter la prescription nutritionnelle.</t>
  </si>
  <si>
    <t>Bœuf, carotte, pomme de terre et poire servent de base à un menu mixé d’hiver cohérent.</t>
  </si>
  <si>
    <t>Volaille, asperge, petits pois et fraise servent de base à un menu mixé de printemps.</t>
  </si>
  <si>
    <t>Poisson, courgette, tomate et pêche servent de base à un menu mixé d’été stable et goûteux.</t>
  </si>
  <si>
    <t>Dinde, potimarron, champignon et pomme servent de base à un menu mixé d’automne.</t>
  </si>
  <si>
    <t>Carotte, pomme de terre et pomme permettent un menu simple, économique et texturable toute saison.</t>
  </si>
  <si>
    <t>Une tomate insipide en hiver doit être remplacée ou renforcée par un choix plus cohérent.</t>
  </si>
  <si>
    <t>Petits pois, épinards ou fruits rouges surgelés peuvent garantir goût, couleur et régularité.</t>
  </si>
  <si>
    <t>Courgette et tomate de septembre doivent être évaluées sur maturité, eau libre et goût réel.</t>
  </si>
  <si>
    <t>Une recette de texture modifiée doit être reproductible en quantité, texture, goût et contrôle.</t>
  </si>
  <si>
    <t>La production impose une séparation claire des zones propres et sales pour limiter les contaminations.</t>
  </si>
  <si>
    <t>Un agent doit répéter les contrôles texture, température et visuel de façon fiable.</t>
  </si>
  <si>
    <t>Goût et texture doivent être validés par une dégustation organisée, sans se limiter au visuel.</t>
  </si>
  <si>
    <t>La distribution doit éviter les erreurs de texture, de convive, de température ou d’allergènes.</t>
  </si>
  <si>
    <t>Un retour de refus ou d’acceptation doit servir à améliorer goût, présentation et texture.</t>
  </si>
  <si>
    <t>Un défaut répété doit être relié à produit, cuisson, matériel, dosage ou organisation.</t>
  </si>
  <si>
    <t>Un formateur évalue CFA ou professionnel sur un geste, un contrôle et une justification.</t>
  </si>
  <si>
    <t>Une viande destinée à une purée lisse EHPAD doit être choisie pour sa capacité à devenir fondante et homogène.</t>
  </si>
  <si>
    <t>Une joue de bœuf est transformée en texture mixée ; la cuisson doit produire tendreté, jus et liant naturel.</t>
  </si>
  <si>
    <t>Une viande mixée est préparée avec un repère 70/30 ; l’opérateur doit ajuster selon texture, goût et tenue.</t>
  </si>
  <si>
    <t>Une viande cuite refroidit avant Blixer ; il faut comprendre pourquoi la température influence l’émulsion.</t>
  </si>
  <si>
    <t>Un menu prévoit du blanc de poulet en mixé ; il faut anticiper sécheresse et manque de liant.</t>
  </si>
  <si>
    <t>Une épaule de porc est servie en mixé ; il faut équilibrer moelleux, gras, moutarde et sauce.</t>
  </si>
  <si>
    <t>Une viande cuite contient tendons et cartilages ; ils doivent être retirés avant toute mise en texture.</t>
  </si>
  <si>
    <t>Un cuisinier met tout dans le bol dès le départ ; il faut organiser hachage, mouillement et lissage.</t>
  </si>
  <si>
    <t>Une préparation colle aux parois du Blixer ; il faut réintégrer la matière pour éviter les morceaux résiduels.</t>
  </si>
  <si>
    <t>Un opérateur arrête le Blixer trop tôt ; il faut vérifier finesse, brillance et absence de grains.</t>
  </si>
  <si>
    <t>Un cuiseur-mixeur est utilisé pour des potages enrichis ; il faut maîtriser cuisson, mixage et HACCP.</t>
  </si>
  <si>
    <t>Un cutter classique laisse des grains dans une viande ; il faut adapter outil, quantité et protocole.</t>
  </si>
  <si>
    <t>Après une viande mixée, le Blixer sert aux légumes ; le nettoyage doit éviter transfert de gras, allergènes et microbes.</t>
  </si>
  <si>
    <t>Une viande mixée paraît brillante mais reste sableuse ; il faut rechercher morceau, cuisson, température ou liant insuffisant.</t>
  </si>
  <si>
    <t>Un dôme de viande mixée rend de l’eau après 15 minutes ; il faut contrôler liaison, ratio et maintien.</t>
  </si>
  <si>
    <t>Des points blancs apparaissent dans une viande mixée refroidie ; il faut revoir température, émulsion ou matière grasse.</t>
  </si>
  <si>
    <t>Une viande mixée tient mais colle fortement ; il faut corriger texture, liant ou humidité.</t>
  </si>
  <si>
    <t>Une pièce moulée mixée sèche au four ; il faut utiliser chaleur humide, protection ou sauce adaptée.</t>
  </si>
  <si>
    <t>Une viande mixée est coulée en moule silicone ; la forme doit aider l’identification sans durcir la texture.</t>
  </si>
  <si>
    <t>Une structure n’a pas de moules silicone ; la poche à douille doit produire volume, régularité et portion.</t>
  </si>
  <si>
    <t>Une viande mixée pâlit ; la correction de couleur doit rester culinaire, dosée et tracée.</t>
  </si>
  <si>
    <t>Le menu annonce une cuisse de poulet ; la présentation mixée doit rester identifiable et digne.</t>
  </si>
  <si>
    <t>Une assiette mixée paraît plate ; il faut donner relief et appétence sans compromettre la texture.</t>
  </si>
  <si>
    <t>Une purée lisse est validée avant service ; elle doit tenir puis se détacher proprement de la cuillère.</t>
  </si>
  <si>
    <t>Une viande paraît lisse en bac ; le contrôle tactile ou en bouche professionnelle révèle les grains.</t>
  </si>
  <si>
    <t>Une préparation conforme froide se sépare à chaud ; il faut tester dans la situation réelle de service.</t>
  </si>
  <si>
    <t>Une viande mixée paraît mate et sèche ; l’aspect signale un possible manque d’humidité ou de gras intégré.</t>
  </si>
  <si>
    <t>Un chef valide le module ; il faut des critères mesurables : texture, goût, température, visuel et hygiène.</t>
  </si>
  <si>
    <t>Une viande chaude est détaillée puis mixée en plusieurs lots ; il faut limiter la zone de température à risque.</t>
  </si>
  <si>
    <t>Une viande moulée refroidit en silicone ; il faut tenir compte de l’épaisseur et du refroidissement à cœur.</t>
  </si>
  <si>
    <t>Un cuisinier ajoute crème, beurre ou moutarde ; la correction doit être notée et reproductible.</t>
  </si>
  <si>
    <t>Une matrice reprend ratios et vitesses d’un guide ; il faut préciser le niveau de preuve et la nécessité de test.</t>
  </si>
  <si>
    <t>Un menu d’hiver prévoit une viande braisée ; la saison oriente produits, cuisson, goût et texture.</t>
  </si>
  <si>
    <t>Courgette et tomate sont utilisées en été ; il faut gérer eau libre, acidité et intensité du goût.</t>
  </si>
  <si>
    <t>Des fruits très mûrs deviennent dessert lisse ; il faut préserver goût, couleur et tenue.</t>
  </si>
  <si>
    <t>Une purée d’hiver remplace un texturant commercial ; il faut choisir des légumes naturellement liants.</t>
  </si>
  <si>
    <t>Un formateur évalue un cuisinier sur viande mixée avec consigne, production, contrôle et justification.</t>
  </si>
  <si>
    <t>Un apprenant obtient une viande trop sèche ; le conseil doit orienter sans donner toute la réponse.</t>
  </si>
  <si>
    <t>Un même cas est traité par CFA et cuisinier confirmé ; les attentes diffèrent en vocabulaire et justification.</t>
  </si>
  <si>
    <t>Un lot de viande trop petit passe mal au Blixer ; il faut adapter volume, cuve ou méthode.</t>
  </si>
  <si>
    <t>Une purée conforme froide devient fluide chaude ; la validation doit se faire à la température de distribution.</t>
  </si>
  <si>
    <t>Une viande moulée manque de brillance ; la sauce doit napper sans détremper ni créer d’eau libre.</t>
  </si>
  <si>
    <t>Une viande mixée est trop détendue ; il faut rattraper sans surdoser texturant ni perdre le goût.</t>
  </si>
  <si>
    <t>La température de fin de mixage est prise à la sonde ; le geste doit rester hygiénique et traçable.</t>
  </si>
  <si>
    <t>Un formateur veut montrer deux résultats ; la comparaison doit faire comprendre texture, goût et émulsion.</t>
  </si>
  <si>
    <t>L’établissement possède plusieurs mixeurs ; les vitesses et temps doivent suivre les fiches et essais réels.</t>
  </si>
  <si>
    <t>La poche à douille sert aux portions individuelles ; le geste doit garantir régularité et quantité.</t>
  </si>
  <si>
    <t>Une viande mixée pâlit et mousse ; il faut adapter vitesse, durée, charge et repos.</t>
  </si>
  <si>
    <t>Une viande pure ne s’émulsionne pas ; le liant doit améliorer tenue, goût et sécurité.</t>
  </si>
  <si>
    <t>Bras racleur et couvercle ont servi à une préparation protéique ; les zones cachées doivent être nettoyées.</t>
  </si>
  <si>
    <t>Un jury évalue une texture modifiée ; l’esthétique doit être notée avec des critères observables.</t>
  </si>
  <si>
    <t>Le document cite Thermomix Pro et Cookidoo ; l’information doit être vérifiée avant d’entrer dans la matrice.</t>
  </si>
  <si>
    <t>Un formateur veut montrer sableux, collant et synérèse ; les défauts doivent devenir des exercices de diagnostic.</t>
  </si>
  <si>
    <t>Un apprenant réussit un mixé sans expliquer sa méthode ; il doit relier produit, matériel, geste et validation.</t>
  </si>
  <si>
    <t>MOTEUR D’INITIATION AUX TEXTURES MODIFIÉES — CUISINIERS — V7 ROBUSTE — DOUBLE BLOC PRO / CFA</t>
  </si>
  <si>
    <t>⓪①②③④⑤⑥⑦⑧⑨⑩⑪⑫⑬⑭⑮⑯⑰⑱⑲⑳ '@ ! " # &amp;</t>
  </si>
  <si>
    <t>cliquez sur la colonne  C et sélectionnez dans la barre de formule le numéro ou la lettre qui vous intéresse choisissez la police de caractères et la couleur qui vous conviennent</t>
  </si>
  <si>
    <t>⓿❶❷❸❹❺❻❼❽❾❿⓫⓬⓭⓮⓯⓰⓱⓲⓳⓴ ►◄ ▲ ▼</t>
  </si>
  <si>
    <t>0️⃣ 1️⃣ 2️⃣ 3️⃣ 4️⃣ 5️⃣ 6️⃣ 7️⃣ 8️⃣ 9️⃣ 🔟 1️⃣1️⃣ 1️⃣2️⃣ 1️⃣3️⃣ 1️⃣4️⃣ 1️⃣5️⃣ 1️⃣6️⃣ 1️⃣7️⃣ 1️⃣8️⃣ 1️⃣9️⃣ 2️⃣0️⃣</t>
  </si>
  <si>
    <t xml:space="preserve">1️⃣1️⃣ </t>
  </si>
  <si>
    <t>1️⃣2️⃣</t>
  </si>
  <si>
    <t>Ⓐ Ⓑ Ⓒ Ⓓ Ⓔ Ⓕ Ⓖ Ⓗ Ⓘ Ⓙ Ⓚ Ⓛ Ⓜ Ⓝ Ⓞ Ⓟ Ⓠ Ⓡ Ⓢ Ⓣ Ⓤ Ⓥ Ⓦ Ⓧ Ⓧ Ⓩ MAJUSCULES</t>
  </si>
  <si>
    <t>Illustrations avec les émojis</t>
  </si>
  <si>
    <t>ⓐ ⓑ ⓒ ⓓ ⓔ ⓕ ⓕ ⓗ ⓗ ⓘ ⓙ ⓚ ⓛ ⓜ ⓝ ⓞ ⓟ ⓠ ⓡ ⓡ ⓣ ⓤ ⓥ ⓦ ⓧ ⓨ ⓩ minuscules</t>
  </si>
  <si>
    <t>https://www.bonbache.fr/syntheses-graphiques-excel-avec-les-emoticones-499.html</t>
  </si>
  <si>
    <t>🅐🅑🅒🅓🅔🅕🅖🅗🅘🅙🅚🅛🅜🅝🅞🅟🅠🅡🅢🅣🅤🅥🅦🅧🅨🅩</t>
  </si>
  <si>
    <t>🅰🅱🅲🅳🅴🅵🅶🅷🅸🅹🅺🅻🅼🅽🅾🅿🆀🆁🆂🆃🆄🆅🆆🆇🆈🆉</t>
  </si>
  <si>
    <t>https://www.automateexcel.com/fr/how-to/que-signifient-les-symboles-etc-dans-les-formules-excel-et-google-sheets/</t>
  </si>
  <si>
    <t>couleur de police blanc sur fond gris à modifier pour vos documents</t>
  </si>
  <si>
    <t>Score B /20 ►</t>
  </si>
  <si>
    <t>Score A /20 ►</t>
  </si>
  <si>
    <t>x</t>
  </si>
  <si>
    <t>Situation métier ►</t>
  </si>
  <si>
    <t>Competence ►</t>
  </si>
  <si>
    <t>Domaine ►</t>
  </si>
  <si>
    <t>Risque principal ►</t>
  </si>
  <si>
    <t>Source / statut ►</t>
  </si>
  <si>
    <t>Réponse A PRO — à saisir ►</t>
  </si>
  <si>
    <t>Réponse A CFA — à saisir ►</t>
  </si>
  <si>
    <t>Réponse B PRO — à saisir après conseil ►</t>
  </si>
  <si>
    <t>Réponse B CFA — à saisir après conseil ►</t>
  </si>
  <si>
    <t>Question ►</t>
  </si>
  <si>
    <t>Consigne ►</t>
  </si>
  <si>
    <t>Cellule B80</t>
  </si>
  <si>
    <t>Mécanique de notation — MOTEUR_TEXTURES</t>
  </si>
  <si>
    <t>Cellules principales</t>
  </si>
  <si>
    <t>Élément</t>
  </si>
  <si>
    <t>PRO</t>
  </si>
  <si>
    <t>CFA</t>
  </si>
  <si>
    <t>B17</t>
  </si>
  <si>
    <t>G17</t>
  </si>
  <si>
    <t>Score A</t>
  </si>
  <si>
    <t>B28</t>
  </si>
  <si>
    <t>H28</t>
  </si>
  <si>
    <t>B21</t>
  </si>
  <si>
    <t>G21</t>
  </si>
  <si>
    <t>Score B</t>
  </si>
  <si>
    <t>D28</t>
  </si>
  <si>
    <t>J28</t>
  </si>
  <si>
    <t>Réponse attendue complète</t>
  </si>
  <si>
    <t>B24</t>
  </si>
  <si>
    <t>G24</t>
  </si>
  <si>
    <t>Réponses normalisées</t>
  </si>
  <si>
    <t>B77:B79</t>
  </si>
  <si>
    <t>G77:G79</t>
  </si>
  <si>
    <t>Principe</t>
  </si>
  <si>
    <t>Cet onglet utilise 40 micro-critères PRO et 40 micro-critères CFA.</t>
  </si>
  <si>
    <t>Ce sont surtout des fragments de 3 mots extraits de la réponse attendue. La note est calculée ainsi :</t>
  </si>
  <si>
    <t>nombre de fragments retrouvés × 0,5</t>
  </si>
  <si>
    <t>Problème important</t>
  </si>
  <si>
    <t>La réponse B n’est pas vraiment cumulée avec la réponse A.</t>
  </si>
  <si>
    <t>Formule PRO B :</t>
  </si>
  <si>
    <t>=SI($B$21="";"";SI(OU($B$21=$B$24;$B$78=$B$79;ESTNUM(CHERCHE($B$79;$B$78)));20;MIN(20;ARRONDI(SOMME($C$33:$C$72)*0,5;1))))</t>
  </si>
  <si>
    <t>Elle analyse B21 seul, pas :</t>
  </si>
  <si>
    <t>B17 &amp; " " &amp; B21</t>
  </si>
  <si>
    <t>Avis</t>
  </si>
  <si>
    <t xml:space="preserve">Cette mécanique est plus simple, mais moins fiable. Elle dépend trop de l’ordre exact des mots. </t>
  </si>
  <si>
    <t>Une bonne réponse reformulée peut perdre des points, et une réponse contenant quelques fragments peut en gagner sans être réellement correcte.</t>
  </si>
  <si>
    <t>MOTEUR D’INITIATION AUX TEXTURES MODIFIÉES — V9 RÉPARÉ — NOTATION PAR CRITÈRES MÉTIER</t>
  </si>
  <si>
    <t>Le chiffre 10 utilise 🔟, et à partir de 11, j’ai combiné les chiffres disponibles pour garder une cohérence visuelle. 😊 ChatGPT</t>
  </si>
  <si>
    <t>Notation réparée : 10 critères métier PRO + 10 critères métier CFA, 2 points chacun. La réponse B est évaluée en cumulant Réponse A + Réponse B.</t>
  </si>
  <si>
    <t>10 critères métier PRO (2 pts chacun)</t>
  </si>
  <si>
    <t>Réponse B cumulée</t>
  </si>
  <si>
    <t>Pts</t>
  </si>
  <si>
    <t>10 critères métier CFA (2 pts chacun)</t>
  </si>
  <si>
    <t>PRO A+B normalisé</t>
  </si>
  <si>
    <t>CFA A+B normalisé</t>
  </si>
  <si>
    <t>MODE D’EMPLOI ►</t>
  </si>
  <si>
    <t>1) Saisir le numéro de question en B4.</t>
  </si>
  <si>
    <t>2) Lire contexte, question et consigne.</t>
  </si>
  <si>
    <t>3) Saisir la réponse A en B17 ou G17.</t>
  </si>
  <si>
    <t>4) Lire le score A en B18 ou G18 et le conseil.</t>
  </si>
  <si>
    <t>5) Compléter la réponse B en B21 ou G21 : le moteur note désormais A + B cumulées.</t>
  </si>
  <si>
    <t>6) Lire le score B en B22 ou G22 ; les critères utilisés sont visibles lignes 33 à 42.</t>
  </si>
  <si>
    <t>H6 = x affiche les réponses attendues en B25 et G25.</t>
  </si>
  <si>
    <t>Règle de notation V9</t>
  </si>
  <si>
    <t>10 critères métier lisibles par parcours : prescription, texture, geste, contrôle, transmission, écart, erreur critique, hygiène/trace, risque, justification.</t>
  </si>
  <si>
    <t>Chaque critère validé vaut 2 points. Le score B utilise le texte normalisé de Réponse A + Réponse B, ce qui corrige la sous-notation des compléments.</t>
  </si>
  <si>
    <t>Test conseillé</t>
  </si>
  <si>
    <t>Q001 : saisir uniquement “prescription” ne doit pas donner 20 ; compléter avec geste, contrôle, transmission, trace, sécurité doit augmenter le score.</t>
  </si>
  <si>
    <t>Limite contrôlée</t>
  </si>
  <si>
    <t>Le moteur reste basé sur mots-clés conceptuels ; il est plus robuste que les fragments de 3 mots, mais ne remplace pas une validation formateur.</t>
  </si>
  <si>
    <t>Respect prescription / protocole / consigne validée</t>
  </si>
  <si>
    <t>Texture cible / niveau : Selon prescription</t>
  </si>
  <si>
    <t>Geste attendu : Lire fiche convive, produire texture demandée, tracer écart.</t>
  </si>
  <si>
    <t>Contrôle pratique : Fiche convive + texture servie + transmission.</t>
  </si>
  <si>
    <t>Transmission : prévenir, signaler, transmettre au bon interlocuteur</t>
  </si>
  <si>
    <t>Écart / action corrective : mettre en attente, corriger ou remonter</t>
  </si>
  <si>
    <t>Erreur critique à éviter : Adapter au feeling sans validation.</t>
  </si>
  <si>
    <t>Hygiène / traçabilité : Traçabilité du régime et de la texture.</t>
  </si>
  <si>
    <t>Risque principal / sécurité convive : Fausse route</t>
  </si>
  <si>
    <t>Justification métier : expliquer le pourquoi et la limite de responsabilité</t>
  </si>
  <si>
    <t>Respecter la fiche ou la consigne donnée</t>
  </si>
  <si>
    <t>Servir la bonne texture : Selon prescription</t>
  </si>
  <si>
    <t>Faire le geste demandé : Lire fiche convive, produire texture demandée, tracer écart.</t>
  </si>
  <si>
    <t>Vérifier concrètement : Fiche convive + texture servie + transmission.</t>
  </si>
  <si>
    <t>Prévenir / transmettre au responsable, aux soins ou au formateur</t>
  </si>
  <si>
    <t>Gérer l’écart : ne pas servir sans décision</t>
  </si>
  <si>
    <t>Ne pas faire l’erreur : Adapter au feeling sans validation.</t>
  </si>
  <si>
    <t>Laisser une trace / respecter l’hygiène : Traçabilité du régime et de la texture.</t>
  </si>
  <si>
    <t>Protéger le convive : Fausse route</t>
  </si>
  <si>
    <t>Dire simplement pourquoi on fait ce choix</t>
  </si>
  <si>
    <t>Texture cible / niveau : Haché / mixé selon prescription</t>
  </si>
  <si>
    <t>Geste attendu : Mettre en attente si nécessaire, signaler, noter.</t>
  </si>
  <si>
    <t>Contrôle pratique : Transmission écrite/orale.</t>
  </si>
  <si>
    <t>Erreur critique à éviter : Rendre plus liquide ou plus épais sans validation.</t>
  </si>
  <si>
    <t>Hygiène / traçabilité : Gestion écart PMS/protocole.</t>
  </si>
  <si>
    <t>Risque principal / sécurité convive : Risque de déglutition</t>
  </si>
  <si>
    <t>Servir la bonne texture : Haché / mixé selon prescription</t>
  </si>
  <si>
    <t>Faire le geste demandé : Mettre en attente si nécessaire, signaler, noter.</t>
  </si>
  <si>
    <t>Vérifier concrètement : Transmission écrite/orale.</t>
  </si>
  <si>
    <t>Ne pas faire l’erreur : Rendre plus liquide ou plus épais sans validation.</t>
  </si>
  <si>
    <t>Laisser une trace / respecter l’hygiène : Gestion écart PMS/protocole.</t>
  </si>
  <si>
    <t>Protéger le convive : Risque de déglutition</t>
  </si>
  <si>
    <t>Texture cible / niveau : Niveaux IDDSI / interne</t>
  </si>
  <si>
    <t>Geste attendu : Relier besoin, texture, contrôle et transmission.</t>
  </si>
  <si>
    <t>Contrôle pratique : Questionner fiche/protocole.</t>
  </si>
  <si>
    <t>Erreur critique à éviter : Servir mixé à tout le monde par facilité.</t>
  </si>
  <si>
    <t>Hygiène / traçabilité : Respect prescription individuelle.</t>
  </si>
  <si>
    <t>Risque principal / sécurité convive : Mauvaise texture</t>
  </si>
  <si>
    <t>Servir la bonne texture : Niveaux IDDSI / interne</t>
  </si>
  <si>
    <t>Faire le geste demandé : Relier besoin, texture, contrôle et transmission.</t>
  </si>
  <si>
    <t>Vérifier concrètement : Questionner fiche/protocole.</t>
  </si>
  <si>
    <t>Ne pas faire l’erreur : Servir mixé à tout le monde par facilité.</t>
  </si>
  <si>
    <t>Laisser une trace / respecter l’hygiène : Respect prescription individuelle.</t>
  </si>
  <si>
    <t>Protéger le convive : Mauvaise texture</t>
  </si>
  <si>
    <t>Texture cible / niveau : Selon niveau</t>
  </si>
  <si>
    <t>Geste attendu : Tester à température réelle, après repos si besoin.</t>
  </si>
  <si>
    <t>Contrôle pratique : Test cuillère/fourchette/écoulement selon procédure.</t>
  </si>
  <si>
    <t>Erreur critique à éviter : Tester uniquement sortie du froid.</t>
  </si>
  <si>
    <t>Hygiène / traçabilité : Contrôle avant envoi.</t>
  </si>
  <si>
    <t>Risque principal / sécurité convive : Texture instable</t>
  </si>
  <si>
    <t>Servir la bonne texture : Selon niveau</t>
  </si>
  <si>
    <t>Faire le geste demandé : Tester à température réelle, après repos si besoin.</t>
  </si>
  <si>
    <t>Vérifier concrètement : Test cuillère/fourchette/écoulement selon procédure.</t>
  </si>
  <si>
    <t>Ne pas faire l’erreur : Tester uniquement sortie du froid.</t>
  </si>
  <si>
    <t>Laisser une trace / respecter l’hygiène : Contrôle avant envoi.</t>
  </si>
  <si>
    <t>Protéger le convive : Texture instable</t>
  </si>
  <si>
    <t>Texture cible / niveau : Mixé lisse</t>
  </si>
  <si>
    <t>Geste attendu : Mixer, tamiser, contrôler visuellement et tactilement.</t>
  </si>
  <si>
    <t>Contrôle pratique : Contrôle spatule/cuillère + tamis si besoin.</t>
  </si>
  <si>
    <t>Erreur critique à éviter : Dire que le mixeur a forcément tout détruit.</t>
  </si>
  <si>
    <t>Hygiène / traçabilité : Matériel propre après tamisage.</t>
  </si>
  <si>
    <t>Risque principal / sécurité convive : Particules dangereuses</t>
  </si>
  <si>
    <t>Servir la bonne texture : Mixé lisse</t>
  </si>
  <si>
    <t>Faire le geste demandé : Mixer, tamiser, contrôler visuellement et tactilement.</t>
  </si>
  <si>
    <t>Vérifier concrètement : Contrôle spatule/cuillère + tamis si besoin.</t>
  </si>
  <si>
    <t>Ne pas faire l’erreur : Dire que le mixeur a forcément tout détruit.</t>
  </si>
  <si>
    <t>Laisser une trace / respecter l’hygiène : Matériel propre après tamisage.</t>
  </si>
  <si>
    <t>Protéger le convive : Particules dangereuses</t>
  </si>
  <si>
    <t>Texture cible / niveau : Haché humide</t>
  </si>
  <si>
    <t>Geste attendu : Ajouter sauce liée filtrée, recontrôler cohésion.</t>
  </si>
  <si>
    <t>Contrôle pratique : Test cohésion/cuillère.</t>
  </si>
  <si>
    <t>Erreur critique à éviter : Servir sec avec sauce liquide à côté.</t>
  </si>
  <si>
    <t>Hygiène / traçabilité : Maintien température + service rapide.</t>
  </si>
  <si>
    <t>Risque principal / sécurité convive : Bol alimentaire insuffisant</t>
  </si>
  <si>
    <t>Servir la bonne texture : Haché humide</t>
  </si>
  <si>
    <t>Faire le geste demandé : Ajouter sauce liée filtrée, recontrôler cohésion.</t>
  </si>
  <si>
    <t>Vérifier concrètement : Test cohésion/cuillère.</t>
  </si>
  <si>
    <t>Ne pas faire l’erreur : Servir sec avec sauce liquide à côté.</t>
  </si>
  <si>
    <t>Laisser une trace / respecter l’hygiène : Maintien température + service rapide.</t>
  </si>
  <si>
    <t>Protéger le convive : Bol alimentaire insuffisant</t>
  </si>
  <si>
    <t>Geste attendu : Observer après repos, corriger, recontrôler.</t>
  </si>
  <si>
    <t>Contrôle pratique : Contrôle après 10 minutes.</t>
  </si>
  <si>
    <t>Erreur critique à éviter : Essuyer l’eau et servir.</t>
  </si>
  <si>
    <t>Hygiène / traçabilité : Limiter attente en zone de température critique.</t>
  </si>
  <si>
    <t>Risque principal / sécurité convive : Eau libre</t>
  </si>
  <si>
    <t>Faire le geste demandé : Observer après repos, corriger, recontrôler.</t>
  </si>
  <si>
    <t>Vérifier concrètement : Contrôle après 10 minutes.</t>
  </si>
  <si>
    <t>Ne pas faire l’erreur : Essuyer l’eau et servir.</t>
  </si>
  <si>
    <t>Laisser une trace / respecter l’hygiène : Limiter attente en zone de température critique.</t>
  </si>
  <si>
    <t>Protéger le convive : Eau libre</t>
  </si>
  <si>
    <t>Texture cible / niveau : Référentiel interne</t>
  </si>
  <si>
    <t>Geste attendu : Employer référentiel affiché, former équipe.</t>
  </si>
  <si>
    <t>Contrôle pratique : Correspondance fiche/prod/service.</t>
  </si>
  <si>
    <t>Erreur critique à éviter : Dire 'mixé' pour toutes les textures.</t>
  </si>
  <si>
    <t>Hygiène / traçabilité : Affichage protocole au poste.</t>
  </si>
  <si>
    <t>Risque principal / sécurité convive : Confusion production</t>
  </si>
  <si>
    <t>Servir la bonne texture : Référentiel interne</t>
  </si>
  <si>
    <t>Faire le geste demandé : Employer référentiel affiché, former équipe.</t>
  </si>
  <si>
    <t>Vérifier concrètement : Correspondance fiche/prod/service.</t>
  </si>
  <si>
    <t>Ne pas faire l’erreur : Dire 'mixé' pour toutes les textures.</t>
  </si>
  <si>
    <t>Laisser une trace / respecter l’hygiène : Affichage protocole au poste.</t>
  </si>
  <si>
    <t>Protéger le convive : Confusion production</t>
  </si>
  <si>
    <t>Geste attendu : Appliquer test écrit et noter résultat si requis.</t>
  </si>
  <si>
    <t>Contrôle pratique : Grille de test interne.</t>
  </si>
  <si>
    <t>Erreur critique à éviter : Valider au regard uniquement.</t>
  </si>
  <si>
    <t>Hygiène / traçabilité : Test avec ustensiles propres.</t>
  </si>
  <si>
    <t>Risque principal / sécurité convive : Validation imprécise</t>
  </si>
  <si>
    <t>Faire le geste demandé : Appliquer test écrit et noter résultat si requis.</t>
  </si>
  <si>
    <t>Vérifier concrètement : Grille de test interne.</t>
  </si>
  <si>
    <t>Ne pas faire l’erreur : Valider au regard uniquement.</t>
  </si>
  <si>
    <t>Laisser une trace / respecter l’hygiène : Test avec ustensiles propres.</t>
  </si>
  <si>
    <t>Protéger le convive : Validation imprécise</t>
  </si>
  <si>
    <t>Texture cible / niveau : Chaud</t>
  </si>
  <si>
    <t>Geste attendu : Réchauffer, mélanger, mesurer température, retester texture.</t>
  </si>
  <si>
    <t>Contrôle pratique : Température à cœur + test texture.</t>
  </si>
  <si>
    <t>Erreur critique à éviter : Se fier au contrôle avant refroidissement.</t>
  </si>
  <si>
    <t>Hygiène / traçabilité : Enregistrement remise température.</t>
  </si>
  <si>
    <t>Risque principal / sécurité convive : Texture modifiée par chauffage</t>
  </si>
  <si>
    <t>Servir la bonne texture : Chaud</t>
  </si>
  <si>
    <t>Faire le geste demandé : Réchauffer, mélanger, mesurer température, retester texture.</t>
  </si>
  <si>
    <t>Vérifier concrètement : Température à cœur + test texture.</t>
  </si>
  <si>
    <t>Ne pas faire l’erreur : Se fier au contrôle avant refroidissement.</t>
  </si>
  <si>
    <t>Laisser une trace / respecter l’hygiène : Enregistrement remise température.</t>
  </si>
  <si>
    <t>Protéger le convive : Texture modifiée par chauffage</t>
  </si>
  <si>
    <t>Texture cible / niveau : Mixé</t>
  </si>
  <si>
    <t>Geste attendu : Détendre avec jus/sauce nutritive, limiter dilution.</t>
  </si>
  <si>
    <t>Contrôle pratique : Goût + densité + portion.</t>
  </si>
  <si>
    <t>Erreur critique à éviter : Chercher la fluidité avec eau seule.</t>
  </si>
  <si>
    <t>Hygiène / traçabilité : Tracer enrichissement si protocole.</t>
  </si>
  <si>
    <t>Risque principal / sécurité convive : Densité nutritionnelle trop basse</t>
  </si>
  <si>
    <t>Servir la bonne texture : Mixé</t>
  </si>
  <si>
    <t>Faire le geste demandé : Détendre avec jus/sauce nutritive, limiter dilution.</t>
  </si>
  <si>
    <t>Vérifier concrètement : Goût + densité + portion.</t>
  </si>
  <si>
    <t>Ne pas faire l’erreur : Chercher la fluidité avec eau seule.</t>
  </si>
  <si>
    <t>Laisser une trace / respecter l’hygiène : Tracer enrichissement si protocole.</t>
  </si>
  <si>
    <t>Protéger le convive : Densité nutritionnelle trop basse</t>
  </si>
  <si>
    <t>Geste attendu : Braiser longuement, filtrer jus, mixer progressivement</t>
  </si>
  <si>
    <t>Contrôle pratique : Texture, goût, absence particules, tenue après repos.</t>
  </si>
  <si>
    <t>Erreur critique à éviter : Servir Bœuf braisé sans tenir compte du risque : Fibres longues, sécheresse.</t>
  </si>
  <si>
    <t>Hygiène / traçabilité : Respect PMS, allergènes et temps/température.</t>
  </si>
  <si>
    <t>Risque principal / sécurité convive : Fibres longues, sécheresse</t>
  </si>
  <si>
    <t>Faire le geste demandé : Braiser longuement, filtrer jus, mixer progressivement</t>
  </si>
  <si>
    <t>Vérifier concrètement : Texture, goût, absence particules, tenue après repos.</t>
  </si>
  <si>
    <t>Ne pas faire l’erreur : Servir Bœuf braisé sans tenir compte du risque : Fibres longues, sécheresse.</t>
  </si>
  <si>
    <t>Laisser une trace / respecter l’hygiène : Respect PMS, allergènes et temps/température.</t>
  </si>
  <si>
    <t>Protéger le convive : Fibres longues, sécheresse</t>
  </si>
  <si>
    <t>Geste attendu : Cuisson douce, sauce crème filtrée</t>
  </si>
  <si>
    <t>Erreur critique à éviter : Servir Veau sans tenir compte du risque : Chair sèche, goût doux.</t>
  </si>
  <si>
    <t>Risque principal / sécurité convive : Chair sèche, goût doux</t>
  </si>
  <si>
    <t>Faire le geste demandé : Cuisson douce, sauce crème filtrée</t>
  </si>
  <si>
    <t>Ne pas faire l’erreur : Servir Veau sans tenir compte du risque : Chair sèche, goût doux.</t>
  </si>
  <si>
    <t>Protéger le convive : Chair sèche, goût doux</t>
  </si>
  <si>
    <t>Geste attendu : Cuire doucement, mixer avec sauce liée</t>
  </si>
  <si>
    <t>Erreur critique à éviter : Servir Volaille blanche sans tenir compte du risque : Sécheresse, fibres.</t>
  </si>
  <si>
    <t>Risque principal / sécurité convive : Sécheresse, fibres</t>
  </si>
  <si>
    <t>Faire le geste demandé : Cuire doucement, mixer avec sauce liée</t>
  </si>
  <si>
    <t>Ne pas faire l’erreur : Servir Volaille blanche sans tenir compte du risque : Sécheresse, fibres.</t>
  </si>
  <si>
    <t>Protéger le convive : Sécheresse, fibres</t>
  </si>
  <si>
    <t>Geste attendu : Cuisson humide, jus court, liaison</t>
  </si>
  <si>
    <t>Erreur critique à éviter : Servir Dinde sans tenir compte du risque : Chair sèche.</t>
  </si>
  <si>
    <t>Risque principal / sécurité convive : Chair sèche</t>
  </si>
  <si>
    <t>Faire le geste demandé : Cuisson humide, jus court, liaison</t>
  </si>
  <si>
    <t>Ne pas faire l’erreur : Servir Dinde sans tenir compte du risque : Chair sèche.</t>
  </si>
  <si>
    <t>Protéger le convive : Chair sèche</t>
  </si>
  <si>
    <t>Geste attendu : Dégraisser jus, braiser, mixer chaud</t>
  </si>
  <si>
    <t>Erreur critique à éviter : Servir Porc mijoté sans tenir compte du risque : Gras libre, fibres.</t>
  </si>
  <si>
    <t>Risque principal / sécurité convive : Gras libre, fibres</t>
  </si>
  <si>
    <t>Faire le geste demandé : Dégraisser jus, braiser, mixer chaud</t>
  </si>
  <si>
    <t>Ne pas faire l’erreur : Servir Porc mijoté sans tenir compte du risque : Gras libre, fibres.</t>
  </si>
  <si>
    <t>Protéger le convive : Gras libre, fibres</t>
  </si>
  <si>
    <t>Geste attendu : Dégraisser, équilibrer avec légumes doux</t>
  </si>
  <si>
    <t>Erreur critique à éviter : Servir Agneau sans tenir compte du risque : Goût fort, gras.</t>
  </si>
  <si>
    <t>Risque principal / sécurité convive : Goût fort, gras</t>
  </si>
  <si>
    <t>Faire le geste demandé : Dégraisser, équilibrer avec légumes doux</t>
  </si>
  <si>
    <t>Ne pas faire l’erreur : Servir Agneau sans tenir compte du risque : Goût fort, gras.</t>
  </si>
  <si>
    <t>Protéger le convive : Goût fort, gras</t>
  </si>
  <si>
    <t>Geste attendu : Mixer avec béchamel/sauce lisse selon protocole</t>
  </si>
  <si>
    <t>Erreur critique à éviter : Servir Jambon cuit sans tenir compte du risque : Sel, texture compacte.</t>
  </si>
  <si>
    <t>Risque principal / sécurité convive : Sel, texture compacte</t>
  </si>
  <si>
    <t>Faire le geste demandé : Mixer avec béchamel/sauce lisse selon protocole</t>
  </si>
  <si>
    <t>Ne pas faire l’erreur : Servir Jambon cuit sans tenir compte du risque : Sel, texture compacte.</t>
  </si>
  <si>
    <t>Protéger le convive : Sel, texture compacte</t>
  </si>
  <si>
    <t>Geste attendu : Éviter ou remplacer selon protocole</t>
  </si>
  <si>
    <t>Erreur critique à éviter : Servir Charcuterie sèche sans tenir compte du risque : Morceaux durs, sel, gras.</t>
  </si>
  <si>
    <t>Risque principal / sécurité convive : Morceaux durs, sel, gras</t>
  </si>
  <si>
    <t>Faire le geste demandé : Éviter ou remplacer selon protocole</t>
  </si>
  <si>
    <t>Ne pas faire l’erreur : Servir Charcuterie sèche sans tenir compte du risque : Morceaux durs, sel, gras.</t>
  </si>
  <si>
    <t>Protéger le convive : Morceaux durs, sel, gras</t>
  </si>
  <si>
    <t>Geste attendu : Cuisson vapeur/pochage court, sauce filtrée</t>
  </si>
  <si>
    <t>Erreur critique à éviter : Servir Poisson blanc sans tenir compte du risque : Arêtes, granulation.</t>
  </si>
  <si>
    <t>Risque principal / sécurité convive : Arêtes, granulation</t>
  </si>
  <si>
    <t>Faire le geste demandé : Cuisson vapeur/pochage court, sauce filtrée</t>
  </si>
  <si>
    <t>Ne pas faire l’erreur : Servir Poisson blanc sans tenir compte du risque : Arêtes, granulation.</t>
  </si>
  <si>
    <t>Protéger le convive : Arêtes, granulation</t>
  </si>
  <si>
    <t>Geste attendu : Cuisson douce, contrôler arêtes et gras</t>
  </si>
  <si>
    <t>Erreur critique à éviter : Servir Saumon sans tenir compte du risque : Gras libre, goût fort.</t>
  </si>
  <si>
    <t>Risque principal / sécurité convive : Gras libre, goût fort</t>
  </si>
  <si>
    <t>Faire le geste demandé : Cuisson douce, contrôler arêtes et gras</t>
  </si>
  <si>
    <t>Ne pas faire l’erreur : Servir Saumon sans tenir compte du risque : Gras libre, goût fort.</t>
  </si>
  <si>
    <t>Protéger le convive : Gras libre, goût fort</t>
  </si>
  <si>
    <t>Geste attendu : Sauce liée, cuisson courte ou préparation adaptée</t>
  </si>
  <si>
    <t>Erreur critique à éviter : Servir Thon cuit sans tenir compte du risque : Sécheresse.</t>
  </si>
  <si>
    <t>Risque principal / sécurité convive : Sécheresse</t>
  </si>
  <si>
    <t>Faire le geste demandé : Sauce liée, cuisson courte ou préparation adaptée</t>
  </si>
  <si>
    <t>Ne pas faire l’erreur : Servir Thon cuit sans tenir compte du risque : Sécheresse.</t>
  </si>
  <si>
    <t>Protéger le convive : Sécheresse</t>
  </si>
  <si>
    <t>Geste attendu : Cuire doucement, tempérer, filtrer si besoin</t>
  </si>
  <si>
    <t>Erreur critique à éviter : Servir Œuf sans tenir compte du risque : Grumeaux, surcuisson.</t>
  </si>
  <si>
    <t>Risque principal / sécurité convive : Grumeaux, surcuisson</t>
  </si>
  <si>
    <t>Faire le geste demandé : Cuire doucement, tempérer, filtrer si besoin</t>
  </si>
  <si>
    <t>Ne pas faire l’erreur : Servir Œuf sans tenir compte du risque : Grumeaux, surcuisson.</t>
  </si>
  <si>
    <t>Protéger le convive : Grumeaux, surcuisson</t>
  </si>
  <si>
    <t>Geste attendu : Incorporer à chaud modéré, lisser</t>
  </si>
  <si>
    <t>Erreur critique à éviter : Servir Fromage frais sans tenir compte du risque : Salé, allergène lait.</t>
  </si>
  <si>
    <t>Risque principal / sécurité convive : Salé, allergène lait</t>
  </si>
  <si>
    <t>Faire le geste demandé : Incorporer à chaud modéré, lisser</t>
  </si>
  <si>
    <t>Ne pas faire l’erreur : Servir Fromage frais sans tenir compte du risque : Salé, allergène lait.</t>
  </si>
  <si>
    <t>Protéger le convive : Salé, allergène lait</t>
  </si>
  <si>
    <t>Geste attendu : Ajouter hors ébullition, équilibrer</t>
  </si>
  <si>
    <t>Erreur critique à éviter : Servir Yaourt nature sans tenir compte du risque : Acidité, séparation.</t>
  </si>
  <si>
    <t>Risque principal / sécurité convive : Acidité, séparation</t>
  </si>
  <si>
    <t>Faire le geste demandé : Ajouter hors ébullition, équilibrer</t>
  </si>
  <si>
    <t>Ne pas faire l’erreur : Servir Yaourt nature sans tenir compte du risque : Acidité, séparation.</t>
  </si>
  <si>
    <t>Protéger le convive : Acidité, séparation</t>
  </si>
  <si>
    <t>Geste attendu : Cuire fondant, égoutter, mixer</t>
  </si>
  <si>
    <t>Erreur critique à éviter : Servir Carotte sans tenir compte du risque : Eau libre si cuisson mal égouttée.</t>
  </si>
  <si>
    <t>Risque principal / sécurité convive : Eau libre si cuisson mal égouttée</t>
  </si>
  <si>
    <t>Faire le geste demandé : Cuire fondant, égoutter, mixer</t>
  </si>
  <si>
    <t>Ne pas faire l’erreur : Servir Carotte sans tenir compte du risque : Eau libre si cuisson mal égouttée.</t>
  </si>
  <si>
    <t>Protéger le convive : Eau libre si cuisson mal égouttée</t>
  </si>
  <si>
    <t>Geste attendu : Cuire, retirer peau si besoin, lisser</t>
  </si>
  <si>
    <t>Erreur critique à éviter : Servir Courge / potimarron sans tenir compte du risque : Texture épaisse, peau.</t>
  </si>
  <si>
    <t>Risque principal / sécurité convive : Texture épaisse, peau</t>
  </si>
  <si>
    <t>Faire le geste demandé : Cuire, retirer peau si besoin, lisser</t>
  </si>
  <si>
    <t>Ne pas faire l’erreur : Servir Courge / potimarron sans tenir compte du risque : Texture épaisse, peau.</t>
  </si>
  <si>
    <t>Protéger le convive : Texture épaisse, peau</t>
  </si>
  <si>
    <t>Geste attendu : Égoutter, réduire, associer support dense</t>
  </si>
  <si>
    <t>Erreur critique à éviter : Servir Courgette sans tenir compte du risque : Excès d’eau.</t>
  </si>
  <si>
    <t>Risque principal / sécurité convive : Excès d’eau</t>
  </si>
  <si>
    <t>Faire le geste demandé : Égoutter, réduire, associer support dense</t>
  </si>
  <si>
    <t>Ne pas faire l’erreur : Servir Courgette sans tenir compte du risque : Excès d’eau.</t>
  </si>
  <si>
    <t>Protéger le convive : Excès d’eau</t>
  </si>
  <si>
    <t>Geste attendu : Monder/épépiner, cuire, tamiser</t>
  </si>
  <si>
    <t>Erreur critique à éviter : Servir Tomate sans tenir compte du risque : Peaux, pépins, acidité.</t>
  </si>
  <si>
    <t>Risque principal / sécurité convive : Peaux, pépins, acidité</t>
  </si>
  <si>
    <t>Faire le geste demandé : Monder/épépiner, cuire, tamiser</t>
  </si>
  <si>
    <t>Ne pas faire l’erreur : Servir Tomate sans tenir compte du risque : Peaux, pépins, acidité.</t>
  </si>
  <si>
    <t>Protéger le convive : Peaux, pépins, acidité</t>
  </si>
  <si>
    <t>Geste attendu : Cuire fondant, mixer, tamiser</t>
  </si>
  <si>
    <t>Erreur critique à éviter : Servir Poireau sans tenir compte du risque : Fibres longues.</t>
  </si>
  <si>
    <t>Risque principal / sécurité convive : Fibres longues</t>
  </si>
  <si>
    <t>Faire le geste demandé : Cuire fondant, mixer, tamiser</t>
  </si>
  <si>
    <t>Ne pas faire l’erreur : Servir Poireau sans tenir compte du risque : Fibres longues.</t>
  </si>
  <si>
    <t>Protéger le convive : Fibres longues</t>
  </si>
  <si>
    <t>Geste attendu : Cuisson courte, égoutter, tamiser</t>
  </si>
  <si>
    <t>Erreur critique à éviter : Servir Épinard sans tenir compte du risque : Fibres, couleur sombre.</t>
  </si>
  <si>
    <t>Risque principal / sécurité convive : Fibres, couleur sombre</t>
  </si>
  <si>
    <t>Faire le geste demandé : Cuisson courte, égoutter, tamiser</t>
  </si>
  <si>
    <t>Ne pas faire l’erreur : Servir Épinard sans tenir compte du risque : Fibres, couleur sombre.</t>
  </si>
  <si>
    <t>Protéger le convive : Fibres, couleur sombre</t>
  </si>
  <si>
    <t>Geste attendu : Cuire juste, mixer, associer support doux</t>
  </si>
  <si>
    <t>Erreur critique à éviter : Servir Brocoli sans tenir compte du risque : Odeur soufrée, fibres.</t>
  </si>
  <si>
    <t>Risque principal / sécurité convive : Odeur soufrée, fibres</t>
  </si>
  <si>
    <t>Faire le geste demandé : Cuire juste, mixer, associer support doux</t>
  </si>
  <si>
    <t>Ne pas faire l’erreur : Servir Brocoli sans tenir compte du risque : Odeur soufrée, fibres.</t>
  </si>
  <si>
    <t>Protéger le convive : Odeur soufrée, fibres</t>
  </si>
  <si>
    <t>Geste attendu : Cuire sans surcuire, égoutter, lier</t>
  </si>
  <si>
    <t>Erreur critique à éviter : Servir Chou-fleur sans tenir compte du risque : Odeur, eau.</t>
  </si>
  <si>
    <t>Risque principal / sécurité convive : Odeur, eau</t>
  </si>
  <si>
    <t>Faire le geste demandé : Cuire sans surcuire, égoutter, lier</t>
  </si>
  <si>
    <t>Ne pas faire l’erreur : Servir Chou-fleur sans tenir compte du risque : Odeur, eau.</t>
  </si>
  <si>
    <t>Protéger le convive : Odeur, eau</t>
  </si>
  <si>
    <t>Geste attendu : Cuire tendre, mixer, tamiser</t>
  </si>
  <si>
    <t>Erreur critique à éviter : Servir Petits pois sans tenir compte du risque : Peaux, grains.</t>
  </si>
  <si>
    <t>Risque principal / sécurité convive : Peaux, grains</t>
  </si>
  <si>
    <t>Faire le geste demandé : Cuire tendre, mixer, tamiser</t>
  </si>
  <si>
    <t>Ne pas faire l’erreur : Servir Petits pois sans tenir compte du risque : Peaux, grains.</t>
  </si>
  <si>
    <t>Protéger le convive : Peaux, grains</t>
  </si>
  <si>
    <t>Geste attendu : Équeuter, cuire fondant, tamiser</t>
  </si>
  <si>
    <t>Erreur critique à éviter : Servir Haricots verts sans tenir compte du risque : Fibres, fils.</t>
  </si>
  <si>
    <t>Risque principal / sécurité convive : Fibres, fils</t>
  </si>
  <si>
    <t>Faire le geste demandé : Équeuter, cuire fondant, tamiser</t>
  </si>
  <si>
    <t>Ne pas faire l’erreur : Servir Haricots verts sans tenir compte du risque : Fibres, fils.</t>
  </si>
  <si>
    <t>Protéger le convive : Fibres, fils</t>
  </si>
  <si>
    <t>Geste attendu : Cuire fondant, mixer avec lait/sauce</t>
  </si>
  <si>
    <t>Erreur critique à éviter : Servir Céleri-rave sans tenir compte du risque : Goût fort, fibres.</t>
  </si>
  <si>
    <t>Risque principal / sécurité convive : Goût fort, fibres</t>
  </si>
  <si>
    <t>Faire le geste demandé : Cuire fondant, mixer avec lait/sauce</t>
  </si>
  <si>
    <t>Ne pas faire l’erreur : Servir Céleri-rave sans tenir compte du risque : Goût fort, fibres.</t>
  </si>
  <si>
    <t>Protéger le convive : Goût fort, fibres</t>
  </si>
  <si>
    <t>Geste attendu : Cuire, lisser, équilibrer acidité douce</t>
  </si>
  <si>
    <t>Erreur critique à éviter : Servir Betterave sans tenir compte du risque : Goût terreux, couleur forte.</t>
  </si>
  <si>
    <t>Risque principal / sécurité convive : Goût terreux, couleur forte</t>
  </si>
  <si>
    <t>Faire le geste demandé : Cuire, lisser, équilibrer acidité douce</t>
  </si>
  <si>
    <t>Ne pas faire l’erreur : Servir Betterave sans tenir compte du risque : Goût terreux, couleur forte.</t>
  </si>
  <si>
    <t>Protéger le convive : Goût terreux, couleur forte</t>
  </si>
  <si>
    <t>Geste attendu : Écraser plutôt que cutter long, détendre chaud</t>
  </si>
  <si>
    <t>Erreur critique à éviter : Servir Pomme de terre sans tenir compte du risque : Texture collante.</t>
  </si>
  <si>
    <t>Risque principal / sécurité convive : Texture collante</t>
  </si>
  <si>
    <t>Faire le geste demandé : Écraser plutôt que cutter long, détendre chaud</t>
  </si>
  <si>
    <t>Ne pas faire l’erreur : Servir Pomme de terre sans tenir compte du risque : Texture collante.</t>
  </si>
  <si>
    <t>Protéger le convive : Texture collante</t>
  </si>
  <si>
    <t>Geste attendu : Cuire fondant, équilibrer salé/épices douces</t>
  </si>
  <si>
    <t>Erreur critique à éviter : Servir Patate douce sans tenir compte du risque : Texture dense, sucrée.</t>
  </si>
  <si>
    <t>Risque principal / sécurité convive : Texture dense, sucrée</t>
  </si>
  <si>
    <t>Faire le geste demandé : Cuire fondant, équilibrer salé/épices douces</t>
  </si>
  <si>
    <t>Ne pas faire l’erreur : Servir Patate douce sans tenir compte du risque : Texture dense, sucrée.</t>
  </si>
  <si>
    <t>Protéger le convive : Texture dense, sucrée</t>
  </si>
  <si>
    <t>Geste attendu : Cuire très hydraté, mixer/tamiser selon niveau</t>
  </si>
  <si>
    <t>Erreur critique à éviter : Servir Riz sans tenir compte du risque : Grains, durcissement.</t>
  </si>
  <si>
    <t>Risque principal / sécurité convive : Grains, durcissement</t>
  </si>
  <si>
    <t>Faire le geste demandé : Cuire très hydraté, mixer/tamiser selon niveau</t>
  </si>
  <si>
    <t>Ne pas faire l’erreur : Servir Riz sans tenir compte du risque : Grains, durcissement.</t>
  </si>
  <si>
    <t>Protéger le convive : Grains, durcissement</t>
  </si>
  <si>
    <t>Geste attendu : Cuire très fondant, sauce, tester ou remplacer</t>
  </si>
  <si>
    <t>Erreur critique à éviter : Servir Pâtes sans tenir compte du risque : Collant, élastique.</t>
  </si>
  <si>
    <t>Risque principal / sécurité convive : Collant, élastique</t>
  </si>
  <si>
    <t>Faire le geste demandé : Cuire très fondant, sauce, tester ou remplacer</t>
  </si>
  <si>
    <t>Ne pas faire l’erreur : Servir Pâtes sans tenir compte du risque : Collant, élastique.</t>
  </si>
  <si>
    <t>Protéger le convive : Collant, élastique</t>
  </si>
  <si>
    <t>Geste attendu : Hydrater, mixer si niveau lisse, lier</t>
  </si>
  <si>
    <t>Erreur critique à éviter : Servir Semoule sans tenir compte du risque : Grain résiduel.</t>
  </si>
  <si>
    <t>Risque principal / sécurité convive : Grain résiduel</t>
  </si>
  <si>
    <t>Faire le geste demandé : Hydrater, mixer si niveau lisse, lier</t>
  </si>
  <si>
    <t>Ne pas faire l’erreur : Servir Semoule sans tenir compte du risque : Grain résiduel.</t>
  </si>
  <si>
    <t>Protéger le convive : Grain résiduel</t>
  </si>
  <si>
    <t>Geste attendu : Cuire longuement, mixer, tamiser</t>
  </si>
  <si>
    <t>Erreur critique à éviter : Servir Lentilles sans tenir compte du risque : Peaux, granulation.</t>
  </si>
  <si>
    <t>Risque principal / sécurité convive : Peaux, granulation</t>
  </si>
  <si>
    <t>Faire le geste demandé : Cuire longuement, mixer, tamiser</t>
  </si>
  <si>
    <t>Ne pas faire l’erreur : Servir Lentilles sans tenir compte du risque : Peaux, granulation.</t>
  </si>
  <si>
    <t>Protéger le convive : Peaux, granulation</t>
  </si>
  <si>
    <t>Geste attendu : Cuire complet, tamiser, détendre après repos</t>
  </si>
  <si>
    <t>Erreur critique à éviter : Servir Pois cassés sans tenir compte du risque : Peaux, épaississement au repos.</t>
  </si>
  <si>
    <t>Risque principal / sécurité convive : Peaux, épaississement au repos</t>
  </si>
  <si>
    <t>Faire le geste demandé : Cuire complet, tamiser, détendre après repos</t>
  </si>
  <si>
    <t>Ne pas faire l’erreur : Servir Pois cassés sans tenir compte du risque : Peaux, épaississement au repos.</t>
  </si>
  <si>
    <t>Protéger le convive : Peaux, épaississement au repos</t>
  </si>
  <si>
    <t>Geste attendu : Retirer peaux si besoin, mixer fin, détendre</t>
  </si>
  <si>
    <t>Erreur critique à éviter : Servir Pois chiches sans tenir compte du risque : Peaux, texture pâteuse.</t>
  </si>
  <si>
    <t>Risque principal / sécurité convive : Peaux, texture pâteuse</t>
  </si>
  <si>
    <t>Faire le geste demandé : Retirer peaux si besoin, mixer fin, détendre</t>
  </si>
  <si>
    <t>Ne pas faire l’erreur : Servir Pois chiches sans tenir compte du risque : Peaux, texture pâteuse.</t>
  </si>
  <si>
    <t>Protéger le convive : Peaux, texture pâteuse</t>
  </si>
  <si>
    <t>Geste attendu : Cuire/compoter, couvrir, acidifier modérément</t>
  </si>
  <si>
    <t>Erreur critique à éviter : Servir Pomme sans tenir compte du risque : Oxydation.</t>
  </si>
  <si>
    <t>Risque principal / sécurité convive : Oxydation</t>
  </si>
  <si>
    <t>Faire le geste demandé : Cuire/compoter, couvrir, acidifier modérément</t>
  </si>
  <si>
    <t>Ne pas faire l’erreur : Servir Pomme sans tenir compte du risque : Oxydation.</t>
  </si>
  <si>
    <t>Protéger le convive : Oxydation</t>
  </si>
  <si>
    <t>Geste attendu : Cuire doucement, réduire jus, lier si besoin</t>
  </si>
  <si>
    <t>Erreur critique à éviter : Servir Poire sans tenir compte du risque : Eau libre, oxydation.</t>
  </si>
  <si>
    <t>Risque principal / sécurité convive : Eau libre, oxydation</t>
  </si>
  <si>
    <t>Faire le geste demandé : Cuire doucement, réduire jus, lier si besoin</t>
  </si>
  <si>
    <t>Ne pas faire l’erreur : Servir Poire sans tenir compte du risque : Eau libre, oxydation.</t>
  </si>
  <si>
    <t>Protéger le convive : Eau libre, oxydation</t>
  </si>
  <si>
    <t>Geste attendu : Mixer et tamiser selon niveau, équilibrer</t>
  </si>
  <si>
    <t>Erreur critique à éviter : Servir Fraise sans tenir compte du risque : Graines, acidité.</t>
  </si>
  <si>
    <t>Risque principal / sécurité convive : Graines, acidité</t>
  </si>
  <si>
    <t>Faire le geste demandé : Mixer et tamiser selon niveau, équilibrer</t>
  </si>
  <si>
    <t>Ne pas faire l’erreur : Servir Fraise sans tenir compte du risque : Graines, acidité.</t>
  </si>
  <si>
    <t>Protéger le convive : Graines, acidité</t>
  </si>
  <si>
    <t>Geste attendu : Monder si besoin, compoter, lisser</t>
  </si>
  <si>
    <t>Erreur critique à éviter : Servir Abricot / pêche sans tenir compte du risque : Peau, acidité.</t>
  </si>
  <si>
    <t>Risque principal / sécurité convive : Peau, acidité</t>
  </si>
  <si>
    <t>Faire le geste demandé : Monder si besoin, compoter, lisser</t>
  </si>
  <si>
    <t>Ne pas faire l’erreur : Servir Abricot / pêche sans tenir compte du risque : Peau, acidité.</t>
  </si>
  <si>
    <t>Protéger le convive : Peau, acidité</t>
  </si>
  <si>
    <t>Geste attendu : Mixer court, citron doux si compatible, servir vite</t>
  </si>
  <si>
    <t>Erreur critique à éviter : Servir Banane sans tenir compte du risque : Oxydation, texture collante.</t>
  </si>
  <si>
    <t>Risque principal / sécurité convive : Oxydation, texture collante</t>
  </si>
  <si>
    <t>Faire le geste demandé : Mixer court, citron doux si compatible, servir vite</t>
  </si>
  <si>
    <t>Ne pas faire l’erreur : Servir Banane sans tenir compte du risque : Oxydation, texture collante.</t>
  </si>
  <si>
    <t>Protéger le convive : Oxydation, texture collante</t>
  </si>
  <si>
    <t>Geste attendu : Mixer proche service, associer support ou gélifier prudemment</t>
  </si>
  <si>
    <t>Erreur critique à éviter : Servir Melon sans tenir compte du risque : Eau libre.</t>
  </si>
  <si>
    <t>Faire le geste demandé : Mixer proche service, associer support ou gélifier prudemment</t>
  </si>
  <si>
    <t>Ne pas faire l’erreur : Servir Melon sans tenir compte du risque : Eau libre.</t>
  </si>
  <si>
    <t>Texture cible / niveau : Mixé viande</t>
  </si>
  <si>
    <t>Geste attendu : Braiser, filtrer, réduire, mixer.</t>
  </si>
  <si>
    <t>Contrôle pratique : Tendreté + jus filtré.</t>
  </si>
  <si>
    <t>Erreur critique à éviter : Rôtir sec puis ajouter eau.</t>
  </si>
  <si>
    <t>Hygiène / traçabilité : Refroidir/maintenir selon procédure.</t>
  </si>
  <si>
    <t>Risque principal / sécurité convive : Fibres sèches</t>
  </si>
  <si>
    <t>Servir la bonne texture : Mixé viande</t>
  </si>
  <si>
    <t>Faire le geste demandé : Braiser, filtrer, réduire, mixer.</t>
  </si>
  <si>
    <t>Vérifier concrètement : Tendreté + jus filtré.</t>
  </si>
  <si>
    <t>Ne pas faire l’erreur : Rôtir sec puis ajouter eau.</t>
  </si>
  <si>
    <t>Laisser une trace / respecter l’hygiène : Refroidir/maintenir selon procédure.</t>
  </si>
  <si>
    <t>Protéger le convive : Fibres sèches</t>
  </si>
  <si>
    <t>Texture cible / niveau : Mixé poisson</t>
  </si>
  <si>
    <t>Geste attendu : Pocher/vapeur douce, sauce filtrée.</t>
  </si>
  <si>
    <t>Contrôle pratique : Absence arêtes/grains.</t>
  </si>
  <si>
    <t>Erreur critique à éviter : Surcuire.</t>
  </si>
  <si>
    <t>Hygiène / traçabilité : Contrôle température poisson.</t>
  </si>
  <si>
    <t>Risque principal / sécurité convive : Granulation</t>
  </si>
  <si>
    <t>Servir la bonne texture : Mixé poisson</t>
  </si>
  <si>
    <t>Faire le geste demandé : Pocher/vapeur douce, sauce filtrée.</t>
  </si>
  <si>
    <t>Vérifier concrètement : Absence arêtes/grains.</t>
  </si>
  <si>
    <t>Ne pas faire l’erreur : Surcuire.</t>
  </si>
  <si>
    <t>Laisser une trace / respecter l’hygiène : Contrôle température poisson.</t>
  </si>
  <si>
    <t>Protéger le convive : Granulation</t>
  </si>
  <si>
    <t>Texture cible / niveau : Mixé légume</t>
  </si>
  <si>
    <t>Geste attendu : Cuire fondant, égoutter, mixer.</t>
  </si>
  <si>
    <t>Contrôle pratique : Eau libre après repos.</t>
  </si>
  <si>
    <t>Erreur critique à éviter : Cuire noyé et garder l’eau.</t>
  </si>
  <si>
    <t>Hygiène / traçabilité : Refroidissement rapide si différé.</t>
  </si>
  <si>
    <t>Servir la bonne texture : Mixé légume</t>
  </si>
  <si>
    <t>Faire le geste demandé : Cuire fondant, égoutter, mixer.</t>
  </si>
  <si>
    <t>Vérifier concrètement : Eau libre après repos.</t>
  </si>
  <si>
    <t>Ne pas faire l’erreur : Cuire noyé et garder l’eau.</t>
  </si>
  <si>
    <t>Laisser une trace / respecter l’hygiène : Refroidissement rapide si différé.</t>
  </si>
  <si>
    <t>Geste attendu : Colorer, mouiller, cuire tendre.</t>
  </si>
  <si>
    <t>Contrôle pratique : Goût rôti + texture humide.</t>
  </si>
  <si>
    <t>Erreur critique à éviter : Brûler ou sécher.</t>
  </si>
  <si>
    <t>Hygiène / traçabilité : Température cuisson contrôlée.</t>
  </si>
  <si>
    <t>Risque principal / sécurité convive : Dessèchement</t>
  </si>
  <si>
    <t>Faire le geste demandé : Colorer, mouiller, cuire tendre.</t>
  </si>
  <si>
    <t>Vérifier concrètement : Goût rôti + texture humide.</t>
  </si>
  <si>
    <t>Ne pas faire l’erreur : Brûler ou sécher.</t>
  </si>
  <si>
    <t>Laisser une trace / respecter l’hygiène : Température cuisson contrôlée.</t>
  </si>
  <si>
    <t>Protéger le convive : Dessèchement</t>
  </si>
  <si>
    <t>Texture cible / niveau : Mixé/féculent tendre</t>
  </si>
  <si>
    <t>Geste attendu : Cuire fondant, sauce, tester après repos.</t>
  </si>
  <si>
    <t>Contrôle pratique : Absence grains durs.</t>
  </si>
  <si>
    <t>Erreur critique à éviter : Servir al dente.</t>
  </si>
  <si>
    <t>Hygiène / traçabilité : Refroidissement rapide.</t>
  </si>
  <si>
    <t>Risque principal / sécurité convive : Grains secs</t>
  </si>
  <si>
    <t>Servir la bonne texture : Mixé/féculent tendre</t>
  </si>
  <si>
    <t>Faire le geste demandé : Cuire fondant, sauce, tester après repos.</t>
  </si>
  <si>
    <t>Vérifier concrètement : Absence grains durs.</t>
  </si>
  <si>
    <t>Ne pas faire l’erreur : Servir al dente.</t>
  </si>
  <si>
    <t>Laisser une trace / respecter l’hygiène : Refroidissement rapide.</t>
  </si>
  <si>
    <t>Protéger le convive : Grains secs</t>
  </si>
  <si>
    <t>Geste attendu : Cuire juste, mixer, servir/ refroidir vite.</t>
  </si>
  <si>
    <t>Contrôle pratique : Couleur, goût, fibres.</t>
  </si>
  <si>
    <t>Erreur critique à éviter : Surcuire longtemps.</t>
  </si>
  <si>
    <t>Hygiène / traçabilité : Liaison froide maîtrisée.</t>
  </si>
  <si>
    <t>Risque principal / sécurité convive : Couleur terne</t>
  </si>
  <si>
    <t>Faire le geste demandé : Cuire juste, mixer, servir/ refroidir vite.</t>
  </si>
  <si>
    <t>Vérifier concrètement : Couleur, goût, fibres.</t>
  </si>
  <si>
    <t>Ne pas faire l’erreur : Surcuire longtemps.</t>
  </si>
  <si>
    <t>Laisser une trace / respecter l’hygiène : Liaison froide maîtrisée.</t>
  </si>
  <si>
    <t>Protéger le convive : Couleur terne</t>
  </si>
  <si>
    <t>Texture cible / niveau : Mixé/tendre</t>
  </si>
  <si>
    <t>Geste attendu : Cuire doux, remuer, filtrer si besoin.</t>
  </si>
  <si>
    <t>Contrôle pratique : Absence grumeaux.</t>
  </si>
  <si>
    <t>Erreur critique à éviter : Cuisson vive.</t>
  </si>
  <si>
    <t>Hygiène / traçabilité : Allergène œuf.</t>
  </si>
  <si>
    <t>Risque principal / sécurité convive : Coagulation granuleuse</t>
  </si>
  <si>
    <t>Servir la bonne texture : Mixé/tendre</t>
  </si>
  <si>
    <t>Faire le geste demandé : Cuire doux, remuer, filtrer si besoin.</t>
  </si>
  <si>
    <t>Vérifier concrètement : Absence grumeaux.</t>
  </si>
  <si>
    <t>Ne pas faire l’erreur : Cuisson vive.</t>
  </si>
  <si>
    <t>Laisser une trace / respecter l’hygiène : Allergène œuf.</t>
  </si>
  <si>
    <t>Protéger le convive : Coagulation granuleuse</t>
  </si>
  <si>
    <t>Texture cible / niveau : Lisse froid</t>
  </si>
  <si>
    <t>Geste attendu : Cuire doux, mixer, couvrir.</t>
  </si>
  <si>
    <t>Contrôle pratique : Couleur + absence peau/graines.</t>
  </si>
  <si>
    <t>Erreur critique à éviter : Mixer cru fibreux avec peau.</t>
  </si>
  <si>
    <t>Hygiène / traçabilité : Stockage froid.</t>
  </si>
  <si>
    <t>Risque principal / sécurité convive : Brunissement</t>
  </si>
  <si>
    <t>Servir la bonne texture : Lisse froid</t>
  </si>
  <si>
    <t>Faire le geste demandé : Cuire doux, mixer, couvrir.</t>
  </si>
  <si>
    <t>Vérifier concrètement : Couleur + absence peau/graines.</t>
  </si>
  <si>
    <t>Ne pas faire l’erreur : Mixer cru fibreux avec peau.</t>
  </si>
  <si>
    <t>Laisser une trace / respecter l’hygiène : Stockage froid.</t>
  </si>
  <si>
    <t>Protéger le convive : Brunissement</t>
  </si>
  <si>
    <t>Geste attendu : Mixer par séquences courtes, racler, contrôler.</t>
  </si>
  <si>
    <t>Contrôle pratique : Température, aspect, collant.</t>
  </si>
  <si>
    <t>Erreur critique à éviter : Mixer jusqu’à texture colle.</t>
  </si>
  <si>
    <t>Hygiène / traçabilité : Matériel nettoyé/désinfecté.</t>
  </si>
  <si>
    <t>Risque principal / sécurité convive : Texture collante ou goût altéré</t>
  </si>
  <si>
    <t>Faire le geste demandé : Mixer par séquences courtes, racler, contrôler.</t>
  </si>
  <si>
    <t>Vérifier concrètement : Température, aspect, collant.</t>
  </si>
  <si>
    <t>Ne pas faire l’erreur : Mixer jusqu’à texture colle.</t>
  </si>
  <si>
    <t>Laisser une trace / respecter l’hygiène : Matériel nettoyé/désinfecté.</t>
  </si>
  <si>
    <t>Protéger le convive : Texture collante ou goût altéré</t>
  </si>
  <si>
    <t>Geste attendu : Tamis adapté, spatule propre, contrôle final.</t>
  </si>
  <si>
    <t>Contrôle pratique : Absence particules.</t>
  </si>
  <si>
    <t>Erreur critique à éviter : Servir parce que ça a été mixé.</t>
  </si>
  <si>
    <t>Hygiène / traçabilité : Nettoyage tamis immédiat.</t>
  </si>
  <si>
    <t>Risque principal / sécurité convive : Fibres/peaux</t>
  </si>
  <si>
    <t>Faire le geste demandé : Tamis adapté, spatule propre, contrôle final.</t>
  </si>
  <si>
    <t>Vérifier concrètement : Absence particules.</t>
  </si>
  <si>
    <t>Ne pas faire l’erreur : Servir parce que ça a été mixé.</t>
  </si>
  <si>
    <t>Laisser une trace / respecter l’hygiène : Nettoyage tamis immédiat.</t>
  </si>
  <si>
    <t>Protéger le convive : Fibres/peaux</t>
  </si>
  <si>
    <t>Geste attendu : Ajout progressif, repos, contrôle.</t>
  </si>
  <si>
    <t>Contrôle pratique : Pas d’eau/gras libre.</t>
  </si>
  <si>
    <t>Erreur critique à éviter : Ajouter tout le liquide d’un coup.</t>
  </si>
  <si>
    <t>Hygiène / traçabilité : Mixage en zone propre.</t>
  </si>
  <si>
    <t>Risque principal / sécurité convive : Phase séparée</t>
  </si>
  <si>
    <t>Faire le geste demandé : Ajout progressif, repos, contrôle.</t>
  </si>
  <si>
    <t>Vérifier concrètement : Pas d’eau/gras libre.</t>
  </si>
  <si>
    <t>Ne pas faire l’erreur : Ajouter tout le liquide d’un coup.</t>
  </si>
  <si>
    <t>Laisser une trace / respecter l’hygiène : Mixage en zone propre.</t>
  </si>
  <si>
    <t>Protéger le convive : Phase séparée</t>
  </si>
  <si>
    <t>Geste attendu : Détente progressive + test.</t>
  </si>
  <si>
    <t>Contrôle pratique : Test texture après correction.</t>
  </si>
  <si>
    <t>Erreur critique à éviter : Ajouter beaucoup d’eau.</t>
  </si>
  <si>
    <t>Hygiène / traçabilité : Maintien température.</t>
  </si>
  <si>
    <t>Risque principal / sécurité convive : Texture trop ferme</t>
  </si>
  <si>
    <t>Faire le geste demandé : Détente progressive + test.</t>
  </si>
  <si>
    <t>Vérifier concrètement : Test texture après correction.</t>
  </si>
  <si>
    <t>Ne pas faire l’erreur : Ajouter beaucoup d’eau.</t>
  </si>
  <si>
    <t>Laisser une trace / respecter l’hygiène : Maintien température.</t>
  </si>
  <si>
    <t>Protéger le convive : Texture trop ferme</t>
  </si>
  <si>
    <t>Geste attendu : Cuire plus, mixer, tamiser.</t>
  </si>
  <si>
    <t>Contrôle pratique : Test tactile/cuillère.</t>
  </si>
  <si>
    <t>Erreur critique à éviter : Corriger seulement par liquide.</t>
  </si>
  <si>
    <t>Hygiène / traçabilité : Hygiène tamis.</t>
  </si>
  <si>
    <t>Faire le geste demandé : Cuire plus, mixer, tamiser.</t>
  </si>
  <si>
    <t>Vérifier concrètement : Test tactile/cuillère.</t>
  </si>
  <si>
    <t>Ne pas faire l’erreur : Corriger seulement par liquide.</t>
  </si>
  <si>
    <t>Laisser une trace / respecter l’hygiène : Hygiène tamis.</t>
  </si>
  <si>
    <t>Geste attendu : Mixer immergé, vitesse adaptée, repos court.</t>
  </si>
  <si>
    <t>Contrôle pratique : Bulles, volume, oxydation.</t>
  </si>
  <si>
    <t>Erreur critique à éviter : Fouetter fort inutilement.</t>
  </si>
  <si>
    <t>Hygiène / traçabilité : Limiter attente.</t>
  </si>
  <si>
    <t>Risque principal / sécurité convive : Mousse instable</t>
  </si>
  <si>
    <t>Faire le geste demandé : Mixer immergé, vitesse adaptée, repos court.</t>
  </si>
  <si>
    <t>Vérifier concrètement : Bulles, volume, oxydation.</t>
  </si>
  <si>
    <t>Ne pas faire l’erreur : Fouetter fort inutilement.</t>
  </si>
  <si>
    <t>Laisser une trace / respecter l’hygiène : Limiter attente.</t>
  </si>
  <si>
    <t>Protéger le convive : Mousse instable</t>
  </si>
  <si>
    <t>Texture cible / niveau : Tous</t>
  </si>
  <si>
    <t>Geste attendu : Fiche technique, pesée, contrôle lot.</t>
  </si>
  <si>
    <t>Contrôle pratique : Comparaison lots.</t>
  </si>
  <si>
    <t>Erreur critique à éviter : Faire chaque lot au hasard.</t>
  </si>
  <si>
    <t>Hygiène / traçabilité : Traçabilité lot/date/heure.</t>
  </si>
  <si>
    <t>Risque principal / sécurité convive : Variabilité lot</t>
  </si>
  <si>
    <t>Servir la bonne texture : Tous</t>
  </si>
  <si>
    <t>Faire le geste demandé : Fiche technique, pesée, contrôle lot.</t>
  </si>
  <si>
    <t>Vérifier concrètement : Comparaison lots.</t>
  </si>
  <si>
    <t>Ne pas faire l’erreur : Faire chaque lot au hasard.</t>
  </si>
  <si>
    <t>Laisser une trace / respecter l’hygiène : Traçabilité lot/date/heure.</t>
  </si>
  <si>
    <t>Protéger le convive : Variabilité lot</t>
  </si>
  <si>
    <t>Texture cible / niveau : Selon texture</t>
  </si>
  <si>
    <t>Geste attendu : Choisir outil selon produit et niveau.</t>
  </si>
  <si>
    <t>Contrôle pratique : Texture obtenue + défauts.</t>
  </si>
  <si>
    <t>Erreur critique à éviter : Utiliser cutter pour toutes les purées.</t>
  </si>
  <si>
    <t>Hygiène / traçabilité : Désinfection adaptée des pièces.</t>
  </si>
  <si>
    <t>Risque principal / sécurité convive : Mauvais outil</t>
  </si>
  <si>
    <t>Servir la bonne texture : Selon texture</t>
  </si>
  <si>
    <t>Faire le geste demandé : Choisir outil selon produit et niveau.</t>
  </si>
  <si>
    <t>Vérifier concrètement : Texture obtenue + défauts.</t>
  </si>
  <si>
    <t>Ne pas faire l’erreur : Utiliser cutter pour toutes les purées.</t>
  </si>
  <si>
    <t>Laisser une trace / respecter l’hygiène : Désinfection adaptée des pièces.</t>
  </si>
  <si>
    <t>Protéger le convive : Mauvais outil</t>
  </si>
  <si>
    <t>Geste attendu : Délayer, chauffer, cuire, contrôler après repos</t>
  </si>
  <si>
    <t>Contrôle pratique : Pesée + repos + test texture.</t>
  </si>
  <si>
    <t>Erreur critique à éviter : Doser Amidon/fécule au jugé sans contrôle.</t>
  </si>
  <si>
    <t>Hygiène / traçabilité : Vérifier additif autorisé, allergènes, lot et fiche produit.</t>
  </si>
  <si>
    <t>Risque principal / sécurité convive : Grumeaux, goût farineux</t>
  </si>
  <si>
    <t>Faire le geste demandé : Délayer, chauffer, cuire, contrôler après repos</t>
  </si>
  <si>
    <t>Vérifier concrètement : Pesée + repos + test texture.</t>
  </si>
  <si>
    <t>Ne pas faire l’erreur : Doser Amidon/fécule au jugé sans contrôle.</t>
  </si>
  <si>
    <t>Laisser une trace / respecter l’hygiène : Vérifier additif autorisé, allergènes, lot et fiche produit.</t>
  </si>
  <si>
    <t>Protéger le convive : Grumeaux, goût farineux</t>
  </si>
  <si>
    <t>Geste attendu : Respecter fiche fournisseur et usage autorisé</t>
  </si>
  <si>
    <t>Erreur critique à éviter : Doser Amidon modifié au jugé sans contrôle.</t>
  </si>
  <si>
    <t>Risque principal / sécurité convive : Surdosage, texture pâteuse</t>
  </si>
  <si>
    <t>Faire le geste demandé : Respecter fiche fournisseur et usage autorisé</t>
  </si>
  <si>
    <t>Ne pas faire l’erreur : Doser Amidon modifié au jugé sans contrôle.</t>
  </si>
  <si>
    <t>Protéger le convive : Surdosage, texture pâteuse</t>
  </si>
  <si>
    <t>Geste attendu : Peser précisément, disperser, laisser hydrater</t>
  </si>
  <si>
    <t>Erreur critique à éviter : Doser Gomme xanthane au jugé sans contrôle.</t>
  </si>
  <si>
    <t>Risque principal / sécurité convive : Gluant, filant</t>
  </si>
  <si>
    <t>Faire le geste demandé : Peser précisément, disperser, laisser hydrater</t>
  </si>
  <si>
    <t>Ne pas faire l’erreur : Doser Gomme xanthane au jugé sans contrôle.</t>
  </si>
  <si>
    <t>Protéger le convive : Gluant, filant</t>
  </si>
  <si>
    <t>Geste attendu : Disperser correctement, attendre hydratation</t>
  </si>
  <si>
    <t>Erreur critique à éviter : Doser Gomme guar au jugé sans contrôle.</t>
  </si>
  <si>
    <t>Risque principal / sécurité convive : Grumeaux, épaississement différé</t>
  </si>
  <si>
    <t>Faire le geste demandé : Disperser correctement, attendre hydratation</t>
  </si>
  <si>
    <t>Ne pas faire l’erreur : Doser Gomme guar au jugé sans contrôle.</t>
  </si>
  <si>
    <t>Protéger le convive : Grumeaux, épaississement différé</t>
  </si>
  <si>
    <t>Geste attendu : Chauffer selon fiche, associer prudemment</t>
  </si>
  <si>
    <t>Erreur critique à éviter : Doser Gomme caroube au jugé sans contrôle.</t>
  </si>
  <si>
    <t>Risque principal / sécurité convive : Hydratation incomplète</t>
  </si>
  <si>
    <t>Faire le geste demandé : Chauffer selon fiche, associer prudemment</t>
  </si>
  <si>
    <t>Ne pas faire l’erreur : Doser Gomme caroube au jugé sans contrôle.</t>
  </si>
  <si>
    <t>Protéger le convive : Hydratation incomplète</t>
  </si>
  <si>
    <t>Geste attendu : Activer à chaud, doser bas, tester au service</t>
  </si>
  <si>
    <t>Erreur critique à éviter : Doser Agar-agar au jugé sans contrôle.</t>
  </si>
  <si>
    <t>Risque principal / sécurité convive : Gel cassant trop ferme</t>
  </si>
  <si>
    <t>Faire le geste demandé : Activer à chaud, doser bas, tester au service</t>
  </si>
  <si>
    <t>Ne pas faire l’erreur : Doser Agar-agar au jugé sans contrôle.</t>
  </si>
  <si>
    <t>Protéger le convive : Gel cassant trop ferme</t>
  </si>
  <si>
    <t>Geste attendu : Utiliser selon température de service, vérifier contraintes</t>
  </si>
  <si>
    <t>Erreur critique à éviter : Doser Gélatine au jugé sans contrôle.</t>
  </si>
  <si>
    <t>Risque principal / sécurité convive : Fonte au chaud, origine animale</t>
  </si>
  <si>
    <t>Faire le geste demandé : Utiliser selon température de service, vérifier contraintes</t>
  </si>
  <si>
    <t>Ne pas faire l’erreur : Doser Gélatine au jugé sans contrôle.</t>
  </si>
  <si>
    <t>Protéger le convive : Fonte au chaud, origine animale</t>
  </si>
  <si>
    <t>Geste attendu : Suivre type de pectine et fiche technique</t>
  </si>
  <si>
    <t>Erreur critique à éviter : Doser Pectine au jugé sans contrôle.</t>
  </si>
  <si>
    <t>Risque principal / sécurité convive : Dépend pH/sucre/calcium</t>
  </si>
  <si>
    <t>Faire le geste demandé : Suivre type de pectine et fiche technique</t>
  </si>
  <si>
    <t>Ne pas faire l’erreur : Doser Pectine au jugé sans contrôle.</t>
  </si>
  <si>
    <t>Protéger le convive : Dépend pH/sucre/calcium</t>
  </si>
  <si>
    <t>Geste attendu : Réserver à procédure validée et pesée précise</t>
  </si>
  <si>
    <t>Erreur critique à éviter : Doser Alginate au jugé sans contrôle.</t>
  </si>
  <si>
    <t>Risque principal / sécurité convive : Gel irrégulier, technique avancée</t>
  </si>
  <si>
    <t>Faire le geste demandé : Réserver à procédure validée et pesée précise</t>
  </si>
  <si>
    <t>Ne pas faire l’erreur : Doser Alginate au jugé sans contrôle.</t>
  </si>
  <si>
    <t>Protéger le convive : Gel irrégulier, technique avancée</t>
  </si>
  <si>
    <t>Geste attendu : Respecter réglementation et fiche technique</t>
  </si>
  <si>
    <t>Erreur critique à éviter : Doser Carraghénanes au jugé sans contrôle.</t>
  </si>
  <si>
    <t>Risque principal / sécurité convive : Gel trop ferme, synergies complexes</t>
  </si>
  <si>
    <t>Faire le geste demandé : Respecter réglementation et fiche technique</t>
  </si>
  <si>
    <t>Ne pas faire l’erreur : Doser Carraghénanes au jugé sans contrôle.</t>
  </si>
  <si>
    <t>Protéger le convive : Gel trop ferme, synergies complexes</t>
  </si>
  <si>
    <t>Geste attendu : Usage avancé, test en conditions réelles</t>
  </si>
  <si>
    <t>Erreur critique à éviter : Doser Méthylcellulose au jugé sans contrôle.</t>
  </si>
  <si>
    <t>Risque principal / sécurité convive : Effet contre-intuitif</t>
  </si>
  <si>
    <t>Faire le geste demandé : Usage avancé, test en conditions réelles</t>
  </si>
  <si>
    <t>Ne pas faire l’erreur : Doser Méthylcellulose au jugé sans contrôle.</t>
  </si>
  <si>
    <t>Protéger le convive : Effet contre-intuitif</t>
  </si>
  <si>
    <t>Geste attendu : Ajouter peu, éviter surmixage</t>
  </si>
  <si>
    <t>Erreur critique à éviter : Doser Purée de pomme de terre/flocons au jugé sans contrôle.</t>
  </si>
  <si>
    <t>Risque principal / sécurité convive : Texture collante, goût marqué</t>
  </si>
  <si>
    <t>Faire le geste demandé : Ajouter peu, éviter surmixage</t>
  </si>
  <si>
    <t>Ne pas faire l’erreur : Doser Purée de pomme de terre/flocons au jugé sans contrôle.</t>
  </si>
  <si>
    <t>Protéger le convive : Texture collante, goût marqué</t>
  </si>
  <si>
    <t>Geste attendu : Usage limité selon texture et allergènes</t>
  </si>
  <si>
    <t>Erreur critique à éviter : Doser Pain de mie sans croûte mixé au jugé sans contrôle.</t>
  </si>
  <si>
    <t>Risque principal / sécurité convive : Gluten, allergène, morceaux</t>
  </si>
  <si>
    <t>Faire le geste demandé : Usage limité selon texture et allergènes</t>
  </si>
  <si>
    <t>Ne pas faire l’erreur : Doser Pain de mie sans croûte mixé au jugé sans contrôle.</t>
  </si>
  <si>
    <t>Protéger le convive : Gluten, allergène, morceaux</t>
  </si>
  <si>
    <t>Geste attendu : Incorporer progressivement à température adaptée</t>
  </si>
  <si>
    <t>Erreur critique à éviter : Doser Crème/fromage frais au jugé sans contrôle.</t>
  </si>
  <si>
    <t>Risque principal / sécurité convive : Allergène lait, gras libre</t>
  </si>
  <si>
    <t>Faire le geste demandé : Incorporer progressivement à température adaptée</t>
  </si>
  <si>
    <t>Ne pas faire l’erreur : Doser Crème/fromage frais au jugé sans contrôle.</t>
  </si>
  <si>
    <t>Protéger le convive : Allergène lait, gras libre</t>
  </si>
  <si>
    <t>Geste attendu : Tempérer, cuire doux, filtrer si besoin</t>
  </si>
  <si>
    <t>Erreur critique à éviter : Doser Œuf au jugé sans contrôle.</t>
  </si>
  <si>
    <t>Risque principal / sécurité convive : Coagulation grumeleuse, allergène</t>
  </si>
  <si>
    <t>Faire le geste demandé : Tempérer, cuire doux, filtrer si besoin</t>
  </si>
  <si>
    <t>Ne pas faire l’erreur : Doser Œuf au jugé sans contrôle.</t>
  </si>
  <si>
    <t>Protéger le convive : Coagulation grumeleuse, allergène</t>
  </si>
  <si>
    <t>Geste attendu : Incorporer progressivement avec support liant</t>
  </si>
  <si>
    <t>Erreur critique à éviter : Doser Huile/beurre au jugé sans contrôle.</t>
  </si>
  <si>
    <t>Risque principal / sécurité convive : Gras libre</t>
  </si>
  <si>
    <t>Faire le geste demandé : Incorporer progressivement avec support liant</t>
  </si>
  <si>
    <t>Ne pas faire l’erreur : Doser Huile/beurre au jugé sans contrôle.</t>
  </si>
  <si>
    <t>Protéger le convive : Gras libre</t>
  </si>
  <si>
    <t>Geste attendu : Suivre prescription diététique et recontrôler texture</t>
  </si>
  <si>
    <t>Erreur critique à éviter : Doser Fibres/poudres nutritionnelles au jugé sans contrôle.</t>
  </si>
  <si>
    <t>Risque principal / sécurité convive : Granulation, goût poudreux</t>
  </si>
  <si>
    <t>Faire le geste demandé : Suivre prescription diététique et recontrôler texture</t>
  </si>
  <si>
    <t>Ne pas faire l’erreur : Doser Fibres/poudres nutritionnelles au jugé sans contrôle.</t>
  </si>
  <si>
    <t>Protéger le convive : Granulation, goût poudreux</t>
  </si>
  <si>
    <t>Geste attendu : Pesée, fiche technique, traçabilité lot</t>
  </si>
  <si>
    <t>Erreur critique à éviter : Doser Gélifiant prêt à l’emploi au jugé sans contrôle.</t>
  </si>
  <si>
    <t>Risque principal / sécurité convive : Dépend fournisseur</t>
  </si>
  <si>
    <t>Faire le geste demandé : Pesée, fiche technique, traçabilité lot</t>
  </si>
  <si>
    <t>Ne pas faire l’erreur : Doser Gélifiant prêt à l’emploi au jugé sans contrôle.</t>
  </si>
  <si>
    <t>Protéger le convive : Dépend fournisseur</t>
  </si>
  <si>
    <t>Geste attendu : Respect temps d’hydratation et test IDDSI</t>
  </si>
  <si>
    <t>Erreur critique à éviter : Doser Épaississant boissons au jugé sans contrôle.</t>
  </si>
  <si>
    <t>Risque principal / sécurité convive : Épaississement évolutif</t>
  </si>
  <si>
    <t>Faire le geste demandé : Respect temps d’hydratation et test IDDSI</t>
  </si>
  <si>
    <t>Ne pas faire l’erreur : Doser Épaississant boissons au jugé sans contrôle.</t>
  </si>
  <si>
    <t>Protéger le convive : Épaississement évolutif</t>
  </si>
  <si>
    <t>Geste attendu : Standardiser recette, pesée, température</t>
  </si>
  <si>
    <t>Erreur critique à éviter : Doser Mélange texturant maison au jugé sans contrôle.</t>
  </si>
  <si>
    <t>Risque principal / sécurité convive : Variabilité</t>
  </si>
  <si>
    <t>Faire le geste demandé : Standardiser recette, pesée, température</t>
  </si>
  <si>
    <t>Ne pas faire l’erreur : Doser Mélange texturant maison au jugé sans contrôle.</t>
  </si>
  <si>
    <t>Protéger le convive : Variabilité</t>
  </si>
  <si>
    <t>Geste attendu : Filtrer, réduire, doser, lier si besoin.</t>
  </si>
  <si>
    <t>Contrôle pratique : Goût identifiable.</t>
  </si>
  <si>
    <t>Erreur critique à éviter : Détendre à l’eau.</t>
  </si>
  <si>
    <t>Hygiène / traçabilité : Refroidissement/remise température.</t>
  </si>
  <si>
    <t>Risque principal / sécurité convive : Fadeur</t>
  </si>
  <si>
    <t>Faire le geste demandé : Filtrer, réduire, doser, lier si besoin.</t>
  </si>
  <si>
    <t>Vérifier concrètement : Goût identifiable.</t>
  </si>
  <si>
    <t>Ne pas faire l’erreur : Détendre à l’eau.</t>
  </si>
  <si>
    <t>Laisser une trace / respecter l’hygiène : Refroidissement/remise température.</t>
  </si>
  <si>
    <t>Protéger le convive : Fadeur</t>
  </si>
  <si>
    <t>Geste attendu : Infuser, filtrer, doser.</t>
  </si>
  <si>
    <t>Erreur critique à éviter : Ajouter persil haché.</t>
  </si>
  <si>
    <t>Hygiène / traçabilité : Hygiène herbes fraîches.</t>
  </si>
  <si>
    <t>Risque principal / sécurité convive : Particules</t>
  </si>
  <si>
    <t>Faire le geste demandé : Infuser, filtrer, doser.</t>
  </si>
  <si>
    <t>Ne pas faire l’erreur : Ajouter persil haché.</t>
  </si>
  <si>
    <t>Laisser une trace / respecter l’hygiène : Hygiène herbes fraîches.</t>
  </si>
  <si>
    <t>Protéger le convive : Particules</t>
  </si>
  <si>
    <t>Geste attendu : Dosage progressif.</t>
  </si>
  <si>
    <t>Contrôle pratique : Goût après repos.</t>
  </si>
  <si>
    <t>Erreur critique à éviter : Poivre concassé/graines.</t>
  </si>
  <si>
    <t>Hygiène / traçabilité : Traçabilité ingrédients.</t>
  </si>
  <si>
    <t>Risque principal / sécurité convive : Goût agressif</t>
  </si>
  <si>
    <t>Faire le geste demandé : Dosage progressif.</t>
  </si>
  <si>
    <t>Vérifier concrètement : Goût après repos.</t>
  </si>
  <si>
    <t>Ne pas faire l’erreur : Poivre concassé/graines.</t>
  </si>
  <si>
    <t>Laisser une trace / respecter l’hygiène : Traçabilité ingrédients.</t>
  </si>
  <si>
    <t>Protéger le convive : Goût agressif</t>
  </si>
  <si>
    <t>Geste attendu : Ajouter progressivement, goûter.</t>
  </si>
  <si>
    <t>Contrôle pratique : Goût équilibré.</t>
  </si>
  <si>
    <t>Erreur critique à éviter : Verser citron pur en quantité.</t>
  </si>
  <si>
    <t>Hygiène / traçabilité : Vérifier tolérances.</t>
  </si>
  <si>
    <t>Risque principal / sécurité convive : Acidité agressive</t>
  </si>
  <si>
    <t>Faire le geste demandé : Ajouter progressivement, goûter.</t>
  </si>
  <si>
    <t>Vérifier concrètement : Goût équilibré.</t>
  </si>
  <si>
    <t>Ne pas faire l’erreur : Verser citron pur en quantité.</t>
  </si>
  <si>
    <t>Laisser une trace / respecter l’hygiène : Vérifier tolérances.</t>
  </si>
  <si>
    <t>Protéger le convive : Acidité agressive</t>
  </si>
  <si>
    <t>Geste attendu : Incorporer progressivement.</t>
  </si>
  <si>
    <t>Contrôle pratique : Absence gras libre.</t>
  </si>
  <si>
    <t>Erreur critique à éviter : Ajouter en excès.</t>
  </si>
  <si>
    <t>Hygiène / traçabilité : Allergènes lait si crème/beurre.</t>
  </si>
  <si>
    <t>Faire le geste demandé : Incorporer progressivement.</t>
  </si>
  <si>
    <t>Vérifier concrètement : Absence gras libre.</t>
  </si>
  <si>
    <t>Ne pas faire l’erreur : Ajouter en excès.</t>
  </si>
  <si>
    <t>Laisser une trace / respecter l’hygiène : Allergènes lait si crème/beurre.</t>
  </si>
  <si>
    <t>Geste attendu : Filtrer, doser, recontrôler.</t>
  </si>
  <si>
    <t>Contrôle pratique : Goût/texture.</t>
  </si>
  <si>
    <t>Erreur critique à éviter : Bouillon granuleux/salé.</t>
  </si>
  <si>
    <t>Hygiène / traçabilité : Allergènes et étiquetage.</t>
  </si>
  <si>
    <t>Risque principal / sécurité convive : Sel/additifs</t>
  </si>
  <si>
    <t>Faire le geste demandé : Filtrer, doser, recontrôler.</t>
  </si>
  <si>
    <t>Vérifier concrètement : Goût/texture.</t>
  </si>
  <si>
    <t>Ne pas faire l’erreur : Bouillon granuleux/salé.</t>
  </si>
  <si>
    <t>Laisser une trace / respecter l’hygiène : Allergènes et étiquetage.</t>
  </si>
  <si>
    <t>Protéger le convive : Sel/additifs</t>
  </si>
  <si>
    <t>Geste attendu : Respecter thème culinaire du menu.</t>
  </si>
  <si>
    <t>Contrôle pratique : Reconnaissance plat.</t>
  </si>
  <si>
    <t>Erreur critique à éviter : Créer mélange incohérent.</t>
  </si>
  <si>
    <t>Hygiène / traçabilité : Allergènes par composant.</t>
  </si>
  <si>
    <t>Risque principal / sécurité convive : Repas non identifiable</t>
  </si>
  <si>
    <t>Faire le geste demandé : Respecter thème culinaire du menu.</t>
  </si>
  <si>
    <t>Vérifier concrètement : Reconnaissance plat.</t>
  </si>
  <si>
    <t>Ne pas faire l’erreur : Créer mélange incohérent.</t>
  </si>
  <si>
    <t>Laisser une trace / respecter l’hygiène : Allergènes par composant.</t>
  </si>
  <si>
    <t>Protéger le convive : Repas non identifiable</t>
  </si>
  <si>
    <t>Geste attendu : Dresser par composant.</t>
  </si>
  <si>
    <t>Contrôle pratique : Couleur, portions, menu lisible.</t>
  </si>
  <si>
    <t>Erreur critique à éviter : Tout mixer ensemble.</t>
  </si>
  <si>
    <t>Hygiène / traçabilité : Étiquetage composant.</t>
  </si>
  <si>
    <t>Risque principal / sécurité convive : Masse uniforme</t>
  </si>
  <si>
    <t>Faire le geste demandé : Dresser par composant.</t>
  </si>
  <si>
    <t>Vérifier concrètement : Couleur, portions, menu lisible.</t>
  </si>
  <si>
    <t>Ne pas faire l’erreur : Tout mixer ensemble.</t>
  </si>
  <si>
    <t>Laisser une trace / respecter l’hygiène : Étiquetage composant.</t>
  </si>
  <si>
    <t>Protéger le convive : Masse uniforme</t>
  </si>
  <si>
    <t>Texture cible / niveau : Mixé moulé</t>
  </si>
  <si>
    <t>Geste attendu : Mouler, réchauffer/tester, corriger.</t>
  </si>
  <si>
    <t>Contrôle pratique : Test texture après moulage.</t>
  </si>
  <si>
    <t>Erreur critique à éviter : Privilégier apparence.</t>
  </si>
  <si>
    <t>Hygiène / traçabilité : Contrôle avant service.</t>
  </si>
  <si>
    <t>Risque principal / sécurité convive : Gel trop ferme</t>
  </si>
  <si>
    <t>Servir la bonne texture : Mixé moulé</t>
  </si>
  <si>
    <t>Faire le geste demandé : Mouler, réchauffer/tester, corriger.</t>
  </si>
  <si>
    <t>Vérifier concrètement : Test texture après moulage.</t>
  </si>
  <si>
    <t>Ne pas faire l’erreur : Privilégier apparence.</t>
  </si>
  <si>
    <t>Laisser une trace / respecter l’hygiène : Contrôle avant service.</t>
  </si>
  <si>
    <t>Protéger le convive : Gel trop ferme</t>
  </si>
  <si>
    <t>Geste attendu : Remplir proprement, dresser vite, maintenir température.</t>
  </si>
  <si>
    <t>Contrôle pratique : Température + absence morceaux.</t>
  </si>
  <si>
    <t>Erreur critique à éviter : Laisser en poche tiède longtemps.</t>
  </si>
  <si>
    <t>Hygiène / traçabilité : Nettoyage poche/embouts.</t>
  </si>
  <si>
    <t>Risque principal / sécurité convive : Croûte/attente</t>
  </si>
  <si>
    <t>Faire le geste demandé : Remplir proprement, dresser vite, maintenir température.</t>
  </si>
  <si>
    <t>Vérifier concrètement : Température + absence morceaux.</t>
  </si>
  <si>
    <t>Ne pas faire l’erreur : Laisser en poche tiède longtemps.</t>
  </si>
  <si>
    <t>Laisser une trace / respecter l’hygiène : Nettoyage poche/embouts.</t>
  </si>
  <si>
    <t>Protéger le convive : Croûte/attente</t>
  </si>
  <si>
    <t>Texture cible / niveau : Mixé + sauce</t>
  </si>
  <si>
    <t>Geste attendu : Sauce liée, dose contrôlée.</t>
  </si>
  <si>
    <t>Contrôle pratique : Absence eau libre.</t>
  </si>
  <si>
    <t>Erreur critique à éviter : Ajouter sauce liquide libre.</t>
  </si>
  <si>
    <t>Hygiène / traçabilité : Température sauce.</t>
  </si>
  <si>
    <t>Risque principal / sécurité convive : Texture déclassée</t>
  </si>
  <si>
    <t>Servir la bonne texture : Mixé + sauce</t>
  </si>
  <si>
    <t>Faire le geste demandé : Sauce liée, dose contrôlée.</t>
  </si>
  <si>
    <t>Vérifier concrètement : Absence eau libre.</t>
  </si>
  <si>
    <t>Ne pas faire l’erreur : Ajouter sauce liquide libre.</t>
  </si>
  <si>
    <t>Laisser une trace / respecter l’hygiène : Température sauce.</t>
  </si>
  <si>
    <t>Protéger le convive : Texture déclassée</t>
  </si>
  <si>
    <t>Geste attendu : Choisir produits colorés, cuire juste, dresser séparé.</t>
  </si>
  <si>
    <t>Contrôle pratique : Lisibilité visuelle.</t>
  </si>
  <si>
    <t>Erreur critique à éviter : Mélange gris uniforme.</t>
  </si>
  <si>
    <t>Hygiène / traçabilité : Service rapide.</t>
  </si>
  <si>
    <t>Risque principal / sécurité convive : Refus alimentaire</t>
  </si>
  <si>
    <t>Faire le geste demandé : Choisir produits colorés, cuire juste, dresser séparé.</t>
  </si>
  <si>
    <t>Vérifier concrètement : Lisibilité visuelle.</t>
  </si>
  <si>
    <t>Ne pas faire l’erreur : Mélange gris uniforme.</t>
  </si>
  <si>
    <t>Laisser une trace / respecter l’hygiène : Service rapide.</t>
  </si>
  <si>
    <t>Protéger le convive : Refus alimentaire</t>
  </si>
  <si>
    <t>Geste attendu : Contrôle réception + enregistrement.</t>
  </si>
  <si>
    <t>Contrôle pratique : Température/DLC/état.</t>
  </si>
  <si>
    <t>Erreur critique à éviter : Accepter produit douteux.</t>
  </si>
  <si>
    <t>Hygiène / traçabilité : Traçabilité réception.</t>
  </si>
  <si>
    <t>Risque principal / sécurité convive : Rupture chaîne du froid</t>
  </si>
  <si>
    <t>Faire le geste demandé : Contrôle réception + enregistrement.</t>
  </si>
  <si>
    <t>Vérifier concrètement : Température/DLC/état.</t>
  </si>
  <si>
    <t>Ne pas faire l’erreur : Accepter produit douteux.</t>
  </si>
  <si>
    <t>Laisser une trace / respecter l’hygiène : Traçabilité réception.</t>
  </si>
  <si>
    <t>Protéger le convive : Rupture chaîne du froid</t>
  </si>
  <si>
    <t>Geste attendu : Ranger séparé, couvrir, dater.</t>
  </si>
  <si>
    <t>Contrôle pratique : Organisation chambre froide.</t>
  </si>
  <si>
    <t>Erreur critique à éviter : Stockage croisé.</t>
  </si>
  <si>
    <t>Hygiène / traçabilité : PMS stockage.</t>
  </si>
  <si>
    <t>Risque principal / sécurité convive : Contamination croisée</t>
  </si>
  <si>
    <t>Faire le geste demandé : Ranger séparé, couvrir, dater.</t>
  </si>
  <si>
    <t>Vérifier concrètement : Organisation chambre froide.</t>
  </si>
  <si>
    <t>Ne pas faire l’erreur : Stockage croisé.</t>
  </si>
  <si>
    <t>Laisser une trace / respecter l’hygiène : PMS stockage.</t>
  </si>
  <si>
    <t>Protéger le convive : Contamination croisée</t>
  </si>
  <si>
    <t>Geste attendu : Parage, lavage, découpe.</t>
  </si>
  <si>
    <t>Contrôle pratique : Absence terre/fibres.</t>
  </si>
  <si>
    <t>Erreur critique à éviter : Mixer peaux/fils.</t>
  </si>
  <si>
    <t>Hygiène / traçabilité : Marche en avant.</t>
  </si>
  <si>
    <t>Risque principal / sécurité convive : Terre/fibres</t>
  </si>
  <si>
    <t>Faire le geste demandé : Parage, lavage, découpe.</t>
  </si>
  <si>
    <t>Vérifier concrètement : Absence terre/fibres.</t>
  </si>
  <si>
    <t>Ne pas faire l’erreur : Mixer peaux/fils.</t>
  </si>
  <si>
    <t>Laisser une trace / respecter l’hygiène : Marche en avant.</t>
  </si>
  <si>
    <t>Protéger le convive : Terre/fibres</t>
  </si>
  <si>
    <t>Geste attendu : Cuire selon PMS, mesurer si requis.</t>
  </si>
  <si>
    <t>Contrôle pratique : Température cuisson.</t>
  </si>
  <si>
    <t>Erreur critique à éviter : Compter sur le mixage.</t>
  </si>
  <si>
    <t>Hygiène / traçabilité : Enregistrement cuisson.</t>
  </si>
  <si>
    <t>Risque principal / sécurité convive : Survie microbienne</t>
  </si>
  <si>
    <t>Faire le geste demandé : Cuire selon PMS, mesurer si requis.</t>
  </si>
  <si>
    <t>Vérifier concrètement : Température cuisson.</t>
  </si>
  <si>
    <t>Ne pas faire l’erreur : Compter sur le mixage.</t>
  </si>
  <si>
    <t>Laisser une trace / respecter l’hygiène : Enregistrement cuisson.</t>
  </si>
  <si>
    <t>Protéger le convive : Survie microbienne</t>
  </si>
  <si>
    <t>Geste attendu : Matériel propre, bacs prêts, étiquettes prêtes.</t>
  </si>
  <si>
    <t>Contrôle pratique : Temps d’exposition.</t>
  </si>
  <si>
    <t>Erreur critique à éviter : Chercher matériel plat ouvert.</t>
  </si>
  <si>
    <t>Hygiène / traçabilité : Nettoyage/désinfection matériel.</t>
  </si>
  <si>
    <t>Risque principal / sécurité convive : Recontamination/température</t>
  </si>
  <si>
    <t>Faire le geste demandé : Matériel propre, bacs prêts, étiquettes prêtes.</t>
  </si>
  <si>
    <t>Vérifier concrètement : Temps d’exposition.</t>
  </si>
  <si>
    <t>Ne pas faire l’erreur : Chercher matériel plat ouvert.</t>
  </si>
  <si>
    <t>Laisser une trace / respecter l’hygiène : Nettoyage/désinfection matériel.</t>
  </si>
  <si>
    <t>Protéger le convive : Recontamination/température</t>
  </si>
  <si>
    <t>Texture cible / niveau : Froid puis chaud</t>
  </si>
  <si>
    <t>Geste attendu : Bac peu épais, cellule, enregistrement.</t>
  </si>
  <si>
    <t>Contrôle pratique : 63 à 10°C en moins de 2 h selon règle/procédure.</t>
  </si>
  <si>
    <t>Erreur critique à éviter : Bac profond à température ambiante.</t>
  </si>
  <si>
    <t>Hygiène / traçabilité : Preuve écrite.</t>
  </si>
  <si>
    <t>Risque principal / sécurité convive : Multiplication germes</t>
  </si>
  <si>
    <t>Servir la bonne texture : Froid puis chaud</t>
  </si>
  <si>
    <t>Faire le geste demandé : Bac peu épais, cellule, enregistrement.</t>
  </si>
  <si>
    <t>Vérifier concrètement : 63 à 10°C en moins de 2 h selon règle/procédure.</t>
  </si>
  <si>
    <t>Ne pas faire l’erreur : Bac profond à température ambiante.</t>
  </si>
  <si>
    <t>Laisser une trace / respecter l’hygiène : Preuve écrite.</t>
  </si>
  <si>
    <t>Protéger le convive : Multiplication germes</t>
  </si>
  <si>
    <t>Texture cible / niveau : Froid</t>
  </si>
  <si>
    <t>Geste attendu : Étiqueter, ranger, contrôler température.</t>
  </si>
  <si>
    <t>Contrôle pratique : Date/lot/température.</t>
  </si>
  <si>
    <t>Erreur critique à éviter : Garder sans date.</t>
  </si>
  <si>
    <t>Hygiène / traçabilité : DLC secondaire.</t>
  </si>
  <si>
    <t>Risque principal / sécurité convive : Température trop haute</t>
  </si>
  <si>
    <t>Servir la bonne texture : Froid</t>
  </si>
  <si>
    <t>Faire le geste demandé : Étiqueter, ranger, contrôler température.</t>
  </si>
  <si>
    <t>Vérifier concrètement : Date/lot/température.</t>
  </si>
  <si>
    <t>Ne pas faire l’erreur : Garder sans date.</t>
  </si>
  <si>
    <t>Laisser une trace / respecter l’hygiène : DLC secondaire.</t>
  </si>
  <si>
    <t>Protéger le convive : Température trop haute</t>
  </si>
  <si>
    <t>Geste attendu : Réchauffer, mélanger si possible, mesurer à cœur.</t>
  </si>
  <si>
    <t>Contrôle pratique : Température à cœur.</t>
  </si>
  <si>
    <t>Erreur critique à éviter : Se fier à la vapeur.</t>
  </si>
  <si>
    <t>Risque principal / sécurité convive : Zone dangereuse</t>
  </si>
  <si>
    <t>Faire le geste demandé : Réchauffer, mélanger si possible, mesurer à cœur.</t>
  </si>
  <si>
    <t>Vérifier concrètement : Température à cœur.</t>
  </si>
  <si>
    <t>Ne pas faire l’erreur : Se fier à la vapeur.</t>
  </si>
  <si>
    <t>Protéger le convive : Zone dangereuse</t>
  </si>
  <si>
    <t>Texture cible / niveau : Chaud/froid</t>
  </si>
  <si>
    <t>Geste attendu : Contrôler proche service.</t>
  </si>
  <si>
    <t>Contrôle pratique : Température + aspect au départ.</t>
  </si>
  <si>
    <t>Erreur critique à éviter : Contrôler trop tôt.</t>
  </si>
  <si>
    <t>Hygiène / traçabilité : Traçabilité service.</t>
  </si>
  <si>
    <t>Risque principal / sécurité convive : Température et texture changent</t>
  </si>
  <si>
    <t>Servir la bonne texture : Chaud/froid</t>
  </si>
  <si>
    <t>Faire le geste demandé : Contrôler proche service.</t>
  </si>
  <si>
    <t>Vérifier concrètement : Température + aspect au départ.</t>
  </si>
  <si>
    <t>Ne pas faire l’erreur : Contrôler trop tôt.</t>
  </si>
  <si>
    <t>Laisser une trace / respecter l’hygiène : Traçabilité service.</t>
  </si>
  <si>
    <t>Protéger le convive : Température et texture changent</t>
  </si>
  <si>
    <t>Geste attendu : Vérifier fiche ingrédient.</t>
  </si>
  <si>
    <t>Contrôle pratique : Liste ingrédients à jour.</t>
  </si>
  <si>
    <t>Erreur critique à éviter : Corriger sans noter.</t>
  </si>
  <si>
    <t>Hygiène / traçabilité : Traçabilité recette.</t>
  </si>
  <si>
    <t>Risque principal / sécurité convive : Allergène non déclaré</t>
  </si>
  <si>
    <t>Faire le geste demandé : Vérifier fiche ingrédient.</t>
  </si>
  <si>
    <t>Vérifier concrètement : Liste ingrédients à jour.</t>
  </si>
  <si>
    <t>Ne pas faire l’erreur : Corriger sans noter.</t>
  </si>
  <si>
    <t>Laisser une trace / respecter l’hygiène : Traçabilité recette.</t>
  </si>
  <si>
    <t>Protéger le convive : Allergène non déclaré</t>
  </si>
  <si>
    <t>Geste attendu : Colorer modérément puis cuisson humide</t>
  </si>
  <si>
    <t>Contrôle pratique : Défaut disparu + texture conforme.</t>
  </si>
  <si>
    <t>Erreur critique à éviter : Brûler/dessécher</t>
  </si>
  <si>
    <t>Hygiène / traçabilité : Contrôle selon étape.</t>
  </si>
  <si>
    <t>Risque principal / sécurité convive : Goût rôti</t>
  </si>
  <si>
    <t>Faire le geste demandé : Colorer modérément puis cuisson humide</t>
  </si>
  <si>
    <t>Vérifier concrètement : Défaut disparu + texture conforme.</t>
  </si>
  <si>
    <t>Ne pas faire l’erreur : Brûler/dessécher</t>
  </si>
  <si>
    <t>Laisser une trace / respecter l’hygiène : Contrôle selon étape.</t>
  </si>
  <si>
    <t>Protéger le convive : Goût rôti</t>
  </si>
  <si>
    <t>Geste attendu : Cuire doux, limiter température, sauce filtrée</t>
  </si>
  <si>
    <t>Erreur critique à éviter : Surcuisson</t>
  </si>
  <si>
    <t>Risque principal / sécurité convive : Grain, fermeté, sécheresse</t>
  </si>
  <si>
    <t>Faire le geste demandé : Cuire doux, limiter température, sauce filtrée</t>
  </si>
  <si>
    <t>Ne pas faire l’erreur : Surcuisson</t>
  </si>
  <si>
    <t>Protéger le convive : Grain, fermeté, sécheresse</t>
  </si>
  <si>
    <t>Geste attendu : Cuire suffisamment, doser liquide</t>
  </si>
  <si>
    <t>Erreur critique à éviter : Grumeaux, farineux</t>
  </si>
  <si>
    <t>Risque principal / sécurité convive : Épaississement à chaud</t>
  </si>
  <si>
    <t>Faire le geste demandé : Cuire suffisamment, doser liquide</t>
  </si>
  <si>
    <t>Ne pas faire l’erreur : Grumeaux, farineux</t>
  </si>
  <si>
    <t>Protéger le convive : Épaississement à chaud</t>
  </si>
  <si>
    <t>Geste attendu : Tester après refroidissement et réchauffage</t>
  </si>
  <si>
    <t>Erreur critique à éviter : Valider seulement chaud</t>
  </si>
  <si>
    <t>Risque principal / sécurité convive : Durcissement au froid</t>
  </si>
  <si>
    <t>Faire le geste demandé : Tester après refroidissement et réchauffage</t>
  </si>
  <si>
    <t>Ne pas faire l’erreur : Valider seulement chaud</t>
  </si>
  <si>
    <t>Protéger le convive : Durcissement au froid</t>
  </si>
  <si>
    <t>Geste attendu : Revoir dosage, égouttage, support, repos</t>
  </si>
  <si>
    <t>Erreur critique à éviter : Essuyer et servir</t>
  </si>
  <si>
    <t>Faire le geste demandé : Revoir dosage, égouttage, support, repos</t>
  </si>
  <si>
    <t>Ne pas faire l’erreur : Essuyer et servir</t>
  </si>
  <si>
    <t>Geste attendu : Incorporer progressivement, stabiliser</t>
  </si>
  <si>
    <t>Erreur critique à éviter : Ajouter gras d’un coup</t>
  </si>
  <si>
    <t>Faire le geste demandé : Incorporer progressivement, stabiliser</t>
  </si>
  <si>
    <t>Ne pas faire l’erreur : Ajouter gras d’un coup</t>
  </si>
  <si>
    <t>Geste attendu : Limiter air, temps, couvrir, acidifier si compatible</t>
  </si>
  <si>
    <t>Erreur critique à éviter : Préparer trop tôt</t>
  </si>
  <si>
    <t>Faire le geste demandé : Limiter air, temps, couvrir, acidifier si compatible</t>
  </si>
  <si>
    <t>Ne pas faire l’erreur : Préparer trop tôt</t>
  </si>
  <si>
    <t>Geste attendu : Cuisson juste, service rapide/refroidissement</t>
  </si>
  <si>
    <t>Faire le geste demandé : Cuisson juste, service rapide/refroidissement</t>
  </si>
  <si>
    <t>Geste attendu : Cuire pour attendrir sans diluer</t>
  </si>
  <si>
    <t>Erreur critique à éviter : Sous-cuisson fibreuse</t>
  </si>
  <si>
    <t>Risque principal / sécurité convive : Tenue des tissus</t>
  </si>
  <si>
    <t>Faire le geste demandé : Cuire pour attendrir sans diluer</t>
  </si>
  <si>
    <t>Ne pas faire l’erreur : Sous-cuisson fibreuse</t>
  </si>
  <si>
    <t>Protéger le convive : Tenue des tissus</t>
  </si>
  <si>
    <t>Geste attendu : Respect repos, dispersion</t>
  </si>
  <si>
    <t>Erreur critique à éviter : Jugement immédiat</t>
  </si>
  <si>
    <t>Risque principal / sécurité convive : Épaississement différé</t>
  </si>
  <si>
    <t>Faire le geste demandé : Respect repos, dispersion</t>
  </si>
  <si>
    <t>Ne pas faire l’erreur : Jugement immédiat</t>
  </si>
  <si>
    <t>Protéger le convive : Épaississement différé</t>
  </si>
  <si>
    <t>Geste attendu : Adapter vitesse/temps/outil</t>
  </si>
  <si>
    <t>Erreur critique à éviter : Cutter universel</t>
  </si>
  <si>
    <t>Risque principal / sécurité convive : Texture collante/fibre rompue</t>
  </si>
  <si>
    <t>Faire le geste demandé : Adapter vitesse/temps/outil</t>
  </si>
  <si>
    <t>Ne pas faire l’erreur : Cutter universel</t>
  </si>
  <si>
    <t>Protéger le convive : Texture collante/fibre rompue</t>
  </si>
  <si>
    <t>Geste attendu : Infuser puis filtrer</t>
  </si>
  <si>
    <t>Erreur critique à éviter : Herbes hachées en texture lisse</t>
  </si>
  <si>
    <t>Risque principal / sécurité convive : Arôme sans particules</t>
  </si>
  <si>
    <t>Faire le geste demandé : Infuser puis filtrer</t>
  </si>
  <si>
    <t>Ne pas faire l’erreur : Herbes hachées en texture lisse</t>
  </si>
  <si>
    <t>Protéger le convive : Arôme sans particules</t>
  </si>
  <si>
    <t>Texture cible / niveau : Selon défaut</t>
  </si>
  <si>
    <t>Geste attendu : Diagnostiquer eau/égouttage/dosage, réduire ou lier, recontrôler</t>
  </si>
  <si>
    <t>Contrôle pratique : Défaut corrigé + nouveau test.</t>
  </si>
  <si>
    <t>Erreur critique à éviter : Ajouter poudre au hasard</t>
  </si>
  <si>
    <t>Hygiène / traçabilité : Tracer correction si production collective.</t>
  </si>
  <si>
    <t>Risque principal / sécurité convive : Trop liquide</t>
  </si>
  <si>
    <t>Servir la bonne texture : Selon défaut</t>
  </si>
  <si>
    <t>Faire le geste demandé : Diagnostiquer eau/égouttage/dosage, réduire ou lier, recontrôler</t>
  </si>
  <si>
    <t>Vérifier concrètement : Défaut corrigé + nouveau test.</t>
  </si>
  <si>
    <t>Ne pas faire l’erreur : Ajouter poudre au hasard</t>
  </si>
  <si>
    <t>Laisser une trace / respecter l’hygiène : Tracer correction si production collective.</t>
  </si>
  <si>
    <t>Protéger le convive : Trop liquide</t>
  </si>
  <si>
    <t>Geste attendu : Détendre avec liquide chaud aromatique filtré par petites quantités</t>
  </si>
  <si>
    <t>Erreur critique à éviter : Ajouter beaucoup d’eau froide</t>
  </si>
  <si>
    <t>Risque principal / sécurité convive : Trop épais</t>
  </si>
  <si>
    <t>Faire le geste demandé : Détendre avec liquide chaud aromatique filtré par petites quantités</t>
  </si>
  <si>
    <t>Ne pas faire l’erreur : Ajouter beaucoup d’eau froide</t>
  </si>
  <si>
    <t>Protéger le convive : Trop épais</t>
  </si>
  <si>
    <t>Geste attendu : Revoir dose gomme, dilution, mélange et substituer si besoin</t>
  </si>
  <si>
    <t>Erreur critique à éviter : Surcharger xanthane</t>
  </si>
  <si>
    <t>Risque principal / sécurité convive : Gluant</t>
  </si>
  <si>
    <t>Faire le geste demandé : Revoir dose gomme, dilution, mélange et substituer si besoin</t>
  </si>
  <si>
    <t>Ne pas faire l’erreur : Surcharger xanthane</t>
  </si>
  <si>
    <t>Protéger le convive : Gluant</t>
  </si>
  <si>
    <t>Geste attendu : Revoir cuisson, tamiser, sauce adaptée</t>
  </si>
  <si>
    <t>Erreur critique à éviter : Mixer plus longtemps sans corriger cause</t>
  </si>
  <si>
    <t>Risque principal / sécurité convive : Granuleux</t>
  </si>
  <si>
    <t>Faire le geste demandé : Revoir cuisson, tamiser, sauce adaptée</t>
  </si>
  <si>
    <t>Ne pas faire l’erreur : Mixer plus longtemps sans corriger cause</t>
  </si>
  <si>
    <t>Protéger le convive : Granuleux</t>
  </si>
  <si>
    <t>Geste attendu : Cuire plus fondant, tamiser, changer produit si besoin</t>
  </si>
  <si>
    <t>Erreur critique à éviter : Servir filaments</t>
  </si>
  <si>
    <t>Risque principal / sécurité convive : Fibreux</t>
  </si>
  <si>
    <t>Faire le geste demandé : Cuire plus fondant, tamiser, changer produit si besoin</t>
  </si>
  <si>
    <t>Ne pas faire l’erreur : Servir filaments</t>
  </si>
  <si>
    <t>Protéger le convive : Fibreux</t>
  </si>
  <si>
    <t>Geste attendu : Jus réduit, fond filtré, aromates infusés, matière grasse</t>
  </si>
  <si>
    <t>Erreur critique à éviter : Saler fortement</t>
  </si>
  <si>
    <t>Risque principal / sécurité convive : Fade</t>
  </si>
  <si>
    <t>Faire le geste demandé : Jus réduit, fond filtré, aromates infusés, matière grasse</t>
  </si>
  <si>
    <t>Ne pas faire l’erreur : Saler fortement</t>
  </si>
  <si>
    <t>Protéger le convive : Fade</t>
  </si>
  <si>
    <t>Geste attendu : Diluer avec base non salée compatible, revoir recette</t>
  </si>
  <si>
    <t>Erreur critique à éviter : Ajouter sucre au hasard</t>
  </si>
  <si>
    <t>Risque principal / sécurité convive : Trop salé</t>
  </si>
  <si>
    <t>Faire le geste demandé : Diluer avec base non salée compatible, revoir recette</t>
  </si>
  <si>
    <t>Ne pas faire l’erreur : Ajouter sucre au hasard</t>
  </si>
  <si>
    <t>Protéger le convive : Trop salé</t>
  </si>
  <si>
    <t>Geste attendu : Émulsionner progressivement, revoir température/support</t>
  </si>
  <si>
    <t>Erreur critique à éviter : Ajouter plus d’épaississant sans mélange</t>
  </si>
  <si>
    <t>Faire le geste demandé : Émulsionner progressivement, revoir température/support</t>
  </si>
  <si>
    <t>Ne pas faire l’erreur : Ajouter plus d’épaississant sans mélange</t>
  </si>
  <si>
    <t>Geste attendu : Couvrir, réduire attente, ajuster service</t>
  </si>
  <si>
    <t>Erreur critique à éviter : Gratter et servir</t>
  </si>
  <si>
    <t>Risque principal / sécurité convive : Croûte surface</t>
  </si>
  <si>
    <t>Faire le geste demandé : Couvrir, réduire attente, ajuster service</t>
  </si>
  <si>
    <t>Ne pas faire l’erreur : Gratter et servir</t>
  </si>
  <si>
    <t>Protéger le convive : Croûte surface</t>
  </si>
  <si>
    <t>Geste attendu : Limiter air/attente, préparer plus tard, acidifier compatible</t>
  </si>
  <si>
    <t>Erreur critique à éviter : Masquer avec colorant</t>
  </si>
  <si>
    <t>Risque principal / sécurité convive : Couleur brune</t>
  </si>
  <si>
    <t>Faire le geste demandé : Limiter air/attente, préparer plus tard, acidifier compatible</t>
  </si>
  <si>
    <t>Ne pas faire l’erreur : Masquer avec colorant</t>
  </si>
  <si>
    <t>Protéger le convive : Couleur brune</t>
  </si>
  <si>
    <t>Geste attendu : Baisser dosage, changer gélifiant, tester température</t>
  </si>
  <si>
    <t>Erreur critique à éviter : Servir car visuel réussi</t>
  </si>
  <si>
    <t>Risque principal / sécurité convive : Moulage trop ferme</t>
  </si>
  <si>
    <t>Faire le geste demandé : Baisser dosage, changer gélifiant, tester température</t>
  </si>
  <si>
    <t>Ne pas faire l’erreur : Servir car visuel réussi</t>
  </si>
  <si>
    <t>Protéger le convive : Moulage trop ferme</t>
  </si>
  <si>
    <t>Geste attendu : Fiche technique, pesée, temps mixage, contrôle lot</t>
  </si>
  <si>
    <t>Erreur critique à éviter : Faire au jugé</t>
  </si>
  <si>
    <t>Risque principal / sécurité convive : Texture variable selon lot</t>
  </si>
  <si>
    <t>Faire le geste demandé : Fiche technique, pesée, temps mixage, contrôle lot</t>
  </si>
  <si>
    <t>Ne pas faire l’erreur : Faire au jugé</t>
  </si>
  <si>
    <t>Protéger le convive : Texture variable selon lot</t>
  </si>
  <si>
    <t>Geste attendu : Choisir produits saisonniers : Carotte, poireau, courge, céleri, pomme, poire.</t>
  </si>
  <si>
    <t>Contrôle pratique : Goût + texture + coût + disponibilité.</t>
  </si>
  <si>
    <t>Erreur critique à éviter : Utiliser produit hors saison fade sans correction.</t>
  </si>
  <si>
    <t>Hygiène / traçabilité : Traçabilité origine si politique achat.</t>
  </si>
  <si>
    <t>Risque principal / sécurité convive : Produit hors saison ou mal adapté</t>
  </si>
  <si>
    <t>Faire le geste demandé : Choisir produits saisonniers : Carotte, poireau, courge, céleri, pomme, poire.</t>
  </si>
  <si>
    <t>Vérifier concrètement : Goût + texture + coût + disponibilité.</t>
  </si>
  <si>
    <t>Ne pas faire l’erreur : Utiliser produit hors saison fade sans correction.</t>
  </si>
  <si>
    <t>Laisser une trace / respecter l’hygiène : Traçabilité origine si politique achat.</t>
  </si>
  <si>
    <t>Protéger le convive : Produit hors saison ou mal adapté</t>
  </si>
  <si>
    <t>Geste attendu : Choisir produits saisonniers : Asperge, petits pois, épinard, fraise.</t>
  </si>
  <si>
    <t>Faire le geste demandé : Choisir produits saisonniers : Asperge, petits pois, épinard, fraise.</t>
  </si>
  <si>
    <t>Geste attendu : Choisir produits saisonniers : Courgette, tomate, melon, pêche, concombre.</t>
  </si>
  <si>
    <t>Faire le geste demandé : Choisir produits saisonniers : Courgette, tomate, melon, pêche, concombre.</t>
  </si>
  <si>
    <t>Geste attendu : Choisir produits saisonniers : Potimarron, champignons, pomme, poire, raisin sans peau/pépins.</t>
  </si>
  <si>
    <t>Faire le geste demandé : Choisir produits saisonniers : Potimarron, champignons, pomme, poire, raisin sans peau/pépins.</t>
  </si>
  <si>
    <t>Geste attendu : Choisir produits saisonniers : Carotte, pomme de terre, pomme, compotes, surgelés adaptés.</t>
  </si>
  <si>
    <t>Faire le geste demandé : Choisir produits saisonniers : Carotte, pomme de terre, pomme, compotes, surgelés adaptés.</t>
  </si>
  <si>
    <t>Geste attendu : Choisir produits saisonniers : Tomate hiver, courgette hiver.</t>
  </si>
  <si>
    <t>Faire le geste demandé : Choisir produits saisonniers : Tomate hiver, courgette hiver.</t>
  </si>
  <si>
    <t>Texture cible / niveau : Niveau 3/liquéfié</t>
  </si>
  <si>
    <t>Geste attendu : Contrôle écoulement et absence morceaux</t>
  </si>
  <si>
    <t>Contrôle pratique : Test IDDSI ou procédure interne + observation après repos.</t>
  </si>
  <si>
    <t>Erreur critique à éviter : Se fier à 'c'est une soupe'</t>
  </si>
  <si>
    <t>Hygiène / traçabilité : Ustensiles propres et transmission écart.</t>
  </si>
  <si>
    <t>Risque principal / sécurité convive : Non-conformité texture</t>
  </si>
  <si>
    <t>Servir la bonne texture : Niveau 3/liquéfié</t>
  </si>
  <si>
    <t>Faire le geste demandé : Contrôle écoulement et absence morceaux</t>
  </si>
  <si>
    <t>Vérifier concrètement : Test IDDSI ou procédure interne + observation après repos.</t>
  </si>
  <si>
    <t>Ne pas faire l’erreur : Se fier à 'c'est une soupe'</t>
  </si>
  <si>
    <t>Laisser une trace / respecter l’hygiène : Ustensiles propres et transmission écart.</t>
  </si>
  <si>
    <t>Protéger le convive : Non-conformité texture</t>
  </si>
  <si>
    <t>Texture cible / niveau : Niveau 4/purée</t>
  </si>
  <si>
    <t>Geste attendu : Tenue à la cuillère, pas d’eau libre, pas de morceaux</t>
  </si>
  <si>
    <t>Erreur critique à éviter : Ajouter particules décoratives</t>
  </si>
  <si>
    <t>Servir la bonne texture : Niveau 4/purée</t>
  </si>
  <si>
    <t>Faire le geste demandé : Tenue à la cuillère, pas d’eau libre, pas de morceaux</t>
  </si>
  <si>
    <t>Ne pas faire l’erreur : Ajouter particules décoratives</t>
  </si>
  <si>
    <t>Texture cible / niveau : Niveau 5/haché humide</t>
  </si>
  <si>
    <t>Geste attendu : Taille particules, humidité, cohésion, sauce liée</t>
  </si>
  <si>
    <t>Erreur critique à éviter : Haché sec ou morceaux irréguliers</t>
  </si>
  <si>
    <t>Servir la bonne texture : Niveau 5/haché humide</t>
  </si>
  <si>
    <t>Faire le geste demandé : Taille particules, humidité, cohésion, sauce liée</t>
  </si>
  <si>
    <t>Ne pas faire l’erreur : Haché sec ou morceaux irréguliers</t>
  </si>
  <si>
    <t>Texture cible / niveau : Niveau 6/tendre petits morceaux</t>
  </si>
  <si>
    <t>Geste attendu : Tendreté, taille, humidité, écrasement facile</t>
  </si>
  <si>
    <t>Erreur critique à éviter : Morceaux fermes ou secs</t>
  </si>
  <si>
    <t>Servir la bonne texture : Niveau 6/tendre petits morceaux</t>
  </si>
  <si>
    <t>Faire le geste demandé : Tendreté, taille, humidité, écrasement facile</t>
  </si>
  <si>
    <t>Ne pas faire l’erreur : Morceaux fermes ou secs</t>
  </si>
  <si>
    <t>Texture cible / niveau : Niveau 7 facile à mastiquer</t>
  </si>
  <si>
    <t>Geste attendu : Choix produits tendres, retrait peaux/arêtes/fibres</t>
  </si>
  <si>
    <t>Erreur critique à éviter : Servir aliments durs/collants</t>
  </si>
  <si>
    <t>Servir la bonne texture : Niveau 7 facile à mastiquer</t>
  </si>
  <si>
    <t>Faire le geste demandé : Choix produits tendres, retrait peaux/arêtes/fibres</t>
  </si>
  <si>
    <t>Ne pas faire l’erreur : Servir aliments durs/collants</t>
  </si>
  <si>
    <t>Texture cible / niveau : Boissons épaissies</t>
  </si>
  <si>
    <t>Geste attendu : Test IDDSI flow, temps d’hydratation, température</t>
  </si>
  <si>
    <t>Erreur critique à éviter : Servir avant épaississement stabilisé</t>
  </si>
  <si>
    <t>Servir la bonne texture : Boissons épaissies</t>
  </si>
  <si>
    <t>Faire le geste demandé : Test IDDSI flow, temps d’hydratation, température</t>
  </si>
  <si>
    <t>Ne pas faire l’erreur : Servir avant épaississement stabilisé</t>
  </si>
  <si>
    <t>Geste attendu : Filtrer ou lisser, doser progressivement, goûter, recontrôler.</t>
  </si>
  <si>
    <t>Contrôle pratique : Goût net + absence particules.</t>
  </si>
  <si>
    <t>Erreur critique à éviter : Fumet trop salé ou trouble</t>
  </si>
  <si>
    <t>Hygiène / traçabilité : Vérifier allergènes et traçabilité ingrédient.</t>
  </si>
  <si>
    <t>Risque principal / sécurité convive : Fadeur ou particules</t>
  </si>
  <si>
    <t>Faire le geste demandé : Filtrer ou lisser, doser progressivement, goûter, recontrôler.</t>
  </si>
  <si>
    <t>Vérifier concrètement : Goût net + absence particules.</t>
  </si>
  <si>
    <t>Ne pas faire l’erreur : Fumet trop salé ou trouble</t>
  </si>
  <si>
    <t>Laisser une trace / respecter l’hygiène : Vérifier allergènes et traçabilité ingrédient.</t>
  </si>
  <si>
    <t>Protéger le convive : Fadeur ou particules</t>
  </si>
  <si>
    <t>Erreur critique à éviter : Fond industriel salé sans contrôle</t>
  </si>
  <si>
    <t>Ne pas faire l’erreur : Fond industriel salé sans contrôle</t>
  </si>
  <si>
    <t>Erreur critique à éviter : Ébullition forte avec œuf/fromage</t>
  </si>
  <si>
    <t>Ne pas faire l’erreur : Ébullition forte avec œuf/fromage</t>
  </si>
  <si>
    <t>Erreur critique à éviter : Herbes hachées dans texture lisse</t>
  </si>
  <si>
    <t>Ne pas faire l’erreur : Herbes hachées dans texture lisse</t>
  </si>
  <si>
    <t>Erreur critique à éviter : Moutarde grains entiers</t>
  </si>
  <si>
    <t>Ne pas faire l’erreur : Moutarde grains entiers</t>
  </si>
  <si>
    <t>Erreur critique à éviter : Peaux/pépins non tamisés</t>
  </si>
  <si>
    <t>Ne pas faire l’erreur : Peaux/pépins non tamisés</t>
  </si>
  <si>
    <t>Erreur critique à éviter : Morceaux de champignon</t>
  </si>
  <si>
    <t>Ne pas faire l’erreur : Morceaux de champignon</t>
  </si>
  <si>
    <t>Erreur critique à éviter : Grains ou piment excessif</t>
  </si>
  <si>
    <t>Ne pas faire l’erreur : Grains ou piment excessif</t>
  </si>
  <si>
    <t>Erreur critique à éviter : Détente avec eau de cuisson claire</t>
  </si>
  <si>
    <t>Ne pas faire l’erreur : Détente avec eau de cuisson claire</t>
  </si>
  <si>
    <t>Erreur critique à éviter : Sucrer pour cacher défaut technique</t>
  </si>
  <si>
    <t>Ne pas faire l’erreur : Sucrer pour cacher défaut technique</t>
  </si>
  <si>
    <t>Geste attendu : Enrichir avec crème, beurre, huile douce ou préparation nutritionnelle validée</t>
  </si>
  <si>
    <t>Contrôle pratique : Texture conforme + goût + portion réellement consommable.</t>
  </si>
  <si>
    <t>Erreur critique à éviter : Ajouter gras libre</t>
  </si>
  <si>
    <t>Hygiène / traçabilité : Respect prescription, allergènes et protocole diététique.</t>
  </si>
  <si>
    <t>Risque principal / sécurité convive : Sous-consommation ou dilution</t>
  </si>
  <si>
    <t>Faire le geste demandé : Enrichir avec crème, beurre, huile douce ou préparation nutritionnelle validée</t>
  </si>
  <si>
    <t>Vérifier concrètement : Texture conforme + goût + portion réellement consommable.</t>
  </si>
  <si>
    <t>Ne pas faire l’erreur : Ajouter gras libre</t>
  </si>
  <si>
    <t>Laisser une trace / respecter l’hygiène : Respect prescription, allergènes et protocole diététique.</t>
  </si>
  <si>
    <t>Protéger le convive : Sous-consommation ou dilution</t>
  </si>
  <si>
    <t>Geste attendu : Renforcer par lait en poudre, fromage frais, œuf ou complément selon protocole</t>
  </si>
  <si>
    <t>Erreur critique à éviter : Ajouter poudre sans hydrater</t>
  </si>
  <si>
    <t>Faire le geste demandé : Renforcer par lait en poudre, fromage frais, œuf ou complément selon protocole</t>
  </si>
  <si>
    <t>Ne pas faire l’erreur : Ajouter poudre sans hydrater</t>
  </si>
  <si>
    <t>Geste attendu : Proposer boissons conformes, variées, testées et acceptables</t>
  </si>
  <si>
    <t>Erreur critique à éviter : Épaissir sans tester</t>
  </si>
  <si>
    <t>Faire le geste demandé : Proposer boissons conformes, variées, testées et acceptables</t>
  </si>
  <si>
    <t>Ne pas faire l’erreur : Épaissir sans tester</t>
  </si>
  <si>
    <t>Geste attendu : Choisir légumes/fruits lisses adaptés et tamisés si besoin</t>
  </si>
  <si>
    <t>Erreur critique à éviter : Ajouter fibres granuleuses</t>
  </si>
  <si>
    <t>Faire le geste demandé : Choisir légumes/fruits lisses adaptés et tamisés si besoin</t>
  </si>
  <si>
    <t>Ne pas faire l’erreur : Ajouter fibres granuleuses</t>
  </si>
  <si>
    <t>Geste attendu : Limiter eau, utiliser jus, lait, sauce, purée concentrée</t>
  </si>
  <si>
    <t>Erreur critique à éviter : Diluer pour lisser</t>
  </si>
  <si>
    <t>Faire le geste demandé : Limiter eau, utiliser jus, lait, sauce, purée concentrée</t>
  </si>
  <si>
    <t>Ne pas faire l’erreur : Diluer pour lisser</t>
  </si>
  <si>
    <t>Geste attendu : Prévoir portions plus petites mais plus riches selon protocole</t>
  </si>
  <si>
    <t>Erreur critique à éviter : Augmenter volume aqueux</t>
  </si>
  <si>
    <t>Faire le geste demandé : Prévoir portions plus petites mais plus riches selon protocole</t>
  </si>
  <si>
    <t>Ne pas faire l’erreur : Augmenter volume aqueux</t>
  </si>
  <si>
    <t>Geste attendu : Fromage blanc lisse, compote enrichie, crème dessert adaptée</t>
  </si>
  <si>
    <t>Erreur critique à éviter : Dessert granuleux ou trop liquide</t>
  </si>
  <si>
    <t>Faire le geste demandé : Fromage blanc lisse, compote enrichie, crème dessert adaptée</t>
  </si>
  <si>
    <t>Ne pas faire l’erreur : Dessert granuleux ou trop liquide</t>
  </si>
  <si>
    <t>Geste attendu : Concentrer goût et apports sans augmenter volume</t>
  </si>
  <si>
    <t>Erreur critique à éviter : Servir bol énorme et pauvre</t>
  </si>
  <si>
    <t>Faire le geste demandé : Concentrer goût et apports sans augmenter volume</t>
  </si>
  <si>
    <t>Ne pas faire l’erreur : Servir bol énorme et pauvre</t>
  </si>
  <si>
    <t>Geste attendu : Choisir enrichissement compatible avec saveur du produit</t>
  </si>
  <si>
    <t>Erreur critique à éviter : Tout enrichir de la même façon</t>
  </si>
  <si>
    <t>Faire le geste demandé : Choisir enrichissement compatible avec saveur du produit</t>
  </si>
  <si>
    <t>Ne pas faire l’erreur : Tout enrichir de la même façon</t>
  </si>
  <si>
    <t>Geste attendu : Valider enrichissement avec diététique/soins selon établissement</t>
  </si>
  <si>
    <t>Erreur critique à éviter : Modifier seul un régime prescrit</t>
  </si>
  <si>
    <t>Faire le geste demandé : Valider enrichissement avec diététique/soins selon établissement</t>
  </si>
  <si>
    <t>Ne pas faire l’erreur : Modifier seul un régime prescrit</t>
  </si>
  <si>
    <t>Geste attendu : Braiser, jus brun, purée stable, compote lisse</t>
  </si>
  <si>
    <t>Contrôle pratique : Goût + texture + couleur + coût.</t>
  </si>
  <si>
    <t>Erreur critique à éviter : Fibres viande/poireau</t>
  </si>
  <si>
    <t>Hygiène / traçabilité : Traçabilité approvisionnement.</t>
  </si>
  <si>
    <t>Risque principal / sécurité convive : Fibres viande/poireau</t>
  </si>
  <si>
    <t>Faire le geste demandé : Braiser, jus brun, purée stable, compote lisse</t>
  </si>
  <si>
    <t>Vérifier concrètement : Goût + texture + couleur + coût.</t>
  </si>
  <si>
    <t>Ne pas faire l’erreur : Fibres viande/poireau</t>
  </si>
  <si>
    <t>Laisser une trace / respecter l’hygiène : Traçabilité approvisionnement.</t>
  </si>
  <si>
    <t>Protéger le convive : Fibres viande/poireau</t>
  </si>
  <si>
    <t>Geste attendu : Cuisson douce, tamisage, couleur fraîche</t>
  </si>
  <si>
    <t>Erreur critique à éviter : Fibres asperge, pépins fraise</t>
  </si>
  <si>
    <t>Risque principal / sécurité convive : Fibres asperge, pépins fraise</t>
  </si>
  <si>
    <t>Faire le geste demandé : Cuisson douce, tamisage, couleur fraîche</t>
  </si>
  <si>
    <t>Ne pas faire l’erreur : Fibres asperge, pépins fraise</t>
  </si>
  <si>
    <t>Protéger le convive : Fibres asperge, pépins fraise</t>
  </si>
  <si>
    <t>Geste attendu : Égouttage, sauce filtrée, acidité douce</t>
  </si>
  <si>
    <t>Erreur critique à éviter : Eau libre tomate/courgette</t>
  </si>
  <si>
    <t>Risque principal / sécurité convive : Eau libre tomate/courgette</t>
  </si>
  <si>
    <t>Faire le geste demandé : Égouttage, sauce filtrée, acidité douce</t>
  </si>
  <si>
    <t>Ne pas faire l’erreur : Eau libre tomate/courgette</t>
  </si>
  <si>
    <t>Protéger le convive : Eau libre tomate/courgette</t>
  </si>
  <si>
    <t>Geste attendu : Texture dense, arômes chauds, couleurs</t>
  </si>
  <si>
    <t>Erreur critique à éviter : Épaisseur excessive</t>
  </si>
  <si>
    <t>Risque principal / sécurité convive : Épaisseur excessive</t>
  </si>
  <si>
    <t>Faire le geste demandé : Texture dense, arômes chauds, couleurs</t>
  </si>
  <si>
    <t>Ne pas faire l’erreur : Épaisseur excessive</t>
  </si>
  <si>
    <t>Protéger le convive : Épaisseur excessive</t>
  </si>
  <si>
    <t>Geste attendu : Bases disponibles et adaptées</t>
  </si>
  <si>
    <t>Erreur critique à éviter : Uniformité/fatigue gustative</t>
  </si>
  <si>
    <t>Risque principal / sécurité convive : Uniformité/fatigue gustative</t>
  </si>
  <si>
    <t>Faire le geste demandé : Bases disponibles et adaptées</t>
  </si>
  <si>
    <t>Ne pas faire l’erreur : Uniformité/fatigue gustative</t>
  </si>
  <si>
    <t>Protéger le convive : Uniformité/fatigue gustative</t>
  </si>
  <si>
    <t>Geste attendu : Remplacer ou transformer en sauce contrôlée</t>
  </si>
  <si>
    <t>Erreur critique à éviter : Goût faible/eau</t>
  </si>
  <si>
    <t>Risque principal / sécurité convive : Goût faible/eau</t>
  </si>
  <si>
    <t>Faire le geste demandé : Remplacer ou transformer en sauce contrôlée</t>
  </si>
  <si>
    <t>Ne pas faire l’erreur : Goût faible/eau</t>
  </si>
  <si>
    <t>Protéger le convive : Goût faible/eau</t>
  </si>
  <si>
    <t>Geste attendu : Régularité, coût, sécurité si process maîtrisé</t>
  </si>
  <si>
    <t>Erreur critique à éviter : Eau de décongélation</t>
  </si>
  <si>
    <t>Risque principal / sécurité convive : Eau de décongélation</t>
  </si>
  <si>
    <t>Faire le geste demandé : Régularité, coût, sécurité si process maîtrisé</t>
  </si>
  <si>
    <t>Ne pas faire l’erreur : Eau de décongélation</t>
  </si>
  <si>
    <t>Protéger le convive : Eau de décongélation</t>
  </si>
  <si>
    <t>Geste attendu : Contrôle maturité/eau/goût</t>
  </si>
  <si>
    <t>Erreur critique à éviter : Produit fatigué</t>
  </si>
  <si>
    <t>Risque principal / sécurité convive : Produit fatigué</t>
  </si>
  <si>
    <t>Faire le geste demandé : Contrôle maturité/eau/goût</t>
  </si>
  <si>
    <t>Ne pas faire l’erreur : Produit fatigué</t>
  </si>
  <si>
    <t>Protéger le convive : Produit fatigué</t>
  </si>
  <si>
    <t>Geste attendu : Pesées, liquides, temps de mixage, test et correction écrits</t>
  </si>
  <si>
    <t>Contrôle pratique : Preuve observable ou enregistrement.</t>
  </si>
  <si>
    <t>Erreur critique à éviter : Recette orale variable</t>
  </si>
  <si>
    <t>Hygiène / traçabilité : PMS et traçabilité.</t>
  </si>
  <si>
    <t>Risque principal / sécurité convive : Recette orale variable</t>
  </si>
  <si>
    <t>Faire le geste demandé : Pesées, liquides, temps de mixage, test et correction écrits</t>
  </si>
  <si>
    <t>Vérifier concrètement : Preuve observable ou enregistrement.</t>
  </si>
  <si>
    <t>Ne pas faire l’erreur : Recette orale variable</t>
  </si>
  <si>
    <t>Laisser une trace / respecter l’hygiène : PMS et traçabilité.</t>
  </si>
  <si>
    <t>Protéger le convive : Recette orale variable</t>
  </si>
  <si>
    <t>Geste attendu : Séparer cru, cuit, mixage, refroidissement, conditionnement</t>
  </si>
  <si>
    <t>Erreur critique à éviter : Croisement flux</t>
  </si>
  <si>
    <t>Risque principal / sécurité convive : Croisement flux</t>
  </si>
  <si>
    <t>Faire le geste demandé : Séparer cru, cuit, mixage, refroidissement, conditionnement</t>
  </si>
  <si>
    <t>Ne pas faire l’erreur : Croisement flux</t>
  </si>
  <si>
    <t>Protéger le convive : Croisement flux</t>
  </si>
  <si>
    <t>Geste attendu : Montrer test, faire refaire, comparer résultats</t>
  </si>
  <si>
    <t>Erreur critique à éviter : Explication théorique seule</t>
  </si>
  <si>
    <t>Risque principal / sécurité convive : Explication théorique seule</t>
  </si>
  <si>
    <t>Faire le geste demandé : Montrer test, faire refaire, comparer résultats</t>
  </si>
  <si>
    <t>Ne pas faire l’erreur : Explication théorique seule</t>
  </si>
  <si>
    <t>Protéger le convive : Explication théorique seule</t>
  </si>
  <si>
    <t>Geste attendu : Goûter si procédure, contrôler sel, arôme, texture, température</t>
  </si>
  <si>
    <t>Erreur critique à éviter : Ne jamais goûter le produit</t>
  </si>
  <si>
    <t>Risque principal / sécurité convive : Ne jamais goûter le produit</t>
  </si>
  <si>
    <t>Faire le geste demandé : Goûter si procédure, contrôler sel, arôme, texture, température</t>
  </si>
  <si>
    <t>Ne pas faire l’erreur : Ne jamais goûter le produit</t>
  </si>
  <si>
    <t>Protéger le convive : Ne jamais goûter le produit</t>
  </si>
  <si>
    <t>Geste attendu : Étiquette texture, nom convive si applicable, allergènes, heure</t>
  </si>
  <si>
    <t>Erreur critique à éviter : Barquette anonyme</t>
  </si>
  <si>
    <t>Risque principal / sécurité convive : Barquette anonyme</t>
  </si>
  <si>
    <t>Faire le geste demandé : Étiquette texture, nom convive si applicable, allergènes, heure</t>
  </si>
  <si>
    <t>Ne pas faire l’erreur : Barquette anonyme</t>
  </si>
  <si>
    <t>Protéger le convive : Barquette anonyme</t>
  </si>
  <si>
    <t>Geste attendu : Collecter refus/restes/commentaires et ajuster menu</t>
  </si>
  <si>
    <t>Erreur critique à éviter : Ignorer retours</t>
  </si>
  <si>
    <t>Risque principal / sécurité convive : Ignorer retours</t>
  </si>
  <si>
    <t>Faire le geste demandé : Collecter refus/restes/commentaires et ajuster menu</t>
  </si>
  <si>
    <t>Ne pas faire l’erreur : Ignorer retours</t>
  </si>
  <si>
    <t>Protéger le convive : Ignorer retours</t>
  </si>
  <si>
    <t>Geste attendu : Revoir produit, cuisson, matériel, dose, temps, pas seulement corriger lot</t>
  </si>
  <si>
    <t>Erreur critique à éviter : Réparer sans comprendre</t>
  </si>
  <si>
    <t>Risque principal / sécurité convive : Réparer sans comprendre</t>
  </si>
  <si>
    <t>Faire le geste demandé : Revoir produit, cuisson, matériel, dose, temps, pas seulement corriger lot</t>
  </si>
  <si>
    <t>Ne pas faire l’erreur : Réparer sans comprendre</t>
  </si>
  <si>
    <t>Protéger le convive : Réparer sans comprendre</t>
  </si>
  <si>
    <t>Geste attendu : Notation sur geste, justification, contrôle, hygiène</t>
  </si>
  <si>
    <t>Erreur critique à éviter : Note sur définition apprise par cœur</t>
  </si>
  <si>
    <t>Risque principal / sécurité convive : Note sur définition apprise par cœur</t>
  </si>
  <si>
    <t>Faire le geste demandé : Notation sur geste, justification, contrôle, hygiène</t>
  </si>
  <si>
    <t>Ne pas faire l’erreur : Note sur définition apprise par cœur</t>
  </si>
  <si>
    <t>Protéger le convive : Note sur définition apprise par cœur</t>
  </si>
  <si>
    <t>Texture cible / niveau : IDDSI 4 / purée lisse</t>
  </si>
  <si>
    <t>Geste attendu : Choisir paleron, joue, gîte ou équivalent selon recette; cuire fondant; filtrer le jus.</t>
  </si>
  <si>
    <t>Contrôle pratique : Absence fibres longues, brillance, tenue cuillère, goût de viande présent.</t>
  </si>
  <si>
    <t>Erreur critique à éviter : Choisir une viande sèche puis compenser avec de l’eau.</t>
  </si>
  <si>
    <t>Hygiène / traçabilité : Traçabilité lot viande, température cuisson et refroidissement si différé</t>
  </si>
  <si>
    <t>Risque principal / sécurité convive : Effet sableux</t>
  </si>
  <si>
    <t>Servir la bonne texture : IDDSI 4 / purée lisse</t>
  </si>
  <si>
    <t>Faire le geste demandé : Choisir paleron, joue, gîte ou équivalent selon recette; cuire fondant; filtrer le jus.</t>
  </si>
  <si>
    <t>Vérifier concrètement : Absence fibres longues, brillance, tenue cuillère, goût de viande présent.</t>
  </si>
  <si>
    <t>Ne pas faire l’erreur : Choisir une viande sèche puis compenser avec de l’eau.</t>
  </si>
  <si>
    <t>Laisser une trace / respecter l’hygiène : Traçabilité lot viande, température cuisson et refroidissement si différé</t>
  </si>
  <si>
    <t>Protéger le convive : Effet sableux</t>
  </si>
  <si>
    <t>Texture cible / niveau : IDDSI 4</t>
  </si>
  <si>
    <t>Geste attendu : Braiser, mouiller, cuire fondant, filtrer, réduire si besoin, mixer chaud contrôlé.</t>
  </si>
  <si>
    <t>Contrôle pratique : Fourchette: fibres défaites; mixé: sans grains; goût identifiable.</t>
  </si>
  <si>
    <t>Erreur critique à éviter : Saisir puis cuire à sec jusqu’à dessèchement.</t>
  </si>
  <si>
    <t>Hygiène / traçabilité : Maintien &gt;63°C ou refroidissement rapide selon PMS</t>
  </si>
  <si>
    <t>Risque principal / sécurité convive : Texture fibreuse</t>
  </si>
  <si>
    <t>Servir la bonne texture : IDDSI 4</t>
  </si>
  <si>
    <t>Faire le geste demandé : Braiser, mouiller, cuire fondant, filtrer, réduire si besoin, mixer chaud contrôlé.</t>
  </si>
  <si>
    <t>Vérifier concrètement : Fourchette: fibres défaites; mixé: sans grains; goût identifiable.</t>
  </si>
  <si>
    <t>Ne pas faire l’erreur : Saisir puis cuire à sec jusqu’à dessèchement.</t>
  </si>
  <si>
    <t>Laisser une trace / respecter l’hygiène : Maintien &gt;63°C ou refroidissement rapide selon PMS</t>
  </si>
  <si>
    <t>Protéger le convive : Texture fibreuse</t>
  </si>
  <si>
    <t>Geste attendu : Peser viande et liquide; ajouter par fractions; contrôler après repos court.</t>
  </si>
  <si>
    <t>Contrôle pratique : Test cuillère inclinée, absence eau libre, absence sableux.</t>
  </si>
  <si>
    <t>Erreur critique à éviter : Verser tout le liquide d’un coup sans contrôle.</t>
  </si>
  <si>
    <t>Hygiène / traçabilité : Tracer recette si elle devient protocole établissement</t>
  </si>
  <si>
    <t>Risque principal / sécurité convive : Trop sec ou trop liquide</t>
  </si>
  <si>
    <t>Faire le geste demandé : Peser viande et liquide; ajouter par fractions; contrôler après repos court.</t>
  </si>
  <si>
    <t>Vérifier concrètement : Test cuillère inclinée, absence eau libre, absence sableux.</t>
  </si>
  <si>
    <t>Ne pas faire l’erreur : Verser tout le liquide d’un coup sans contrôle.</t>
  </si>
  <si>
    <t>Laisser une trace / respecter l’hygiène : Tracer recette si elle devient protocole établissement</t>
  </si>
  <si>
    <t>Protéger le convive : Trop sec ou trop liquide</t>
  </si>
  <si>
    <t>Geste attendu : Mixer chaud contrôlé, ajouter liquide chaud, mesurer température, refroidir vite si besoin.</t>
  </si>
  <si>
    <t>Contrôle pratique : Brillance, absence points gras blancs, température mesurée.</t>
  </si>
  <si>
    <t>Erreur critique à éviter : Mixer froid puis essayer de rattraper avec beaucoup d’eau.</t>
  </si>
  <si>
    <t>Hygiène / traçabilité : Respect PMS: maintien chaud ou refroidissement rapide</t>
  </si>
  <si>
    <t>Risque principal / sécurité convive : Graisse figée, grains</t>
  </si>
  <si>
    <t>Faire le geste demandé : Mixer chaud contrôlé, ajouter liquide chaud, mesurer température, refroidir vite si besoin.</t>
  </si>
  <si>
    <t>Vérifier concrètement : Brillance, absence points gras blancs, température mesurée.</t>
  </si>
  <si>
    <t>Ne pas faire l’erreur : Mixer froid puis essayer de rattraper avec beaucoup d’eau.</t>
  </si>
  <si>
    <t>Laisser une trace / respecter l’hygiène : Respect PMS: maintien chaud ou refroidissement rapide</t>
  </si>
  <si>
    <t>Protéger le convive : Graisse figée, grains</t>
  </si>
  <si>
    <t>Geste attendu : Désosser, retirer peau/cartilage selon besoin, cuire doux, mixer avec fond lié.</t>
  </si>
  <si>
    <t>Contrôle pratique : Absence fibres sèches, goût volaille, tenue stable.</t>
  </si>
  <si>
    <t>Erreur critique à éviter : Mixer un blanc sec sans sauce.</t>
  </si>
  <si>
    <t>Hygiène / traçabilité : Contrôle os/cartilage, allergène lait si crème</t>
  </si>
  <si>
    <t>Faire le geste demandé : Désosser, retirer peau/cartilage selon besoin, cuire doux, mixer avec fond lié.</t>
  </si>
  <si>
    <t>Vérifier concrètement : Absence fibres sèches, goût volaille, tenue stable.</t>
  </si>
  <si>
    <t>Ne pas faire l’erreur : Mixer un blanc sec sans sauce.</t>
  </si>
  <si>
    <t>Laisser une trace / respecter l’hygiène : Contrôle os/cartilage, allergène lait si crème</t>
  </si>
  <si>
    <t>Geste attendu : Dégraisser, filtrer, mixer chaud, incorporer liant progressivement.</t>
  </si>
  <si>
    <t>Contrôle pratique : Pas de gras libre après 10-15 min chaud.</t>
  </si>
  <si>
    <t>Erreur critique à éviter : Servir avec graisse libre autour.</t>
  </si>
  <si>
    <t>Hygiène / traçabilité : Allergène moutarde, traçabilité sauce</t>
  </si>
  <si>
    <t>Faire le geste demandé : Dégraisser, filtrer, mixer chaud, incorporer liant progressivement.</t>
  </si>
  <si>
    <t>Vérifier concrètement : Pas de gras libre après 10-15 min chaud.</t>
  </si>
  <si>
    <t>Ne pas faire l’erreur : Servir avec graisse libre autour.</t>
  </si>
  <si>
    <t>Laisser une trace / respecter l’hygiène : Allergène moutarde, traçabilité sauce</t>
  </si>
  <si>
    <t>Geste attendu : Parer à chaud, couper en cubes réguliers, contrôler visuellement et tactilement.</t>
  </si>
  <si>
    <t>Contrôle pratique : Contrôle visuel avant robot + contrôle texture après.</t>
  </si>
  <si>
    <t>Erreur critique à éviter : Compter sur la machine pour broyer les défauts.</t>
  </si>
  <si>
    <t>Hygiène / traçabilité : Zone propre, ustensiles propres, éviter recontamination</t>
  </si>
  <si>
    <t>Risque principal / sécurité convive : Morceaux résiduels</t>
  </si>
  <si>
    <t>Faire le geste demandé : Parer à chaud, couper en cubes réguliers, contrôler visuellement et tactilement.</t>
  </si>
  <si>
    <t>Vérifier concrètement : Contrôle visuel avant robot + contrôle texture après.</t>
  </si>
  <si>
    <t>Ne pas faire l’erreur : Compter sur la machine pour broyer les défauts.</t>
  </si>
  <si>
    <t>Laisser une trace / respecter l’hygiène : Zone propre, ustensiles propres, éviter recontamination</t>
  </si>
  <si>
    <t>Protéger le convive : Morceaux résiduels</t>
  </si>
  <si>
    <t>Geste attendu : Pulse/pré-hachage, ajout liquide chaud, lissage, raclage.</t>
  </si>
  <si>
    <t>Contrôle pratique : Texture homogène sans zones sèches.</t>
  </si>
  <si>
    <t>Erreur critique à éviter : Tout mettre en cuve d’un coup.</t>
  </si>
  <si>
    <t>Hygiène / traçabilité : Limiter temps hors température maîtrisée</t>
  </si>
  <si>
    <t>Risque principal / sécurité convive : Paquets, grains</t>
  </si>
  <si>
    <t>Faire le geste demandé : Pulse/pré-hachage, ajout liquide chaud, lissage, raclage.</t>
  </si>
  <si>
    <t>Vérifier concrètement : Texture homogène sans zones sèches.</t>
  </si>
  <si>
    <t>Ne pas faire l’erreur : Tout mettre en cuve d’un coup.</t>
  </si>
  <si>
    <t>Laisser une trace / respecter l’hygiène : Limiter temps hors température maîtrisée</t>
  </si>
  <si>
    <t>Protéger le convive : Paquets, grains</t>
  </si>
  <si>
    <t>Geste attendu : Actionner racleur pendant lissage et vérifier parois/couvercle.</t>
  </si>
  <si>
    <t>Contrôle pratique : Contrôle parois propres, texture homogène.</t>
  </si>
  <si>
    <t>Erreur critique à éviter : Laisser produit collé hors zone de coupe.</t>
  </si>
  <si>
    <t>Hygiène / traçabilité : Nettoyage/désinfection du racleur et couvercle</t>
  </si>
  <si>
    <t>Faire le geste demandé : Actionner racleur pendant lissage et vérifier parois/couvercle.</t>
  </si>
  <si>
    <t>Vérifier concrètement : Contrôle parois propres, texture homogène.</t>
  </si>
  <si>
    <t>Ne pas faire l’erreur : Laisser produit collé hors zone de coupe.</t>
  </si>
  <si>
    <t>Laisser une trace / respecter l’hygiène : Nettoyage/désinfection du racleur et couvercle</t>
  </si>
  <si>
    <t>Geste attendu : Mixer par séquences, racler, contrôler texture, reprendre si grains.</t>
  </si>
  <si>
    <t>Contrôle pratique : Granulométrie tactile et absence sableux.</t>
  </si>
  <si>
    <t>Erreur critique à éviter : Arrêter dès que la couleur est uniforme.</t>
  </si>
  <si>
    <t>Hygiène / traçabilité : Maîtriser température pendant prolongation</t>
  </si>
  <si>
    <t>Risque principal / sécurité convive : Sous-mixage</t>
  </si>
  <si>
    <t>Faire le geste demandé : Mixer par séquences, racler, contrôler texture, reprendre si grains.</t>
  </si>
  <si>
    <t>Vérifier concrètement : Granulométrie tactile et absence sableux.</t>
  </si>
  <si>
    <t>Ne pas faire l’erreur : Arrêter dès que la couleur est uniforme.</t>
  </si>
  <si>
    <t>Laisser une trace / respecter l’hygiène : Maîtriser température pendant prolongation</t>
  </si>
  <si>
    <t>Protéger le convive : Sous-mixage</t>
  </si>
  <si>
    <t>Geste attendu : Suivre fiche matériel, adapter vitesse/temps, contrôler IDDSI/interne.</t>
  </si>
  <si>
    <t>Contrôle pratique : Température, absence fibres, eau libre, goût.</t>
  </si>
  <si>
    <t>Erreur critique à éviter : Croire que l’appareil garantit la texture.</t>
  </si>
  <si>
    <t>Hygiène / traçabilité : Nettoyage bol/couteaux/couvercle; PMS</t>
  </si>
  <si>
    <t>Risque principal / sécurité convive : Protocole non adapté</t>
  </si>
  <si>
    <t>Faire le geste demandé : Suivre fiche matériel, adapter vitesse/temps, contrôler IDDSI/interne.</t>
  </si>
  <si>
    <t>Vérifier concrètement : Température, absence fibres, eau libre, goût.</t>
  </si>
  <si>
    <t>Ne pas faire l’erreur : Croire que l’appareil garantit la texture.</t>
  </si>
  <si>
    <t>Laisser une trace / respecter l’hygiène : Nettoyage bol/couteaux/couvercle; PMS</t>
  </si>
  <si>
    <t>Protéger le convive : Protocole non adapté</t>
  </si>
  <si>
    <t>Geste attendu : Charger correctement, choisir outil prévu, racler, contrôler granulométrie.</t>
  </si>
  <si>
    <t>Contrôle pratique : Texture homogène sur tout le lot.</t>
  </si>
  <si>
    <t>Erreur critique à éviter : Surcharger ou sous-charger la cuve.</t>
  </si>
  <si>
    <t>Hygiène / traçabilité : Contrôle nettoyage couteaux, zones difficiles</t>
  </si>
  <si>
    <t>Risque principal / sécurité convive : Granulométrie insuffisante</t>
  </si>
  <si>
    <t>Faire le geste demandé : Charger correctement, choisir outil prévu, racler, contrôler granulométrie.</t>
  </si>
  <si>
    <t>Vérifier concrètement : Texture homogène sur tout le lot.</t>
  </si>
  <si>
    <t>Ne pas faire l’erreur : Surcharger ou sous-charger la cuve.</t>
  </si>
  <si>
    <t>Laisser une trace / respecter l’hygiène : Contrôle nettoyage couteaux, zones difficiles</t>
  </si>
  <si>
    <t>Protéger le convive : Granulométrie insuffisante</t>
  </si>
  <si>
    <t>Texture cible / niveau : Tous niveaux</t>
  </si>
  <si>
    <t>Geste attendu : Démonter selon procédure, laver, désinfecter, rincer si prévu, sécher, contrôler.</t>
  </si>
  <si>
    <t>Contrôle pratique : Contrôle visuel, odeur, absence résidus, fiche nettoyage.</t>
  </si>
  <si>
    <t>Erreur critique à éviter : Rincer rapidement à l’eau.</t>
  </si>
  <si>
    <t>Hygiène / traçabilité : Plan de nettoyage-désinfection, allergènes</t>
  </si>
  <si>
    <t>Servir la bonne texture : Tous niveaux</t>
  </si>
  <si>
    <t>Faire le geste demandé : Démonter selon procédure, laver, désinfecter, rincer si prévu, sécher, contrôler.</t>
  </si>
  <si>
    <t>Vérifier concrètement : Contrôle visuel, odeur, absence résidus, fiche nettoyage.</t>
  </si>
  <si>
    <t>Ne pas faire l’erreur : Rincer rapidement à l’eau.</t>
  </si>
  <si>
    <t>Laisser une trace / respecter l’hygiène : Plan de nettoyage-désinfection, allergènes</t>
  </si>
  <si>
    <t>Geste attendu : Diagnostiquer puis corriger: jus chaud, liant naturel, reprise au robot, tamisage si besoin.</t>
  </si>
  <si>
    <t>Contrôle pratique : Test tactile, cuillère, dégustation professionnelle si protocole.</t>
  </si>
  <si>
    <t>Erreur critique à éviter : Ajouter eau froide ou poudre au hasard.</t>
  </si>
  <si>
    <t>Hygiène / traçabilité : Maintenir température durant correction</t>
  </si>
  <si>
    <t>Faire le geste demandé : Diagnostiquer puis corriger: jus chaud, liant naturel, reprise au robot, tamisage si besoin.</t>
  </si>
  <si>
    <t>Vérifier concrètement : Test tactile, cuillère, dégustation professionnelle si protocole.</t>
  </si>
  <si>
    <t>Ne pas faire l’erreur : Ajouter eau froide ou poudre au hasard.</t>
  </si>
  <si>
    <t>Laisser une trace / respecter l’hygiène : Maintenir température durant correction</t>
  </si>
  <si>
    <t>Geste attendu : Observer après repos, reprendre liaison, réduire liquide, ajuster texturant ou recette.</t>
  </si>
  <si>
    <t>Contrôle pratique : Absence eau libre après attente chaude.</t>
  </si>
  <si>
    <t>Erreur critique à éviter : Éponger l’eau autour et servir.</t>
  </si>
  <si>
    <t>Hygiène / traçabilité : Maintien chaud limité, contrôle température</t>
  </si>
  <si>
    <t>Faire le geste demandé : Observer après repos, reprendre liaison, réduire liquide, ajuster texturant ou recette.</t>
  </si>
  <si>
    <t>Vérifier concrètement : Absence eau libre après attente chaude.</t>
  </si>
  <si>
    <t>Ne pas faire l’erreur : Éponger l’eau autour et servir.</t>
  </si>
  <si>
    <t>Laisser une trace / respecter l’hygiène : Maintien chaud limité, contrôle température</t>
  </si>
  <si>
    <t>Geste attendu : Rechauffer maîtrisé, mixer/racler, ajuster liaison, recontrôler.</t>
  </si>
  <si>
    <t>Contrôle pratique : Visuel homogène, pas de gras libre, texture lisse.</t>
  </si>
  <si>
    <t>Erreur critique à éviter : Masquer par colorant ou servir tel quel.</t>
  </si>
  <si>
    <t>Hygiène / traçabilité : Sécurité remise en température</t>
  </si>
  <si>
    <t>Risque principal / sécurité convive : Graisse figée</t>
  </si>
  <si>
    <t>Faire le geste demandé : Rechauffer maîtrisé, mixer/racler, ajuster liaison, recontrôler.</t>
  </si>
  <si>
    <t>Vérifier concrètement : Visuel homogène, pas de gras libre, texture lisse.</t>
  </si>
  <si>
    <t>Ne pas faire l’erreur : Masquer par colorant ou servir tel quel.</t>
  </si>
  <si>
    <t>Laisser une trace / respecter l’hygiène : Sécurité remise en température</t>
  </si>
  <si>
    <t>Protéger le convive : Graisse figée</t>
  </si>
  <si>
    <t>Geste attendu : Détendre avec liquide adapté, réduire liant, recontrôler.</t>
  </si>
  <si>
    <t>Contrôle pratique : Test cuillère inclinée: se détache sans adhérence forte.</t>
  </si>
  <si>
    <t>Erreur critique à éviter : Ajouter encore de l’amidon pour que ça tienne.</t>
  </si>
  <si>
    <t>Hygiène / traçabilité : Correction à température maîtrisée</t>
  </si>
  <si>
    <t>Risque principal / sécurité convive : Collant, refus</t>
  </si>
  <si>
    <t>Faire le geste demandé : Détendre avec liquide adapté, réduire liant, recontrôler.</t>
  </si>
  <si>
    <t>Vérifier concrètement : Test cuillère inclinée: se détache sans adhérence forte.</t>
  </si>
  <si>
    <t>Ne pas faire l’erreur : Ajouter encore de l’amidon pour que ça tienne.</t>
  </si>
  <si>
    <t>Laisser une trace / respecter l’hygiène : Correction à température maîtrisée</t>
  </si>
  <si>
    <t>Protéger le convive : Collant, refus</t>
  </si>
  <si>
    <t>Texture cible / niveau : IDDSI 4 moulé</t>
  </si>
  <si>
    <t>Geste attendu : Réchauffer couvert/humide, napper, contrôler surface et cœur.</t>
  </si>
  <si>
    <t>Contrôle pratique : Contrôle surface sans croûte + température cœur.</t>
  </si>
  <si>
    <t>Erreur critique à éviter : Réchauffer à sec jusqu’à coloration.</t>
  </si>
  <si>
    <t>Hygiène / traçabilité : Température à cœur + maintien limité</t>
  </si>
  <si>
    <t>Risque principal / sécurité convive : Croûte, morceaux secs</t>
  </si>
  <si>
    <t>Servir la bonne texture : IDDSI 4 moulé</t>
  </si>
  <si>
    <t>Faire le geste demandé : Réchauffer couvert/humide, napper, contrôler surface et cœur.</t>
  </si>
  <si>
    <t>Vérifier concrètement : Contrôle surface sans croûte + température cœur.</t>
  </si>
  <si>
    <t>Ne pas faire l’erreur : Réchauffer à sec jusqu’à coloration.</t>
  </si>
  <si>
    <t>Laisser une trace / respecter l’hygiène : Température à cœur + maintien limité</t>
  </si>
  <si>
    <t>Protéger le convive : Croûte, morceaux secs</t>
  </si>
  <si>
    <t>Geste attendu : Démouler proprement, remettre en température humide, tester texture et température.</t>
  </si>
  <si>
    <t>Contrôle pratique : Test cuillère/fourchette, eau libre, température cœur.</t>
  </si>
  <si>
    <t>Erreur critique à éviter : Valider seulement parce que la forme est réussie.</t>
  </si>
  <si>
    <t>Hygiène / traçabilité : Refroidissement rapide en moule si production différée</t>
  </si>
  <si>
    <t>Risque principal / sécurité convive : Beau mais non conforme</t>
  </si>
  <si>
    <t>Faire le geste demandé : Démouler proprement, remettre en température humide, tester texture et température.</t>
  </si>
  <si>
    <t>Vérifier concrètement : Test cuillère/fourchette, eau libre, température cœur.</t>
  </si>
  <si>
    <t>Ne pas faire l’erreur : Valider seulement parce que la forme est réussie.</t>
  </si>
  <si>
    <t>Laisser une trace / respecter l’hygiène : Refroidissement rapide en moule si production différée</t>
  </si>
  <si>
    <t>Protéger le convive : Beau mais non conforme</t>
  </si>
  <si>
    <t>Texture cible / niveau : IDDSI 4 dressé</t>
  </si>
  <si>
    <t>Geste attendu : Utiliser douille large, texture adaptée, gestes réguliers, contrôle température.</t>
  </si>
  <si>
    <t>Contrôle pratique : Régularité des portions, absence bavures, texture intacte.</t>
  </si>
  <si>
    <t>Erreur critique à éviter : Utiliser douille trop fine qui force la texture ou crée des ruptures.</t>
  </si>
  <si>
    <t>Hygiène / traçabilité : Poche propre, usage rapide, pas de maintien prolongé</t>
  </si>
  <si>
    <t>Risque principal / sécurité convive : Présentation informe</t>
  </si>
  <si>
    <t>Servir la bonne texture : IDDSI 4 dressé</t>
  </si>
  <si>
    <t>Faire le geste demandé : Utiliser douille large, texture adaptée, gestes réguliers, contrôle température.</t>
  </si>
  <si>
    <t>Vérifier concrètement : Régularité des portions, absence bavures, texture intacte.</t>
  </si>
  <si>
    <t>Ne pas faire l’erreur : Utiliser douille trop fine qui force la texture ou crée des ruptures.</t>
  </si>
  <si>
    <t>Laisser une trace / respecter l’hygiène : Poche propre, usage rapide, pas de maintien prolongé</t>
  </si>
  <si>
    <t>Protéger le convive : Présentation informe</t>
  </si>
  <si>
    <t>Geste attendu : Doser très peu, goûter, vérifier couleur/goût, tracer ingrédient ajouté.</t>
  </si>
  <si>
    <t>Contrôle pratique : Couleur cohérente, goût non modifié excessivement.</t>
  </si>
  <si>
    <t>Erreur critique à éviter : Masquer brûlé, gris ou défaut par colorant.</t>
  </si>
  <si>
    <t>Hygiène / traçabilité : Allergènes/fonds/sel à tracer</t>
  </si>
  <si>
    <t>Risque principal / sécurité convive : Aspect peu appétissant</t>
  </si>
  <si>
    <t>Faire le geste demandé : Doser très peu, goûter, vérifier couleur/goût, tracer ingrédient ajouté.</t>
  </si>
  <si>
    <t>Vérifier concrètement : Couleur cohérente, goût non modifié excessivement.</t>
  </si>
  <si>
    <t>Ne pas faire l’erreur : Masquer brûlé, gris ou défaut par colorant.</t>
  </si>
  <si>
    <t>Laisser une trace / respecter l’hygiène : Allergènes/fonds/sel à tracer</t>
  </si>
  <si>
    <t>Protéger le convive : Aspect peu appétissant</t>
  </si>
  <si>
    <t>Texture cible / niveau : IDDSI 4 moulé ou dressé</t>
  </si>
  <si>
    <t>Geste attendu : Dresser par composant, couleur adaptée, forme simple, sauce contrôlée.</t>
  </si>
  <si>
    <t>Contrôle pratique : Reconnaissance visuelle immédiate + texture validée.</t>
  </si>
  <si>
    <t>Erreur critique à éviter : Tout mélanger en une masse brune.</t>
  </si>
  <si>
    <t>Hygiène / traçabilité : Étiquetage composant/allergènes si barquettes</t>
  </si>
  <si>
    <t>Risque principal / sécurité convive : Perte du repère alimentaire</t>
  </si>
  <si>
    <t>Servir la bonne texture : IDDSI 4 moulé ou dressé</t>
  </si>
  <si>
    <t>Faire le geste demandé : Dresser par composant, couleur adaptée, forme simple, sauce contrôlée.</t>
  </si>
  <si>
    <t>Vérifier concrètement : Reconnaissance visuelle immédiate + texture validée.</t>
  </si>
  <si>
    <t>Ne pas faire l’erreur : Tout mélanger en une masse brune.</t>
  </si>
  <si>
    <t>Laisser une trace / respecter l’hygiène : Étiquetage composant/allergènes si barquettes</t>
  </si>
  <si>
    <t>Protéger le convive : Perte du repère alimentaire</t>
  </si>
  <si>
    <t>Geste attendu : Dresser relief régulier, napper si besoin, contrôler tenue.</t>
  </si>
  <si>
    <t>Contrôle pratique : Relief stable, pas de particules, pas de dessèchement.</t>
  </si>
  <si>
    <t>Erreur critique à éviter : Ajouter grains, chapelure ou éléments décoratifs dangereux.</t>
  </si>
  <si>
    <t>Hygiène / traçabilité : Dressage proche service, température contrôlée</t>
  </si>
  <si>
    <t>Faire le geste demandé : Dresser relief régulier, napper si besoin, contrôler tenue.</t>
  </si>
  <si>
    <t>Vérifier concrètement : Relief stable, pas de particules, pas de dessèchement.</t>
  </si>
  <si>
    <t>Ne pas faire l’erreur : Ajouter grains, chapelure ou éléments décoratifs dangereux.</t>
  </si>
  <si>
    <t>Laisser une trace / respecter l’hygiène : Dressage proche service, température contrôlée</t>
  </si>
  <si>
    <t>Geste attendu : Réaliser test en condition de service, corriger si trop liquide/collant.</t>
  </si>
  <si>
    <t>Contrôle pratique : Test cuillère inclinée documenté.</t>
  </si>
  <si>
    <t>Erreur critique à éviter : Valider uniquement au visuel.</t>
  </si>
  <si>
    <t>Hygiène / traçabilité : Contrôle avant envoi ou après remise en température</t>
  </si>
  <si>
    <t>Risque principal / sécurité convive : Texture trop liquide ou collante</t>
  </si>
  <si>
    <t>Faire le geste demandé : Réaliser test en condition de service, corriger si trop liquide/collant.</t>
  </si>
  <si>
    <t>Vérifier concrètement : Test cuillère inclinée documenté.</t>
  </si>
  <si>
    <t>Ne pas faire l’erreur : Valider uniquement au visuel.</t>
  </si>
  <si>
    <t>Laisser une trace / respecter l’hygiène : Contrôle avant envoi ou après remise en température</t>
  </si>
  <si>
    <t>Protéger le convive : Texture trop liquide ou collante</t>
  </si>
  <si>
    <t>Geste attendu : Contrôler entre doigts/cuillère selon protocole, reprendre lissage/tamisage.</t>
  </si>
  <si>
    <t>Contrôle pratique : Absence grains perceptibles, absence fibres.</t>
  </si>
  <si>
    <t>Erreur critique à éviter : Ne jamais vérifier la texture réelle.</t>
  </si>
  <si>
    <t>Hygiène / traçabilité : Hygiène du contrôle, ustensiles propres</t>
  </si>
  <si>
    <t>Risque principal / sécurité convive : Grains résiduels</t>
  </si>
  <si>
    <t>Faire le geste demandé : Contrôler entre doigts/cuillère selon protocole, reprendre lissage/tamisage.</t>
  </si>
  <si>
    <t>Vérifier concrètement : Absence grains perceptibles, absence fibres.</t>
  </si>
  <si>
    <t>Ne pas faire l’erreur : Ne jamais vérifier la texture réelle.</t>
  </si>
  <si>
    <t>Laisser une trace / respecter l’hygiène : Hygiène du contrôle, ustensiles propres</t>
  </si>
  <si>
    <t>Protéger le convive : Grains résiduels</t>
  </si>
  <si>
    <t>Texture cible / niveau : IDDSI 4 chaud</t>
  </si>
  <si>
    <t>Geste attendu : Contrôler après réchauffe: température, eau libre, texture, surface.</t>
  </si>
  <si>
    <t>Contrôle pratique : Validation finale après 10-15 min si maintien prévu.</t>
  </si>
  <si>
    <t>Erreur critique à éviter : Tester uniquement en sortie de robot.</t>
  </si>
  <si>
    <t>Hygiène / traçabilité : Mesure température cœur</t>
  </si>
  <si>
    <t>Risque principal / sécurité convive : Synérèse ou croûte</t>
  </si>
  <si>
    <t>Servir la bonne texture : IDDSI 4 chaud</t>
  </si>
  <si>
    <t>Faire le geste demandé : Contrôler après réchauffe: température, eau libre, texture, surface.</t>
  </si>
  <si>
    <t>Vérifier concrètement : Validation finale après 10-15 min si maintien prévu.</t>
  </si>
  <si>
    <t>Ne pas faire l’erreur : Tester uniquement en sortie de robot.</t>
  </si>
  <si>
    <t>Laisser une trace / respecter l’hygiène : Mesure température cœur</t>
  </si>
  <si>
    <t>Protéger le convive : Synérèse ou croûte</t>
  </si>
  <si>
    <t>Geste attendu : Observer, tester, corriger avec jus/sauce lié si besoin.</t>
  </si>
  <si>
    <t>Contrôle pratique : Aspect + test texture + goût.</t>
  </si>
  <si>
    <t>Erreur critique à éviter : Croire que brillant = toujours conforme.</t>
  </si>
  <si>
    <t>Hygiène / traçabilité : Correction chaude contrôlée</t>
  </si>
  <si>
    <t>Faire le geste demandé : Observer, tester, corriger avec jus/sauce lié si besoin.</t>
  </si>
  <si>
    <t>Vérifier concrètement : Aspect + test texture + goût.</t>
  </si>
  <si>
    <t>Ne pas faire l’erreur : Croire que brillant = toujours conforme.</t>
  </si>
  <si>
    <t>Laisser une trace / respecter l’hygiène : Correction chaude contrôlée</t>
  </si>
  <si>
    <t>Geste attendu : Créer une grille avec seuils et observation formateur.</t>
  </si>
  <si>
    <t>Contrôle pratique : Grille d’évaluation signée/formateur.</t>
  </si>
  <si>
    <t>Erreur critique à éviter : Dire “c’est bon” sans critères.</t>
  </si>
  <si>
    <t>Hygiène / traçabilité : Enregistrement température et écart</t>
  </si>
  <si>
    <t>Risque principal / sécurité convive : Évaluation subjective</t>
  </si>
  <si>
    <t>Faire le geste demandé : Créer une grille avec seuils et observation formateur.</t>
  </si>
  <si>
    <t>Vérifier concrètement : Grille d’évaluation signée/formateur.</t>
  </si>
  <si>
    <t>Ne pas faire l’erreur : Dire “c’est bon” sans critères.</t>
  </si>
  <si>
    <t>Laisser une trace / respecter l’hygiène : Enregistrement température et écart</t>
  </si>
  <si>
    <t>Protéger le convive : Évaluation subjective</t>
  </si>
  <si>
    <t>Geste attendu : Préparer matériel, travailler par petites quantités, couvrir, mesurer température.</t>
  </si>
  <si>
    <t>Contrôle pratique : Heures/températures lot par lot.</t>
  </si>
  <si>
    <t>Erreur critique à éviter : Découper tout le lot puis attendre longtemps.</t>
  </si>
  <si>
    <t>Hygiène / traçabilité : Maintien chaud ou refroidissement rapide selon PMS</t>
  </si>
  <si>
    <t>Risque principal / sécurité convive : Temps d’attente</t>
  </si>
  <si>
    <t>Faire le geste demandé : Préparer matériel, travailler par petites quantités, couvrir, mesurer température.</t>
  </si>
  <si>
    <t>Vérifier concrètement : Heures/températures lot par lot.</t>
  </si>
  <si>
    <t>Ne pas faire l’erreur : Découper tout le lot puis attendre longtemps.</t>
  </si>
  <si>
    <t>Laisser une trace / respecter l’hygiène : Maintien chaud ou refroidissement rapide selon PMS</t>
  </si>
  <si>
    <t>Protéger le convive : Temps d’attente</t>
  </si>
  <si>
    <t>Geste attendu : Moules peu profonds si possible, cellule, température cœur, étiquetage.</t>
  </si>
  <si>
    <t>Contrôle pratique : Descente température conforme PMS.</t>
  </si>
  <si>
    <t>Erreur critique à éviter : Empiler moules chauds ou refroidir à l’air.</t>
  </si>
  <si>
    <t>Hygiène / traçabilité : Refroidissement +63/+10 selon exigence si PCEA</t>
  </si>
  <si>
    <t>Risque principal / sécurité convive : Refroidissement lent</t>
  </si>
  <si>
    <t>Faire le geste demandé : Moules peu profonds si possible, cellule, température cœur, étiquetage.</t>
  </si>
  <si>
    <t>Vérifier concrètement : Descente température conforme PMS.</t>
  </si>
  <si>
    <t>Ne pas faire l’erreur : Empiler moules chauds ou refroidir à l’air.</t>
  </si>
  <si>
    <t>Laisser une trace / respecter l’hygiène : Refroidissement +63/+10 selon exigence si PCEA</t>
  </si>
  <si>
    <t>Protéger le convive : Refroidissement lent</t>
  </si>
  <si>
    <t>Geste attendu : Noter ajout, quantité, lot, allergène, informer responsable.</t>
  </si>
  <si>
    <t>Contrôle pratique : Fiche produit/recette actualisée.</t>
  </si>
  <si>
    <t>Erreur critique à éviter : Corriger discrètement sans mise à jour.</t>
  </si>
  <si>
    <t>Hygiène / traçabilité : PMS, allergènes, étiquetage barquette</t>
  </si>
  <si>
    <t>Faire le geste demandé : Noter ajout, quantité, lot, allergène, informer responsable.</t>
  </si>
  <si>
    <t>Vérifier concrètement : Fiche produit/recette actualisée.</t>
  </si>
  <si>
    <t>Ne pas faire l’erreur : Corriger discrètement sans mise à jour.</t>
  </si>
  <si>
    <t>Laisser une trace / respecter l’hygiène : PMS, allergènes, étiquetage barquette</t>
  </si>
  <si>
    <t>Texture cible / niveau : Formation</t>
  </si>
  <si>
    <t>Geste attendu : Classer chaque ligne avec niveau de preuve et statut.</t>
  </si>
  <si>
    <t>Contrôle pratique : Colonne Niveau_preuve_source + Statut.</t>
  </si>
  <si>
    <t>Erreur critique à éviter : Présenter un ratio non vérifié comme norme officielle.</t>
  </si>
  <si>
    <t>Hygiène / traçabilité : Validation formateur/responsable avant usage</t>
  </si>
  <si>
    <t>Risque principal / sécurité convive : Fausse certitude</t>
  </si>
  <si>
    <t>Servir la bonne texture : Formation</t>
  </si>
  <si>
    <t>Faire le geste demandé : Classer chaque ligne avec niveau de preuve et statut.</t>
  </si>
  <si>
    <t>Vérifier concrètement : Colonne Niveau_preuve_source + Statut.</t>
  </si>
  <si>
    <t>Ne pas faire l’erreur : Présenter un ratio non vérifié comme norme officielle.</t>
  </si>
  <si>
    <t>Laisser une trace / respecter l’hygiène : Validation formateur/responsable avant usage</t>
  </si>
  <si>
    <t>Protéger le convive : Fausse certitude</t>
  </si>
  <si>
    <t>Geste attendu : Construire menu avec viande braisée, légumes racines, jus filtré.</t>
  </si>
  <si>
    <t>Contrôle pratique : Texture + goût + couleur + saison.</t>
  </si>
  <si>
    <t>Erreur critique à éviter : Servir uniquement purée brune uniforme.</t>
  </si>
  <si>
    <t>Hygiène / traçabilité : Contrôle refroidissement liaisons longues</t>
  </si>
  <si>
    <t>Risque principal / sécurité convive : Menu lourd ou fade</t>
  </si>
  <si>
    <t>Faire le geste demandé : Construire menu avec viande braisée, légumes racines, jus filtré.</t>
  </si>
  <si>
    <t>Vérifier concrètement : Texture + goût + couleur + saison.</t>
  </si>
  <si>
    <t>Ne pas faire l’erreur : Servir uniquement purée brune uniforme.</t>
  </si>
  <si>
    <t>Laisser une trace / respecter l’hygiène : Contrôle refroidissement liaisons longues</t>
  </si>
  <si>
    <t>Protéger le convive : Menu lourd ou fade</t>
  </si>
  <si>
    <t>Geste attendu : Égoutter, réduire, associer pomme de terre/patate douce, lier si besoin.</t>
  </si>
  <si>
    <t>Contrôle pratique : Absence eau libre après 15 min.</t>
  </si>
  <si>
    <t>Erreur critique à éviter : Ajouter gomme sans enlever l’eau libre.</t>
  </si>
  <si>
    <t>Hygiène / traçabilité : Refroidissement rapide, chaîne du froid si froid</t>
  </si>
  <si>
    <t>Risque principal / sécurité convive : Eau libre, acidité</t>
  </si>
  <si>
    <t>Faire le geste demandé : Égoutter, réduire, associer pomme de terre/patate douce, lier si besoin.</t>
  </si>
  <si>
    <t>Vérifier concrètement : Absence eau libre après 15 min.</t>
  </si>
  <si>
    <t>Ne pas faire l’erreur : Ajouter gomme sans enlever l’eau libre.</t>
  </si>
  <si>
    <t>Laisser une trace / respecter l’hygiène : Refroidissement rapide, chaîne du froid si froid</t>
  </si>
  <si>
    <t>Protéger le convive : Eau libre, acidité</t>
  </si>
  <si>
    <t>Texture cible / niveau : Dessert lisse</t>
  </si>
  <si>
    <t>Geste attendu : Cuire doucement, mixer, couvrir, refroidir, contrôler eau libre.</t>
  </si>
  <si>
    <t>Contrôle pratique : Couleur, goût, absence eau libre.</t>
  </si>
  <si>
    <t>Erreur critique à éviter : Laisser fruit mixé à l’air.</t>
  </si>
  <si>
    <t>Hygiène / traçabilité : Chaîne du froid desserts</t>
  </si>
  <si>
    <t>Risque principal / sécurité convive : Oxydation, eau, acidité</t>
  </si>
  <si>
    <t>Servir la bonne texture : Dessert lisse</t>
  </si>
  <si>
    <t>Faire le geste demandé : Cuire doucement, mixer, couvrir, refroidir, contrôler eau libre.</t>
  </si>
  <si>
    <t>Vérifier concrètement : Couleur, goût, absence eau libre.</t>
  </si>
  <si>
    <t>Ne pas faire l’erreur : Laisser fruit mixé à l’air.</t>
  </si>
  <si>
    <t>Laisser une trace / respecter l’hygiène : Chaîne du froid desserts</t>
  </si>
  <si>
    <t>Protéger le convive : Oxydation, eau, acidité</t>
  </si>
  <si>
    <t>Geste attendu : Cuire fondant, égoutter, mixer, associer à protéines ou sauce.</t>
  </si>
  <si>
    <t>Contrôle pratique : Tenue cuillère, goût équilibré, couleur lisible.</t>
  </si>
  <si>
    <t>Erreur critique à éviter : Trop sucrer le plat ou masquer protéine.</t>
  </si>
  <si>
    <t>Hygiène / traçabilité : Traçabilité recette et allergènes sauce</t>
  </si>
  <si>
    <t>Risque principal / sécurité convive : Texture lourde ou trop sucrée</t>
  </si>
  <si>
    <t>Faire le geste demandé : Cuire fondant, égoutter, mixer, associer à protéines ou sauce.</t>
  </si>
  <si>
    <t>Vérifier concrètement : Tenue cuillère, goût équilibré, couleur lisible.</t>
  </si>
  <si>
    <t>Ne pas faire l’erreur : Trop sucrer le plat ou masquer protéine.</t>
  </si>
  <si>
    <t>Laisser une trace / respecter l’hygiène : Traçabilité recette et allergènes sauce</t>
  </si>
  <si>
    <t>Protéger le convive : Texture lourde ou trop sucrée</t>
  </si>
  <si>
    <t>Geste attendu : Créer fiche exercice + grille validation + correction B.</t>
  </si>
  <si>
    <t>Contrôle pratique : Grille multi-critères: produit, texture, goût, hygiène, présentation.</t>
  </si>
  <si>
    <t>Erreur critique à éviter : Noter uniquement le résultat final.</t>
  </si>
  <si>
    <t>Hygiène / traçabilité : Enregistrement température, nettoyage poste</t>
  </si>
  <si>
    <t>Risque principal / sécurité convive : Évaluation incomplète</t>
  </si>
  <si>
    <t>Faire le geste demandé : Créer fiche exercice + grille validation + correction B.</t>
  </si>
  <si>
    <t>Vérifier concrètement : Grille multi-critères: produit, texture, goût, hygiène, présentation.</t>
  </si>
  <si>
    <t>Ne pas faire l’erreur : Noter uniquement le résultat final.</t>
  </si>
  <si>
    <t>Laisser une trace / respecter l’hygiène : Enregistrement température, nettoyage poste</t>
  </si>
  <si>
    <t>Protéger le convive : Évaluation incomplète</t>
  </si>
  <si>
    <t>Geste attendu : Relance ciblée, puis réponse B corrigée.</t>
  </si>
  <si>
    <t>Contrôle pratique : Comparaison note A/B et justification.</t>
  </si>
  <si>
    <t>Erreur critique à éviter : Dire directement la recette complète.</t>
  </si>
  <si>
    <t>Hygiène / traçabilité : Hygiène maintenue pendant reprise</t>
  </si>
  <si>
    <t>Risque principal / sécurité convive : Conseil trop directif</t>
  </si>
  <si>
    <t>Faire le geste demandé : Relance ciblée, puis réponse B corrigée.</t>
  </si>
  <si>
    <t>Vérifier concrètement : Comparaison note A/B et justification.</t>
  </si>
  <si>
    <t>Ne pas faire l’erreur : Dire directement la recette complète.</t>
  </si>
  <si>
    <t>Laisser une trace / respecter l’hygiène : Hygiène maintenue pendant reprise</t>
  </si>
  <si>
    <t>Protéger le convive : Conseil trop directif</t>
  </si>
  <si>
    <t>Geste attendu : Créer deux réponses attendues distinctes sur la même question.</t>
  </si>
  <si>
    <t>Contrôle pratique : Barème différencié A/B.</t>
  </si>
  <si>
    <t>Erreur critique à éviter : Mettre la même réponse PRO et CFA.</t>
  </si>
  <si>
    <t>Hygiène / traçabilité : Validation formateur selon niveau</t>
  </si>
  <si>
    <t>Risque principal / sécurité convive : Attendu mal calibré</t>
  </si>
  <si>
    <t>Faire le geste demandé : Créer deux réponses attendues distinctes sur la même question.</t>
  </si>
  <si>
    <t>Vérifier concrètement : Barème différencié A/B.</t>
  </si>
  <si>
    <t>Ne pas faire l’erreur : Mettre la même réponse PRO et CFA.</t>
  </si>
  <si>
    <t>Laisser une trace / respecter l’hygiène : Validation formateur selon niveau</t>
  </si>
  <si>
    <t>Protéger le convive : Attendu mal calibré</t>
  </si>
  <si>
    <t>Geste attendu : Adapter quantité au modèle, travailler par lots, racler, contrôler chaque lot.</t>
  </si>
  <si>
    <t>Contrôle pratique : Homogénéité sur tout le lot.</t>
  </si>
  <si>
    <t>Erreur critique à éviter : Surcharger pour gagner du temps.</t>
  </si>
  <si>
    <t>Hygiène / traçabilité : Limiter attentes entre lots</t>
  </si>
  <si>
    <t>Risque principal / sécurité convive : Lissage irrégulier</t>
  </si>
  <si>
    <t>Faire le geste demandé : Adapter quantité au modèle, travailler par lots, racler, contrôler chaque lot.</t>
  </si>
  <si>
    <t>Vérifier concrètement : Homogénéité sur tout le lot.</t>
  </si>
  <si>
    <t>Ne pas faire l’erreur : Surcharger pour gagner du temps.</t>
  </si>
  <si>
    <t>Laisser une trace / respecter l’hygiène : Limiter attentes entre lots</t>
  </si>
  <si>
    <t>Protéger le convive : Lissage irrégulier</t>
  </si>
  <si>
    <t>Geste attendu : Tester après remise chaude ou refroidissement selon service.</t>
  </si>
  <si>
    <t>Contrôle pratique : Test texture à température cible.</t>
  </si>
  <si>
    <t>Erreur critique à éviter : Tester froid puis servir chaud sans recontrôle.</t>
  </si>
  <si>
    <t>Hygiène / traçabilité : Température mesurée au moment du test</t>
  </si>
  <si>
    <t>Risque principal / sécurité convive : Déclassement texture</t>
  </si>
  <si>
    <t>Faire le geste demandé : Tester après remise chaude ou refroidissement selon service.</t>
  </si>
  <si>
    <t>Vérifier concrètement : Test texture à température cible.</t>
  </si>
  <si>
    <t>Ne pas faire l’erreur : Tester froid puis servir chaud sans recontrôle.</t>
  </si>
  <si>
    <t>Laisser une trace / respecter l’hygiène : Température mesurée au moment du test</t>
  </si>
  <si>
    <t>Protéger le convive : Déclassement texture</t>
  </si>
  <si>
    <t>Geste attendu : Napper légèrement, contrôler écoulement, température et goût.</t>
  </si>
  <si>
    <t>Contrôle pratique : Absence flaque, sauce liée, goût cohérent.</t>
  </si>
  <si>
    <t>Erreur critique à éviter : Ajouter jus liquide autour du dôme.</t>
  </si>
  <si>
    <t>Hygiène / traçabilité : Température et allergènes sauce</t>
  </si>
  <si>
    <t>Risque principal / sécurité convive : Sauce trop liquide</t>
  </si>
  <si>
    <t>Faire le geste demandé : Napper légèrement, contrôler écoulement, température et goût.</t>
  </si>
  <si>
    <t>Vérifier concrètement : Absence flaque, sauce liée, goût cohérent.</t>
  </si>
  <si>
    <t>Ne pas faire l’erreur : Ajouter jus liquide autour du dôme.</t>
  </si>
  <si>
    <t>Laisser une trace / respecter l’hygiène : Température et allergènes sauce</t>
  </si>
  <si>
    <t>Protéger le convive : Sauce trop liquide</t>
  </si>
  <si>
    <t>Geste attendu : Reprendre recette, peser, corriger progressivement, tester.</t>
  </si>
  <si>
    <t>Contrôle pratique : Goût viande, tenue cuillère, pas d’eau libre.</t>
  </si>
  <si>
    <t>Erreur critique à éviter : Saler fortement pour compenser l’eau.</t>
  </si>
  <si>
    <t>Hygiène / traçabilité : Tracer correction et allergènes ajoutés</t>
  </si>
  <si>
    <t>Risque principal / sécurité convive : Fadeur, liquide</t>
  </si>
  <si>
    <t>Faire le geste demandé : Reprendre recette, peser, corriger progressivement, tester.</t>
  </si>
  <si>
    <t>Vérifier concrètement : Goût viande, tenue cuillère, pas d’eau libre.</t>
  </si>
  <si>
    <t>Ne pas faire l’erreur : Saler fortement pour compenser l’eau.</t>
  </si>
  <si>
    <t>Laisser une trace / respecter l’hygiène : Tracer correction et allergènes ajoutés</t>
  </si>
  <si>
    <t>Protéger le convive : Fadeur, liquide</t>
  </si>
  <si>
    <t>Geste attendu : Désinfecter sonde, mesurer cœur/masse, noter heure/température.</t>
  </si>
  <si>
    <t>Contrôle pratique : Température fiable + hygiène sonde.</t>
  </si>
  <si>
    <t>Erreur critique à éviter : Piquer avec sonde sale ou seulement en surface.</t>
  </si>
  <si>
    <t>Hygiène / traçabilité : Procédure température PMS</t>
  </si>
  <si>
    <t>Risque principal / sécurité convive : Recontamination par sonde</t>
  </si>
  <si>
    <t>Faire le geste demandé : Désinfecter sonde, mesurer cœur/masse, noter heure/température.</t>
  </si>
  <si>
    <t>Vérifier concrètement : Température fiable + hygiène sonde.</t>
  </si>
  <si>
    <t>Ne pas faire l’erreur : Piquer avec sonde sale ou seulement en surface.</t>
  </si>
  <si>
    <t>Laisser une trace / respecter l’hygiène : Procédure température PMS</t>
  </si>
  <si>
    <t>Protéger le convive : Recontamination par sonde</t>
  </si>
  <si>
    <t>Texture cible / niveau : Formation atelier</t>
  </si>
  <si>
    <t>Geste attendu : Organiser échantillons, noter observations, relier causes et résultats.</t>
  </si>
  <si>
    <t>Contrôle pratique : Grille observation texture/goût/aspect.</t>
  </si>
  <si>
    <t>Erreur critique à éviter : Faire goûter sans protocole hygiène ou allergène.</t>
  </si>
  <si>
    <t>Hygiène / traçabilité : Ustensiles propres, petites quantités, identification lots</t>
  </si>
  <si>
    <t>Risque principal / sécurité convive : Apprentissage abstrait</t>
  </si>
  <si>
    <t>Servir la bonne texture : Formation atelier</t>
  </si>
  <si>
    <t>Faire le geste demandé : Organiser échantillons, noter observations, relier causes et résultats.</t>
  </si>
  <si>
    <t>Vérifier concrètement : Grille observation texture/goût/aspect.</t>
  </si>
  <si>
    <t>Ne pas faire l’erreur : Faire goûter sans protocole hygiène ou allergène.</t>
  </si>
  <si>
    <t>Laisser une trace / respecter l’hygiène : Ustensiles propres, petites quantités, identification lots</t>
  </si>
  <si>
    <t>Protéger le convive : Apprentissage abstrait</t>
  </si>
  <si>
    <t>Geste attendu : Créer fiche par matériel avec capacité, vitesse, nettoyage, contrôles.</t>
  </si>
  <si>
    <t>Contrôle pratique : Essai local + validation formateur/chef.</t>
  </si>
  <si>
    <t>Erreur critique à éviter : Copier un protocole Blixer sur tout appareil.</t>
  </si>
  <si>
    <t>Hygiène / traçabilité : Nettoyage propre à chaque matériel</t>
  </si>
  <si>
    <t>Risque principal / sécurité convive : Protocole inadapté au modèle</t>
  </si>
  <si>
    <t>Faire le geste demandé : Créer fiche par matériel avec capacité, vitesse, nettoyage, contrôles.</t>
  </si>
  <si>
    <t>Vérifier concrètement : Essai local + validation formateur/chef.</t>
  </si>
  <si>
    <t>Ne pas faire l’erreur : Copier un protocole Blixer sur tout appareil.</t>
  </si>
  <si>
    <t>Laisser une trace / respecter l’hygiène : Nettoyage propre à chaque matériel</t>
  </si>
  <si>
    <t>Protéger le convive : Protocole inadapté au modèle</t>
  </si>
  <si>
    <t>Geste attendu : Peser ou calibrer portions, vérifier composants, noter refus/restes si protocole.</t>
  </si>
  <si>
    <t>Contrôle pratique : Poids portion + aspect + consommation.</t>
  </si>
  <si>
    <t>Erreur critique à éviter : Faire de petites rosaces esthétiques mais insuffisantes.</t>
  </si>
  <si>
    <t>Hygiène / traçabilité : Suivi consommation si résident à risque</t>
  </si>
  <si>
    <t>Risque principal / sécurité convive : Sous-portion, dénutrition</t>
  </si>
  <si>
    <t>Faire le geste demandé : Peser ou calibrer portions, vérifier composants, noter refus/restes si protocole.</t>
  </si>
  <si>
    <t>Vérifier concrètement : Poids portion + aspect + consommation.</t>
  </si>
  <si>
    <t>Ne pas faire l’erreur : Faire de petites rosaces esthétiques mais insuffisantes.</t>
  </si>
  <si>
    <t>Laisser une trace / respecter l’hygiène : Suivi consommation si résident à risque</t>
  </si>
  <si>
    <t>Protéger le convive : Sous-portion, dénutrition</t>
  </si>
  <si>
    <t>Geste attendu : Adapter quantité, limiter surmixage, racler, laisser reposer si procédure.</t>
  </si>
  <si>
    <t>Contrôle pratique : Couleur cohérente, pas bulles excessives.</t>
  </si>
  <si>
    <t>Erreur critique à éviter : Foisonner une viande comme une mousse sans objectif.</t>
  </si>
  <si>
    <t>Hygiène / traçabilité : Contrôle temps/température pendant reprise</t>
  </si>
  <si>
    <t>Risque principal / sécurité convive : Air, couleur pâle, instabilité</t>
  </si>
  <si>
    <t>Faire le geste demandé : Adapter quantité, limiter surmixage, racler, laisser reposer si procédure.</t>
  </si>
  <si>
    <t>Vérifier concrètement : Couleur cohérente, pas bulles excessives.</t>
  </si>
  <si>
    <t>Ne pas faire l’erreur : Foisonner une viande comme une mousse sans objectif.</t>
  </si>
  <si>
    <t>Laisser une trace / respecter l’hygiène : Contrôle temps/température pendant reprise</t>
  </si>
  <si>
    <t>Protéger le convive : Air, couleur pâle, instabilité</t>
  </si>
  <si>
    <t>Geste attendu : Choisir liant cohérent, peser, incorporer chaud, recontrôler.</t>
  </si>
  <si>
    <t>Contrôle pratique : Texture stable, goût cohérent, allergènes tracés.</t>
  </si>
  <si>
    <t>Erreur critique à éviter : Ajouter plusieurs liants sans maîtrise.</t>
  </si>
  <si>
    <t>Hygiène / traçabilité : Allergènes lait/œuf/moutarde selon ajout</t>
  </si>
  <si>
    <t>Risque principal / sécurité convive : Sableux ou séparation</t>
  </si>
  <si>
    <t>Faire le geste demandé : Choisir liant cohérent, peser, incorporer chaud, recontrôler.</t>
  </si>
  <si>
    <t>Vérifier concrètement : Texture stable, goût cohérent, allergènes tracés.</t>
  </si>
  <si>
    <t>Ne pas faire l’erreur : Ajouter plusieurs liants sans maîtrise.</t>
  </si>
  <si>
    <t>Laisser une trace / respecter l’hygiène : Allergènes lait/œuf/moutarde selon ajout</t>
  </si>
  <si>
    <t>Protéger le convive : Sableux ou séparation</t>
  </si>
  <si>
    <t>Geste attendu : Démonter selon notice, nettoyer, désinfecter, contrôler zones cachées.</t>
  </si>
  <si>
    <t>Contrôle pratique : Absence résidus, fiche nettoyage validée.</t>
  </si>
  <si>
    <t>Erreur critique à éviter : Nettoyer seulement la cuve visible.</t>
  </si>
  <si>
    <t>Hygiène / traçabilité : Plan de nettoyage-désinfection</t>
  </si>
  <si>
    <t>Risque principal / sécurité convive : Résidus invisibles</t>
  </si>
  <si>
    <t>Faire le geste demandé : Démonter selon notice, nettoyer, désinfecter, contrôler zones cachées.</t>
  </si>
  <si>
    <t>Vérifier concrètement : Absence résidus, fiche nettoyage validée.</t>
  </si>
  <si>
    <t>Ne pas faire l’erreur : Nettoyer seulement la cuve visible.</t>
  </si>
  <si>
    <t>Laisser une trace / respecter l’hygiène : Plan de nettoyage-désinfection</t>
  </si>
  <si>
    <t>Protéger le convive : Résidus invisibles</t>
  </si>
  <si>
    <t>Geste attendu : Utiliser grille à points avec observations.</t>
  </si>
  <si>
    <t>Contrôle pratique : Critères cochables + commentaire formateur.</t>
  </si>
  <si>
    <t>Erreur critique à éviter : Mettre une note au ressenti seulement.</t>
  </si>
  <si>
    <t>Hygiène / traçabilité : Dressage à température correcte</t>
  </si>
  <si>
    <t>Risque principal / sécurité convive : Notation subjective</t>
  </si>
  <si>
    <t>Faire le geste demandé : Utiliser grille à points avec observations.</t>
  </si>
  <si>
    <t>Vérifier concrètement : Critères cochables + commentaire formateur.</t>
  </si>
  <si>
    <t>Ne pas faire l’erreur : Mettre une note au ressenti seulement.</t>
  </si>
  <si>
    <t>Laisser une trace / respecter l’hygiène : Dressage à température correcte</t>
  </si>
  <si>
    <t>Protéger le convive : Notation subjective</t>
  </si>
  <si>
    <t>Texture cible / niveau : Ressource documentaire</t>
  </si>
  <si>
    <t>Geste attendu : Créer statut “à vérifier” et champ source attendue.</t>
  </si>
  <si>
    <t>Contrôle pratique : Statut documentaire clairement indiqué.</t>
  </si>
  <si>
    <t>Erreur critique à éviter : Mettre des vitesses sans preuve.</t>
  </si>
  <si>
    <t>Hygiène / traçabilité : Validation chef/formateur avant usage</t>
  </si>
  <si>
    <t>Risque principal / sécurité convive : Source non vérifiée</t>
  </si>
  <si>
    <t>Servir la bonne texture : Ressource documentaire</t>
  </si>
  <si>
    <t>Faire le geste demandé : Créer statut “à vérifier” et champ source attendue.</t>
  </si>
  <si>
    <t>Vérifier concrètement : Statut documentaire clairement indiqué.</t>
  </si>
  <si>
    <t>Ne pas faire l’erreur : Mettre des vitesses sans preuve.</t>
  </si>
  <si>
    <t>Laisser une trace / respecter l’hygiène : Validation chef/formateur avant usage</t>
  </si>
  <si>
    <t>Protéger le convive : Source non vérifiée</t>
  </si>
  <si>
    <t>Geste attendu : Préparer mini-échantillons, faire observer, corriger, noter causes.</t>
  </si>
  <si>
    <t>Contrôle pratique : Fiche diagnostic remplie.</t>
  </si>
  <si>
    <t>Erreur critique à éviter : Faire goûter des échantillons sans hygiène/allergènes.</t>
  </si>
  <si>
    <t>Hygiène / traçabilité : Échantillons identifiés, allergènes, hygiène</t>
  </si>
  <si>
    <t>Risque principal / sécurité convive : Cours trop théorique</t>
  </si>
  <si>
    <t>Faire le geste demandé : Préparer mini-échantillons, faire observer, corriger, noter causes.</t>
  </si>
  <si>
    <t>Vérifier concrètement : Fiche diagnostic remplie.</t>
  </si>
  <si>
    <t>Ne pas faire l’erreur : Faire goûter des échantillons sans hygiène/allergènes.</t>
  </si>
  <si>
    <t>Laisser une trace / respecter l’hygiène : Échantillons identifiés, allergènes, hygiène</t>
  </si>
  <si>
    <t>Protéger le convive : Cours trop théorique</t>
  </si>
  <si>
    <t>Geste attendu : Faire verbaliser après exercice: produit, cuisson, ratio, test, défauts.</t>
  </si>
  <si>
    <t>Contrôle pratique : Grille orale courte + résultat atelier.</t>
  </si>
  <si>
    <t>Erreur critique à éviter : Noter uniquement la production finale.</t>
  </si>
  <si>
    <t>Hygiène / traçabilité : Traçabilité des choix si protocole interne</t>
  </si>
  <si>
    <t>Risque principal / sécurité convive : Compétence non transférable</t>
  </si>
  <si>
    <t>Faire le geste demandé : Faire verbaliser après exercice: produit, cuisson, ratio, test, défauts.</t>
  </si>
  <si>
    <t>Vérifier concrètement : Grille orale courte + résultat atelier.</t>
  </si>
  <si>
    <t>Ne pas faire l’erreur : Noter uniquement la production finale.</t>
  </si>
  <si>
    <t>Laisser une trace / respecter l’hygiène : Traçabilité des choix si protocole interne</t>
  </si>
  <si>
    <t>Protéger le convive : Compétence non transférable</t>
  </si>
  <si>
    <t>Auteur : Joel Leboucher • Rochefort sur Mer |  Date : 08 Juin 2026  |  heure : 11h30 |  Document réalisé avec l'aide de ChatGPT 😊</t>
  </si>
  <si>
    <t>MODE D’EMPLOI — MOTEUR TEXTURES MODIFIÉES / NOTATIONS</t>
  </si>
  <si>
    <t>Objet : expliquer à quoi sert le document, comment l’utiliser et comment lire les notations PRO / INTERMÉDIAIRE / CFA.</t>
  </si>
  <si>
    <t>Version ajoutée dans ce classeur : feuille explicative sans formules, sans fusion de cellules, sans modification de la feuille moteur.</t>
  </si>
  <si>
    <t>Synthèse</t>
  </si>
  <si>
    <t>Ce document est un moteur de formation : il pose une situation métier, recueille une réponse initiale, propose une amélioration, puis mesure la progression par critères.</t>
  </si>
  <si>
    <t>Feuille ajoutée : Mode_emploi</t>
  </si>
  <si>
    <t>À utiliser pour former, corriger et harmoniser les attendus.</t>
  </si>
  <si>
    <t>Contrôle humain indispensable pour les formulations libres.</t>
  </si>
  <si>
    <t>Explication</t>
  </si>
  <si>
    <t>Zone du classeur</t>
  </si>
  <si>
    <t>Utilisation concrète</t>
  </si>
  <si>
    <t>Point de vigilance</t>
  </si>
  <si>
    <t>À quoi sert le document</t>
  </si>
  <si>
    <t>Ce classeur sert à entraîner, accompagner et évaluer des réponses professionnelles sur les textures modifiées et les niveaux IDDSI. Il transforme une question métier en trois niveaux de formulation : PRO, INTERMÉDIAIRE et CFA.</t>
  </si>
  <si>
    <t>Feuille MOTEUR_TEXTURES, zone visible B2:K23.</t>
  </si>
  <si>
    <t>Le formateur choisit une question, l’apprenant rédige une réponse A, puis complète avec une réponse B après conseil ou relance.</t>
  </si>
  <si>
    <t>Le document n’est pas une fiche de soins. Il sert de support pédagogique et de contrôle de compréhension.</t>
  </si>
  <si>
    <t>Public concerné</t>
  </si>
  <si>
    <t>Le moteur distingue trois publics : professionnels confirmés, niveau intermédiaire et apprenants CFA. La question est commune, mais les attendus, les conseils et la notation sont adaptés.</t>
  </si>
  <si>
    <t>Colonnes B:C pour PRO, F:G pour INTERMÉDIAIRE, J:K pour CFA.</t>
  </si>
  <si>
    <t>Utiliser la colonne correspondant au niveau de l’apprenant. Ne pas comparer brutalement une réponse CFA avec l’attendu PRO.</t>
  </si>
  <si>
    <t>Une bonne réponse CFA peut être courte si elle contient les gestes terrain attendus.</t>
  </si>
  <si>
    <t>Question active</t>
  </si>
  <si>
    <t>La question active est pilotée par le numéro de question. Le moteur récupère automatiquement la clé, la compétence, la source, le domaine et les consignes associées.</t>
  </si>
  <si>
    <t>B3:C4, D3:G4, B6:K9.</t>
  </si>
  <si>
    <t>Saisir ou modifier le numéro de question pour changer de situation métier.</t>
  </si>
  <si>
    <t>Ne pas déplacer les colonnes cachées ou techniques du moteur : elles alimentent les textes et la notation.</t>
  </si>
  <si>
    <t>La réponse A correspond à la première réponse de l’utilisateur. Elle sert à mesurer ce qui est déjà acquis avant amélioration.</t>
  </si>
  <si>
    <t>B11 pour PRO, F11 pour INTERMÉDIAIRE, J11 pour CFA.</t>
  </si>
  <si>
    <t>Laisser l’apprenant répondre avec ses mots. Le moteur recherche ensuite les critères présents dans la réponse.</t>
  </si>
  <si>
    <t>Une réponse partielle doit obtenir une note partielle, pas une note complète.</t>
  </si>
  <si>
    <t>Notation A</t>
  </si>
  <si>
    <t>Les cellules C12, G12 et K12 donnent la note de la réponse A sur 20. La note est calculée par détection de critères attendus.</t>
  </si>
  <si>
    <t>C12, G12, K12.</t>
  </si>
  <si>
    <t>Lire la note A comme un diagnostic initial : ce qui est présent dans la réponse avant correction.</t>
  </si>
  <si>
    <t>Le cas corrigé ici : J11 ne contient que deux blocs CFA sur cinq ; K12 doit donc afficher 8/20 et non 20/20.</t>
  </si>
  <si>
    <t>Diagnostic A</t>
  </si>
  <si>
    <t>Le diagnostic explique si la réponse initiale est insuffisante, partielle ou solide selon les critères retrouvés.</t>
  </si>
  <si>
    <t>B13:B16, F13:F16, J13:J16.</t>
  </si>
  <si>
    <t>Utiliser le diagnostic pour guider l’amélioration sans donner directement toute la réponse.</t>
  </si>
  <si>
    <t>Le conseil doit être différent selon PRO, INTERMÉDIAIRE et CFA.</t>
  </si>
  <si>
    <t>La réponse B est le complément apporté après conseil. Elle ne remplace pas forcément la réponse A ; elle complète les éléments manquants.</t>
  </si>
  <si>
    <t>B19 pour PRO, F19 pour INTERMÉDIAIRE, J19 pour CFA.</t>
  </si>
  <si>
    <t>Demander à l’apprenant d’ajouter les contrôles, alertes, transmissions ou preuves manquantes.</t>
  </si>
  <si>
    <t>La réponse B doit permettre de voir la progression entre première réponse et réponse améliorée.</t>
  </si>
  <si>
    <t>Notation B cumulée</t>
  </si>
  <si>
    <t>Les cellules C20, G20 et K20 donnent la notation cumulée A+B sur 20. Elles vérifient si l’ensemble de la réponse atteint les critères attendus.</t>
  </si>
  <si>
    <t>C20, G20, K20.</t>
  </si>
  <si>
    <t>Comparer la note A et la note B pour mesurer la progression après relance.</t>
  </si>
  <si>
    <t>Une note B à 20 est cohérente uniquement si A+B contient tous les blocs attendus.</t>
  </si>
  <si>
    <t>Cas test CFA corrigé</t>
  </si>
  <si>
    <t>Pour la question 1, J11 contient : “Je vérifie : Boisson niveau 0. ; Je respecte : la prescription ou la consigne donnée.” Cette réponse valide 2 blocs sur 5.</t>
  </si>
  <si>
    <t>J11 et K12.</t>
  </si>
  <si>
    <t>La note attendue est 8/20 : 4 points pour “je vérifie” et 4 points pour “je respecte”.</t>
  </si>
  <si>
    <t>Les critères “je contrôle”, “si écart je préviens” et “je transmets” ne doivent pas être validés par la seule présence de “Boisson niveau 0”.</t>
  </si>
  <si>
    <t>Réponse attendue pour 20/20 CFA</t>
  </si>
  <si>
    <t>Pour obtenir 20/20, la réponse CFA doit contenir les cinq blocs : vérifier le niveau, respecter la prescription, contrôler l’écoulement, prévenir en cas d’écart, transmettre l’information.</t>
  </si>
  <si>
    <t>J19 montre le complément attendu ; K20 contrôle la réponse cumulée.</t>
  </si>
  <si>
    <t>Réponse complète attendue : Je vérifie : Boisson niveau 0. ; Je respecte : la prescription ou la consigne donnée. ; Je contrôle : Écoulement libre, sans résistance notable. ; Si écart : je préviens le responsable, les soins ou le formateur. ; Je transmets : ce que j’ai vu, corrigé ou fait remonter.</t>
  </si>
  <si>
    <t>Ne pas mettre tous les mots-clés dans tous les critères : chaque critère doit avoir ses propres variantes exclusives.</t>
  </si>
  <si>
    <t>Matrice et critères</t>
  </si>
  <si>
    <t>La partie technique du moteur contient la matrice des questions, les attendus, les mots-clés et les variantes de détection.</t>
  </si>
  <si>
    <t>Matrice source et colonnes techniques à droite de la feuille MOTEUR_TEXTURES.</t>
  </si>
  <si>
    <t>Modifier les critères seulement si l’on maîtrise la logique de notation.</t>
  </si>
  <si>
    <t>Des variantes trop larges provoquent une sur-notation. Exemple corrigé : “Boisson niveau 0” ne doit pas valider “je préviens” ou “je transmets”.</t>
  </si>
  <si>
    <t>Utilisation formateur</t>
  </si>
  <si>
    <t>Le formateur peut utiliser le classeur comme support d’entretien, d’atelier, d’auto-évaluation ou de remédiation.</t>
  </si>
  <si>
    <t>Questions, réponses A/B, diagnostics et relances visibles dans le moteur.</t>
  </si>
  <si>
    <t>Faire verbaliser l’apprenant : ce qu’il vérifie, ce qu’il fait, qui il prévient, ce qu’il transmet.</t>
  </si>
  <si>
    <t>Le moteur aide à structurer la correction ; il ne remplace pas le jugement professionnel du formateur.</t>
  </si>
  <si>
    <t>Limites du document</t>
  </si>
  <si>
    <t>La notation repose sur la présence de mots ou expressions attendus. Elle ne comprend pas le sens comme un correcteur humain.</t>
  </si>
  <si>
    <t>Colonnes de critères et formules de détection.</t>
  </si>
  <si>
    <t>Utiliser les notes comme indicateurs pédagogiques, puis confirmer par lecture humaine.</t>
  </si>
  <si>
    <t>Les formulations synonymes non prévues peuvent être sous-notées ; les mots-clés trop génériques peuvent sur-noter.</t>
  </si>
  <si>
    <t>Contrôles techniques réalisés</t>
  </si>
  <si>
    <t>Le classeur corrigé avant ajout de cette feuille ne contenait plus de formules partagées XML ni de calcChain. Cette feuille explicative ne contient pas de formules.</t>
  </si>
  <si>
    <t>Contrôle XML avant ajout : formules partagées XML = 0 ; calcChain absent ; _xlfn = 0 ; _xludf = 0.</t>
  </si>
  <si>
    <t>Ouvrir le fichier dans Excel 2021 pour recalculer et vérifier l’affichage réel.</t>
  </si>
  <si>
    <t>Je ne peux pas déclarer une validation Excel complète sans réouverture effective dans Excel 2021.</t>
  </si>
  <si>
    <t>MODE D'EMPLOI — MOTEUR TEXTURES MODIFIÉES PRO / INTER / CFA</t>
  </si>
  <si>
    <t>Former et évaluer les réponses professionnelles sur les textures modifiées, les niveaux IDDSI, la production, le service, la traçabilité et la coordination cuisine/soins/service.</t>
  </si>
  <si>
    <t>Structure</t>
  </si>
  <si>
    <t>Feuille MOTEUR_FORMATION : moteur visible en B1:K37, matrice pédagogique à droite, table critères à droite, calculs techniques masqués.</t>
  </si>
  <si>
    <t>Saisie</t>
  </si>
  <si>
    <t>C2 = numéro de question. B10/F10/J10 = réponse A. B18/F18/J18 = réponse B complémentaire.</t>
  </si>
  <si>
    <t>Corrigés</t>
  </si>
  <si>
    <t>G2 = x affiche les réponses attendues et exemples. Effacer G2 masque les corrigés.</t>
  </si>
  <si>
    <t>Notation</t>
  </si>
  <si>
    <t>La note A contrôle la réponse initiale. La note B cumulée contrôle réponse A + réponse B. Les profils PRO, INTER et CFA ont chacun 5 critères × 4 points.</t>
  </si>
  <si>
    <t>Critères</t>
  </si>
  <si>
    <t>Nouvelle logique : 1 critère pédagogique = plusieurs variantes acceptées. Les variantes sont en AZ:BL. Le moteur n’utilise plus un seul mot-clé fragile.</t>
  </si>
  <si>
    <t>Test intégré</t>
  </si>
  <si>
    <t>Ligne 37 : la réponse attendue du profil doit donner 20/20. Test Python préalable effectué sur les 855 profils : 855/855 à 20/20 avec cette matrice.</t>
  </si>
  <si>
    <t>Statut prudent</t>
  </si>
  <si>
    <t>Critères neufs à relire métier : le moteur est construit techniquement, mais le contenu pédagogique reste à relire par un formateur/responsable métier.</t>
  </si>
  <si>
    <t>Compatibilité visée</t>
  </si>
  <si>
    <t>Excel 2021 FR, sans VBA, sans formules dynamiques, sans LET, sans FILTRE, sans SEQUENCE, sans TEXTJOIN/JOINDRE.TEXTE, sans @, sans formules partagées.</t>
  </si>
  <si>
    <t xml:space="preserve">Auteur : Joel Leboucher • Rochefort sur Mer |  Date : 06 Juin 2026  |  heure : 09h30 |  Document réalisé avec l'aide de ChatGPT </t>
  </si>
  <si>
    <t>Profil</t>
  </si>
  <si>
    <t>Ordre</t>
  </si>
  <si>
    <t>Critere_pedagogique</t>
  </si>
  <si>
    <t>Variante_1</t>
  </si>
  <si>
    <t>Variante_2</t>
  </si>
  <si>
    <t>Variante_3</t>
  </si>
  <si>
    <t>Variante_4</t>
  </si>
  <si>
    <t>Variante_5</t>
  </si>
  <si>
    <t>Variante_6</t>
  </si>
  <si>
    <t>Poids</t>
  </si>
  <si>
    <t>Famille_critere</t>
  </si>
  <si>
    <t>Statut_critere</t>
  </si>
  <si>
    <t>MOTEUR TEXTURES MODIFIÉES — FORMATION PRO / INTERMÉDIAIRE / CFA        285 Questions</t>
  </si>
  <si>
    <t>Fin du document cellule</t>
  </si>
  <si>
    <t>Origine_source</t>
  </si>
  <si>
    <t>Type_question</t>
  </si>
  <si>
    <t>Domaine_normalise</t>
  </si>
  <si>
    <t>Domaine_source</t>
  </si>
  <si>
    <t>Niveau_IDDSI</t>
  </si>
  <si>
    <t>Question_Intermediaire</t>
  </si>
  <si>
    <t>Consigne_Intermediaire</t>
  </si>
  <si>
    <t>Reponse_attendue_Intermediaire</t>
  </si>
  <si>
    <t>Memo_Intermediaire</t>
  </si>
  <si>
    <t>Conseil_B_PRO</t>
  </si>
  <si>
    <t>Conseil_B_Intermediaire</t>
  </si>
  <si>
    <t>Conseil_B_CFA</t>
  </si>
  <si>
    <t>Relance_formateur_PRO</t>
  </si>
  <si>
    <t>Relance_formateur_Intermediaire</t>
  </si>
  <si>
    <t>Relance_formateur_CFA</t>
  </si>
  <si>
    <t>Responsable_principal</t>
  </si>
  <si>
    <t>Limite_metier</t>
  </si>
  <si>
    <t>Preuve_attendue</t>
  </si>
  <si>
    <t>Exemple_reponse_PRO</t>
  </si>
  <si>
    <t>Exemple_reponse_Intermediaire</t>
  </si>
  <si>
    <t>Exemple_reponse_CFA</t>
  </si>
  <si>
    <t>Source_ID</t>
  </si>
  <si>
    <t>Point observable en production</t>
  </si>
  <si>
    <t>Priorite_formation</t>
  </si>
  <si>
    <t>Decision_fusion</t>
  </si>
  <si>
    <t>Critere</t>
  </si>
  <si>
    <t>RepA_Norm</t>
  </si>
  <si>
    <t>Detect_A</t>
  </si>
  <si>
    <t>Points_A</t>
  </si>
  <si>
    <t>RepAB_Norm</t>
  </si>
  <si>
    <t>Detect_AB</t>
  </si>
  <si>
    <t>Points_AB</t>
  </si>
  <si>
    <t>Attendu_Norm</t>
  </si>
  <si>
    <t>Detect_Attendu</t>
  </si>
  <si>
    <t>Points_Attendu</t>
  </si>
  <si>
    <t>Controle_Attendu</t>
  </si>
  <si>
    <t>Norm_PRO_A</t>
  </si>
  <si>
    <t>Norm_INTER_A</t>
  </si>
  <si>
    <t>Norm_CFA_A</t>
  </si>
  <si>
    <t>Norm_PRO_AB</t>
  </si>
  <si>
    <t>Norm_INTER_AB</t>
  </si>
  <si>
    <t>Norm_CFA_AB</t>
  </si>
  <si>
    <t>Norm_PRO_ATT</t>
  </si>
  <si>
    <t>Norm_INTER_ATT</t>
  </si>
  <si>
    <t>Norm_CFA_ATT</t>
  </si>
  <si>
    <t>Clé active</t>
  </si>
  <si>
    <t>Corrigés : saisir x en G2 ►</t>
  </si>
  <si>
    <t>T2</t>
  </si>
  <si>
    <t>Socle pédagogique</t>
  </si>
  <si>
    <t>Textures et niveaux IDDSI</t>
  </si>
  <si>
    <t>Niveaux de textures et boissons — base IDDSI</t>
  </si>
  <si>
    <t>Boisson niveau 0</t>
  </si>
  <si>
    <t>Niveau / notion : Boisson niveau 0 ; Définition terrain : Boisson fluide non épaissie. ; Objectif santé : Hydratation normale si déglutition sécurisée. ; Contrôle pratique : Écoulement libre, sans résistance notable.</t>
  </si>
  <si>
    <t>IDDSI 0</t>
  </si>
  <si>
    <t>Explique comment maîtriser « Boisson niveau 0 » dans une démarche professionnelle en textures modifiées.</t>
  </si>
  <si>
    <t>Comment appliques-tu « Boisson niveau 0 » en situation de production, service ou accompagnement ?</t>
  </si>
  <si>
    <t>Sur le terrain, que dois-tu faire ou vérifier pour « Boisson niveau 0 » ?</t>
  </si>
  <si>
    <t>Répondre avec le besoin, le risque, le contrôle, la limite métier, la preuve attendue et la transmission.</t>
  </si>
  <si>
    <t>Répondre avec une action concrète, un point de contrôle et une information à transmettre.</t>
  </si>
  <si>
    <t>Réponse courte en langage terrain : ce que je vois, ce que je fais, qui je préviens.</t>
  </si>
  <si>
    <t>Notion : Boisson niveau 0. ; Besoin / objectif : Hydratation normale si déglutition sécurisée. ; Action professionnelle : appliquer la prescription et la consigne validée. ; Contrôle observable : Écoulement libre, sans résistance notable. ; Risque / limite : Donner de l'eau fluide à une personne à risque de fausse route. ; Validation / preuve : Compatibilité prescription et hydratation. ; Responsable : Cuisine / formateur / équipe terrain. ; Source : SRC_IDDSI_FRAME</t>
  </si>
  <si>
    <t>Objectif : Hydratation normale si déglutition sécurisée. ; Action : appliquer la prescription en production, service ou accompagnement. ; Contrôle : Boisson niveau 0 - Écoulement libre, sans résistance notable.. ; Transmission : prévenir cuisine, soins ou responsable si écart. ; Trace : noter ou faire remonter l'observation utile.</t>
  </si>
  <si>
    <t>Je vérifie : Boisson niveau 0. ; Je respecte : la prescription ou la consigne donnée. ; Je contrôle : Écoulement libre, sans résistance notable. ; Si écart : je préviens le responsable, les soins ou le formateur. ; Je transmets : ce que j'ai vu, corrigé ou fait remonter.</t>
  </si>
  <si>
    <t>Boisson niveau 0 : besoin → risque → contrôle → preuve.</t>
  </si>
  <si>
    <t>Boisson niveau 0 : action → contrôle → transmission.</t>
  </si>
  <si>
    <t>Boisson niveau 0 : je vérifie, je fais, je préviens.</t>
  </si>
  <si>
    <t>Complète avec la responsabilité, la preuve et le risque associé à « Boisson niveau 0 ».</t>
  </si>
  <si>
    <t>Ajoute un contrôle observable ou une transmission pour « Boisson niveau 0 ».</t>
  </si>
  <si>
    <t>Précise ce que tu fais si tu constates un écart sur « Boisson niveau 0 ».</t>
  </si>
  <si>
    <t>Quelle preuve ou quel contrôle permet de sécuriser « Boisson niveau 0 » ?</t>
  </si>
  <si>
    <t>Quel contrôle terrain dois-tu citer pour « Boisson niveau 0 » ?</t>
  </si>
  <si>
    <t>Qui préviens-tu si « Boisson niveau 0 » n’est pas conforme ?</t>
  </si>
  <si>
    <t>Cuisine / formateur / équipe terrain</t>
  </si>
  <si>
    <t>Donner de l'eau fluide à une personne à risque de fausse route.</t>
  </si>
  <si>
    <t>Écoulement libre, sans résistance notable. ; Compatibilité prescription et hydratation. ; Choix boisson conforme à l'équipe soignante.</t>
  </si>
  <si>
    <t>Exemple de réponse PRO : pour « Boisson niveau 0 », je vérifie d’abord la prescription, le niveau IDDSI ou la consigne validée. Je contrôle en situation réelle : Écoulement libre, sans résistance notable. Le risque à éviter est : Donner de l'eau fluide à une personne à risque de fausse route. Je m’appuie sur la preuve suivante : Écoulement libre, sans résistance notable ; Compatibilité prescription et hydratation. Si l’écart persiste, je corrige, je bloque la sortie si nécessaire et je transmets au responsable concerné.</t>
  </si>
  <si>
    <t>Exemple de réponse intermédiaire : pour « Boisson niveau 0 », j’applique la consigne puis je vérifie : Écoulement libre, sans résistance notable. Je compare le résultat obtenu avec ce qui est demandé et je signale tout écart avant service. Je transmets l’information utile et je garde comme repère : Écoulement libre, sans résistance notable.</t>
  </si>
  <si>
    <t>Exemple de réponse CFA : pour « Boisson niveau 0 », je regarde la consigne, je contrôle : Écoulement libre, sans résistance notable. Si ce n’est pas bon ou si j’ai un doute, je ne laisse pas partir sans prévenir le responsable, les soins ou le formateur.</t>
  </si>
  <si>
    <t>SRC_IDDSI_FRAME</t>
  </si>
  <si>
    <t>À relire métier</t>
  </si>
  <si>
    <t>Boisson niveau 0 - Écoulement libre, sans résistance notable.</t>
  </si>
  <si>
    <t>Essentiel</t>
  </si>
  <si>
    <t>Gardée</t>
  </si>
  <si>
    <t>Identifier la notion ou la définition professionnelle</t>
  </si>
  <si>
    <t>boisson niveau 0</t>
  </si>
  <si>
    <t>iddsi 0</t>
  </si>
  <si>
    <t>PRO_1</t>
  </si>
  <si>
    <t>Critère reconstruit notation partielle</t>
  </si>
  <si>
    <t>Compétence ►</t>
  </si>
  <si>
    <t>Boisson niveau 1</t>
  </si>
  <si>
    <t>Niveau / notion : Boisson niveau 1 ; Définition terrain : Boisson très légèrement épaissie. ; Objectif santé : Réduire certaines difficultés de contrôle oral. ; Contrôle pratique : Test IDDSI selon procédure officielle.</t>
  </si>
  <si>
    <t>IDDSI 1</t>
  </si>
  <si>
    <t>Explique comment maîtriser « Boisson niveau 1 » dans une démarche professionnelle en textures modifiées.</t>
  </si>
  <si>
    <t>Comment appliques-tu « Boisson niveau 1 » en situation de production, service ou accompagnement ?</t>
  </si>
  <si>
    <t>Sur le terrain, que dois-tu faire ou vérifier pour « Boisson niveau 1 » ?</t>
  </si>
  <si>
    <t>Notion : Boisson niveau 1. ; Besoin / objectif : Réduire certaines difficultés de contrôle oral. ; Action professionnelle : appliquer la prescription et la consigne validée. ; Contrôle observable : Réduire certaines difficultés de contrôle oral. ; Risque / limite : Épaissir au hasard sans dosage ni contrôle. ; Validation / preuve : Validation selon prescription orthophoniste/médecin. ; Responsable : Cuisine / formateur / équipe terrain. ; Source : SRC_IDDSI_FR_2024</t>
  </si>
  <si>
    <t>Objectif : Réduire certaines difficultés de contrôle oral. ; Action : appliquer la prescription en production, service ou accompagnement. ; Contrôle : Boisson niveau 1 - Test IDDSI selon procédure officielle.. ; Transmission : prévenir cuisine, soins ou responsable si écart. ; Trace : noter ou faire remonter l'observation utile.</t>
  </si>
  <si>
    <t>Je vérifie : Boisson niveau 1. ; Je respecte : la prescription ou la consigne donnée. ; Je contrôle : Test IDDSI selon procédure officielle. ; Si écart : je préviens le responsable, les soins ou le formateur. ; Je transmets : ce que j'ai vu, corrigé ou fait remonter.</t>
  </si>
  <si>
    <t>Boisson niveau 1 : besoin → risque → contrôle → preuve.</t>
  </si>
  <si>
    <t>Boisson niveau 1 : action → contrôle → transmission.</t>
  </si>
  <si>
    <t>Boisson niveau 1 : je vérifie, je fais, je préviens.</t>
  </si>
  <si>
    <t>Complète avec la responsabilité, la preuve et le risque associé à « Boisson niveau 1 ».</t>
  </si>
  <si>
    <t>Ajoute un contrôle observable ou une transmission pour « Boisson niveau 1 ».</t>
  </si>
  <si>
    <t>Précise ce que tu fais si tu constates un écart sur « Boisson niveau 1 ».</t>
  </si>
  <si>
    <t>Quelle preuve ou quel contrôle permet de sécuriser « Boisson niveau 1 » ?</t>
  </si>
  <si>
    <t>Quel contrôle terrain dois-tu citer pour « Boisson niveau 1 » ?</t>
  </si>
  <si>
    <t>Qui préviens-tu si « Boisson niveau 1 » n’est pas conforme ?</t>
  </si>
  <si>
    <t>Épaissir au hasard sans dosage ni contrôle.</t>
  </si>
  <si>
    <t>Test IDDSI selon procédure officielle. ; Validation selon prescription orthophoniste/médecin. ; Respect dosage fabricant et homogénéité.</t>
  </si>
  <si>
    <t>Exemple de réponse PRO : pour « Boisson niveau 1 », je vérifie d’abord la prescription, le niveau IDDSI ou la consigne validée. Je contrôle en situation réelle : Test IDDSI selon procédure officielle. Le risque à éviter est : Épaissir au hasard sans dosage ni contrôle. Je m’appuie sur la preuve suivante : Test IDDSI selon procédure officielle ; Validation selon prescription orthophoniste/médecin. Si l’écart persiste, je corrige, je bloque la sortie si nécessaire et je transmets au responsable concerné.</t>
  </si>
  <si>
    <t>Exemple de réponse intermédiaire : pour « Boisson niveau 1 », j’applique la consigne puis je vérifie : Test IDDSI selon procédure officielle. Je compare le résultat obtenu avec ce qui est demandé et je signale tout écart avant service. Je transmets l’information utile et je garde comme repère : Test IDDSI selon procédure officielle.</t>
  </si>
  <si>
    <t>Exemple de réponse CFA : pour « Boisson niveau 1 », je regarde la consigne, je contrôle : Test IDDSI selon procédure officielle. Si ce n’est pas bon ou si j’ai un doute, je ne laisse pas partir sans prévenir le responsable, les soins ou le formateur.</t>
  </si>
  <si>
    <t>SRC_IDDSI_FR_2024</t>
  </si>
  <si>
    <t>Boisson niveau 1 - Test IDDSI selon procédure officielle.</t>
  </si>
  <si>
    <t>Expliquer le besoin, l'objectif ou l'enjeu santé</t>
  </si>
  <si>
    <t>hydratation normale si deglutition securisee</t>
  </si>
  <si>
    <t>appliquer la prescription et la consigne validee</t>
  </si>
  <si>
    <t>appliquer la prescription</t>
  </si>
  <si>
    <t>applique la consigne</t>
  </si>
  <si>
    <t>PRO_2</t>
  </si>
  <si>
    <t>Explique comment maîtriser « Posture » dans une démarche professionnelle en textures modifiées.</t>
  </si>
  <si>
    <t>Sur le terrain, que dois-tu faire ou vérifier pour « Posture » ?</t>
  </si>
  <si>
    <t>INTERMÉDIAIRE</t>
  </si>
  <si>
    <t>Boisson niveau 2</t>
  </si>
  <si>
    <t>Niveau / notion : Boisson niveau 2 ; Définition terrain : Boisson légèrement épaisse. ; Objectif santé : Sécuriser la prise si besoin identifié. ; Contrôle pratique : Test d'écoulement IDDSI.</t>
  </si>
  <si>
    <t>IDDSI 2</t>
  </si>
  <si>
    <t>Explique comment maîtriser « Boisson niveau 2 » dans une démarche professionnelle en textures modifiées.</t>
  </si>
  <si>
    <t>Comment appliques-tu « Boisson niveau 2 » en situation de production, service ou accompagnement ?</t>
  </si>
  <si>
    <t>Sur le terrain, que dois-tu faire ou vérifier pour « Boisson niveau 2 » ?</t>
  </si>
  <si>
    <t>Notion : Boisson niveau 2. ; Besoin / objectif : Sécuriser la prise si besoin identifié. ; Action professionnelle : appliquer la prescription et la consigne validée. ; Contrôle observable : Test d'écoulement IDDSI. ; Risque / limite : Servir trop liquide ou trop gélifié. ; Validation / preuve : Suivi des apports hydriques. ; Responsable : Cuisine / formateur / équipe terrain. ; Source : SRC_IDDSI_FR_2024</t>
  </si>
  <si>
    <t>Objectif : Sécuriser la prise si besoin identifié. ; Action : appliquer la prescription en production, service ou accompagnement. ; Contrôle : Boisson niveau 2 - Test d'écoulement IDDSI.. ; Transmission : prévenir cuisine, soins ou responsable si écart. ; Trace : noter ou faire remonter l'observation utile.</t>
  </si>
  <si>
    <t>Je vérifie : Boisson niveau 2. ; Je respecte : la prescription ou la consigne donnée. ; Je contrôle : Test d'écoulement IDDSI. ; Si écart : je préviens le responsable, les soins ou le formateur. ; Je transmets : ce que j'ai vu, corrigé ou fait remonter.</t>
  </si>
  <si>
    <t>Boisson niveau 2 : besoin → risque → contrôle → preuve.</t>
  </si>
  <si>
    <t>Boisson niveau 2 : action → contrôle → transmission.</t>
  </si>
  <si>
    <t>Boisson niveau 2 : je vérifie, je fais, je préviens.</t>
  </si>
  <si>
    <t>Complète avec la responsabilité, la preuve et le risque associé à « Boisson niveau 2 ».</t>
  </si>
  <si>
    <t>Ajoute un contrôle observable ou une transmission pour « Boisson niveau 2 ».</t>
  </si>
  <si>
    <t>Précise ce que tu fais si tu constates un écart sur « Boisson niveau 2 ».</t>
  </si>
  <si>
    <t>Quelle preuve ou quel contrôle permet de sécuriser « Boisson niveau 2 » ?</t>
  </si>
  <si>
    <t>Quel contrôle terrain dois-tu citer pour « Boisson niveau 2 » ?</t>
  </si>
  <si>
    <t>Qui préviens-tu si « Boisson niveau 2 » n’est pas conforme ?</t>
  </si>
  <si>
    <t>Servir trop liquide ou trop gélifié.</t>
  </si>
  <si>
    <t>Test d'écoulement IDDSI. ; Suivi des apports hydriques. ; Préparation minute ou process stabilisé.</t>
  </si>
  <si>
    <t>Exemple de réponse PRO : pour « Boisson niveau 2 », je vérifie d’abord la prescription, le niveau IDDSI ou la consigne validée. Je contrôle en situation réelle : Test d'écoulement IDDSI. Le risque à éviter est : Servir trop liquide ou trop gélifié. Je m’appuie sur la preuve suivante : Test d'écoulement IDDSI ; Suivi des apports hydriques. Si l’écart persiste, je corrige, je bloque la sortie si nécessaire et je transmets au responsable concerné.</t>
  </si>
  <si>
    <t>Exemple de réponse intermédiaire : pour « Boisson niveau 2 », j’applique la consigne puis je vérifie : Test d'écoulement IDDSI. Je compare le résultat obtenu avec ce qui est demandé et je signale tout écart avant service. Je transmets l’information utile et je garde comme repère : Test d'écoulement IDDSI.</t>
  </si>
  <si>
    <t>Exemple de réponse CFA : pour « Boisson niveau 2 », je regarde la consigne, je contrôle : Test d'écoulement IDDSI. Si ce n’est pas bon ou si j’ai un doute, je ne laisse pas partir sans prévenir le responsable, les soins ou le formateur.</t>
  </si>
  <si>
    <t>Boisson niveau 2 - Test d'écoulement IDDSI.</t>
  </si>
  <si>
    <t>Citer le contrôle observable en production</t>
  </si>
  <si>
    <t>ecoulement libre sans resistance notable</t>
  </si>
  <si>
    <t>PRO_3</t>
  </si>
  <si>
    <t>Question active PRO</t>
  </si>
  <si>
    <t>Question active INTERMÉDIAIRE</t>
  </si>
  <si>
    <t>Question active CFA</t>
  </si>
  <si>
    <t>Boisson niveau 3 / aliment liquéfié</t>
  </si>
  <si>
    <t>Niveau / notion : Boisson niveau 3 / aliment liquéfié ; Définition terrain : Texture très fluide mais non liquide simple, mangeable à la cuillère ou buvable selon cas. ; Objectif santé : Faciliter la prise sans mastication. ; Contrôle pratique : Texture homogène, sans morceaux.</t>
  </si>
  <si>
    <t>IDDSI 3</t>
  </si>
  <si>
    <t>Explique comment maîtriser « Boisson niveau 3 / aliment liquéfié » dans une démarche professionnelle en textures modifiées.</t>
  </si>
  <si>
    <t>Comment appliques-tu « Boisson niveau 3 / aliment liquéfié » en situation de production, service ou accompagnement ?</t>
  </si>
  <si>
    <t>Sur le terrain, que dois-tu faire ou vérifier pour « Boisson niveau 3 / aliment liquéfié » ?</t>
  </si>
  <si>
    <t>Notion : Boisson niveau 3 / aliment liquéfié. ; Besoin / objectif : Faciliter la prise sans mastication. ; Action professionnelle : appliquer la prescription et la consigne validée. ; Contrôle observable : Texture homogène, sans morceaux. ; Risque / limite : Confondre soupe liquide et texture contrôlée. ; Validation / preuve : Densité nutritionnelle suffisante. ; Responsable : Cuisine / formateur / équipe terrain. ; Source : SRC_IDDSI_FRAME</t>
  </si>
  <si>
    <t>Objectif : Faciliter la prise sans mastication. ; Action : appliquer la prescription en production, service ou accompagnement. ; Contrôle : Boisson niveau 3 / aliment liquéfié - Texture homogène, sans morceaux.. ; Transmission : prévenir cuisine, soins ou responsable si écart. ; Trace : noter ou faire remonter l'observation utile.</t>
  </si>
  <si>
    <t>Je vérifie : Boisson niveau 3 / aliment liquéfié. ; Je respecte : la prescription ou la consigne donnée. ; Je contrôle : Texture homogène, sans morceaux. ; Si écart : je préviens le responsable, les soins ou le formateur. ; Je transmets : ce que j'ai vu, corrigé ou fait remonter.</t>
  </si>
  <si>
    <t>Boisson niveau 3 / aliment liquéfié : besoin → risque → contrôle → preuve.</t>
  </si>
  <si>
    <t>Boisson niveau 3 / aliment liquéfié : action → contrôle → transmission.</t>
  </si>
  <si>
    <t>Boisson niveau 3 / aliment liquéfié : je vérifie, je fais, je préviens.</t>
  </si>
  <si>
    <t>Complète avec la responsabilité, la preuve et le risque associé à « Boisson niveau 3 / aliment liquéfié ».</t>
  </si>
  <si>
    <t>Ajoute un contrôle observable ou une transmission pour « Boisson niveau 3 / aliment liquéfié ».</t>
  </si>
  <si>
    <t>Précise ce que tu fais si tu constates un écart sur « Boisson niveau 3 / aliment liquéfié ».</t>
  </si>
  <si>
    <t>Quelle preuve ou quel contrôle permet de sécuriser « Boisson niveau 3 / aliment liquéfié » ?</t>
  </si>
  <si>
    <t>Quel contrôle terrain dois-tu citer pour « Boisson niveau 3 / aliment liquéfié » ?</t>
  </si>
  <si>
    <t>Qui préviens-tu si « Boisson niveau 3 / aliment liquéfié » n’est pas conforme ?</t>
  </si>
  <si>
    <t>Confondre soupe liquide et texture contrôlée.</t>
  </si>
  <si>
    <t>Texture homogène, sans morceaux. ; Densité nutritionnelle suffisante. ; Mixage fin, tamisage si nécessaire.</t>
  </si>
  <si>
    <t>Exemple de réponse PRO : pour « Boisson niveau 3 / aliment liquéfié », je vérifie d’abord la prescription, le niveau IDDSI ou la consigne validée. Je contrôle en situation réelle : Texture homogène, sans morceaux. Le risque à éviter est : Confondre soupe liquide et texture contrôlée. Je m’appuie sur la preuve suivante : Texture homogène, sans morceaux ; Densité nutritionnelle suffisante. Si l’écart persiste, je corrige, je bloque la sortie si nécessaire et je transmets au responsable concerné.</t>
  </si>
  <si>
    <t>Exemple de réponse intermédiaire : pour « Boisson niveau 3 / aliment liquéfié », j’applique la consigne puis je vérifie : Texture homogène, sans morceaux. Je compare le résultat obtenu avec ce qui est demandé et je signale tout écart avant service. Je transmets l’information utile et je garde comme repère : Texture homogène, sans morceaux.</t>
  </si>
  <si>
    <t>Exemple de réponse CFA : pour « Boisson niveau 3 / aliment liquéfié », je regarde la consigne, je contrôle : Texture homogène, sans morceaux. Si ce n’est pas bon ou si j’ai un doute, je ne laisse pas partir sans prévenir le responsable, les soins ou le formateur.</t>
  </si>
  <si>
    <t>Boisson niveau 3 / aliment liquéfié - Texture homogène, sans morceaux.</t>
  </si>
  <si>
    <t>Repérer le risque, l'erreur fréquente ou la limite métier</t>
  </si>
  <si>
    <t>donner de l eau fluide a une personne a risque de fausse route</t>
  </si>
  <si>
    <t>PRO_4</t>
  </si>
  <si>
    <t>Niveau / repère</t>
  </si>
  <si>
    <t>Niveau 4 mixé très épais</t>
  </si>
  <si>
    <t>Niveau / notion : Niveau 4 mixé très épais ; Définition terrain : Aliment lisse, cohésif, non collant, sans morceaux. ; Objectif santé : Limiter mastication et réduire risque de fausse route. ; Contrôle pratique : Tient à la cuillère, pas de liquide séparé.</t>
  </si>
  <si>
    <t>Explique comment maîtriser « Niveau 4 mixé très épais » dans une démarche professionnelle en textures modifiées.</t>
  </si>
  <si>
    <t>Comment appliques-tu « Niveau 4 mixé très épais » en situation de production, service ou accompagnement ?</t>
  </si>
  <si>
    <t>Sur le terrain, que dois-tu faire ou vérifier pour « Niveau 4 mixé très épais » ?</t>
  </si>
  <si>
    <t>Notion : Niveau 4 mixé très épais. ; Besoin / objectif : Limiter mastication et réduire risque de fausse route. ; Action professionnelle : appliquer la prescription et la consigne validée. ; Contrôle observable : Tient à la cuillère, pas de liquide séparé. ; Risque / limite : Limiter mastication et réduire risque de fausse route. ; Validation / preuve : Apports protéino-énergétiques maintenus. ; Responsable : Cuisine / formateur / équipe terrain. ; Source : SRC_IDDSI_FR_2024</t>
  </si>
  <si>
    <t>Objectif : Limiter mastication et réduire risque de fausse route. ; Action : appliquer la prescription en production, service ou accompagnement. ; Contrôle : Niveau 4 mixé très épais - Tient à la cuillère, pas de liquide séparé.. ; Transmission : prévenir cuisine, soins ou responsable si écart. ; Trace : noter ou faire remonter l'observation utile.</t>
  </si>
  <si>
    <t>Je vérifie : Niveau 4 mixé très épais. ; Je respecte : la prescription ou la consigne donnée. ; Je contrôle : Tient à la cuillère, pas de liquide séparé. ; Si écart : je préviens le responsable, les soins ou le formateur. ; Je transmets : ce que j'ai vu, corrigé ou fait remonter.</t>
  </si>
  <si>
    <t>Niveau 4 mixé très épais : besoin → risque → contrôle → preuve.</t>
  </si>
  <si>
    <t>Niveau 4 mixé très épais : action → contrôle → transmission.</t>
  </si>
  <si>
    <t>Niveau 4 mixé très épais : je vérifie, je fais, je préviens.</t>
  </si>
  <si>
    <t>Complète avec la responsabilité, la preuve et le risque associé à « Niveau 4 mixé très épais ».</t>
  </si>
  <si>
    <t>Ajoute un contrôle observable ou une transmission pour « Niveau 4 mixé très épais ».</t>
  </si>
  <si>
    <t>Précise ce que tu fais si tu constates un écart sur « Niveau 4 mixé très épais ».</t>
  </si>
  <si>
    <t>Quelle preuve ou quel contrôle permet de sécuriser « Niveau 4 mixé très épais » ?</t>
  </si>
  <si>
    <t>Quel contrôle terrain dois-tu citer pour « Niveau 4 mixé très épais » ?</t>
  </si>
  <si>
    <t>Qui préviens-tu si « Niveau 4 mixé très épais » n’est pas conforme ?</t>
  </si>
  <si>
    <t>Purée sèche, collante ou qui rend de l'eau.</t>
  </si>
  <si>
    <t>Tient à la cuillère, pas de liquide séparé. ; Apports protéino-énergétiques maintenus. ; Maitrise eau libre, liaison, enrichissement.</t>
  </si>
  <si>
    <t>Exemple de réponse PRO : pour « Niveau 4 mixé très épais », je vérifie d’abord la prescription, le niveau IDDSI ou la consigne validée. Je contrôle en situation réelle : Tient à la cuillère, pas de liquide séparé. Le risque à éviter est : Purée sèche, collante ou qui rend de l'eau. Je m’appuie sur la preuve suivante : Tient à la cuillère, pas de liquide séparé ; Apports protéino-énergétiques maintenus. Si l’écart persiste, je corrige, je bloque la sortie si nécessaire et je transmets au responsable concerné.</t>
  </si>
  <si>
    <t>Exemple de réponse intermédiaire : pour « Niveau 4 mixé très épais », j’applique la consigne puis je vérifie : Tient à la cuillère, pas de liquide séparé. Je compare le résultat obtenu avec ce qui est demandé et je signale tout écart avant service. Je transmets l’information utile et je garde comme repère : Tient à la cuillère, pas de liquide séparé.</t>
  </si>
  <si>
    <t>Exemple de réponse CFA : pour « Niveau 4 mixé très épais », je regarde la consigne, je contrôle : Tient à la cuillère, pas de liquide séparé. Si ce n’est pas bon ou si j’ai un doute, je ne laisse pas partir sans prévenir le responsable, les soins ou le formateur.</t>
  </si>
  <si>
    <t>Niveau 4 mixé très épais - Tient à la cuillère, pas de liquide séparé.</t>
  </si>
  <si>
    <t>Prévoir validation, preuve, trace ou transmission</t>
  </si>
  <si>
    <t>compatibilite prescription et hydratation</t>
  </si>
  <si>
    <t>ecoulement libre sans resistance notable compatibilite prescription et hydratation choix boisson conforme a l equipe soignante</t>
  </si>
  <si>
    <t>transmets au responsable</t>
  </si>
  <si>
    <t>je transmets</t>
  </si>
  <si>
    <t>PRO_5</t>
  </si>
  <si>
    <t>Consigne PRO</t>
  </si>
  <si>
    <t>Consigne INTERMÉDIAIRE</t>
  </si>
  <si>
    <t>Consigne CFA</t>
  </si>
  <si>
    <t>Niveau 5 finement haché et lubrifié</t>
  </si>
  <si>
    <t>Niveau / notion : Niveau 5 finement haché et lubrifié ; Définition terrain : Petits éléments tendres, humidifiés, faciles à écraser. ; Objectif santé : Réduire l'effort de mastication. ; Contrôle pratique : Taille régulière et sauce adaptée.</t>
  </si>
  <si>
    <t>IDDSI 5</t>
  </si>
  <si>
    <t>Explique comment maîtriser « Niveau 5 finement haché et lubrifié » dans une démarche professionnelle en textures modifiées.</t>
  </si>
  <si>
    <t>Comment appliques-tu « Niveau 5 finement haché et lubrifié » en situation de production, service ou accompagnement ?</t>
  </si>
  <si>
    <t>Sur le terrain, que dois-tu faire ou vérifier pour « Niveau 5 finement haché et lubrifié » ?</t>
  </si>
  <si>
    <t>Notion : Niveau 5 finement haché et lubrifié. ; Besoin / objectif : Réduire l'effort de mastication. ; Action professionnelle : appliquer la prescription et la consigne validée. ; Contrôle observable : Taille régulière et sauce adaptée. ; Risque / limite : Hachage sec ou morceaux irréguliers. ; Validation / preuve : Adaptation aux capacités de mastication. ; Responsable : Cuisine / formateur / équipe terrain. ; Source : SRC_IDDSI_FRAME</t>
  </si>
  <si>
    <t>Objectif : Réduire l'effort de mastication. ; Action : appliquer la prescription en production, service ou accompagnement. ; Contrôle : Niveau 5 finement haché et lubrifié - Taille régulière et sauce adaptée.. ; Transmission : prévenir cuisine, soins ou responsable si écart. ; Trace : noter ou faire remonter l'observation utile.</t>
  </si>
  <si>
    <t>Je vérifie : Niveau 5 finement haché et lubrifié. ; Je respecte : la prescription ou la consigne donnée. ; Je contrôle : Taille régulière et sauce adaptée. ; Si écart : je préviens le responsable, les soins ou le formateur. ; Je transmets : ce que j'ai vu, corrigé ou fait remonter.</t>
  </si>
  <si>
    <t>Niveau 5 finement haché et lubrifié : besoin → risque → contrôle → preuve.</t>
  </si>
  <si>
    <t>Niveau 5 finement haché et lubrifié : action → contrôle → transmission.</t>
  </si>
  <si>
    <t>Niveau 5 finement haché et lubrifié : je vérifie, je fais, je préviens.</t>
  </si>
  <si>
    <t>Complète avec la responsabilité, la preuve et le risque associé à « Niveau 5 finement haché et lubrifié ».</t>
  </si>
  <si>
    <t>Ajoute un contrôle observable ou une transmission pour « Niveau 5 finement haché et lubrifié ».</t>
  </si>
  <si>
    <t>Précise ce que tu fais si tu constates un écart sur « Niveau 5 finement haché et lubrifié ».</t>
  </si>
  <si>
    <t>Quelle preuve ou quel contrôle permet de sécuriser « Niveau 5 finement haché et lubrifié » ?</t>
  </si>
  <si>
    <t>Quel contrôle terrain dois-tu citer pour « Niveau 5 finement haché et lubrifié » ?</t>
  </si>
  <si>
    <t>Qui préviens-tu si « Niveau 5 finement haché et lubrifié » n’est pas conforme ?</t>
  </si>
  <si>
    <t>Hachage sec ou morceaux irréguliers.</t>
  </si>
  <si>
    <t>Taille régulière et sauce adaptée. ; Adaptation aux capacités de mastication. ; Coupe régulière, liaison, humidité stable.</t>
  </si>
  <si>
    <t>Exemple de réponse PRO : pour « Niveau 5 finement haché et lubrifié », je vérifie d’abord la prescription, le niveau IDDSI ou la consigne validée. Je contrôle en situation réelle : Taille régulière et sauce adaptée. Le risque à éviter est : Hachage sec ou morceaux irréguliers. Je m’appuie sur la preuve suivante : Taille régulière et sauce adaptée ; Adaptation aux capacités de mastication. Si l’écart persiste, je corrige, je bloque la sortie si nécessaire et je transmets au responsable concerné.</t>
  </si>
  <si>
    <t>Exemple de réponse intermédiaire : pour « Niveau 5 finement haché et lubrifié », j’applique la consigne puis je vérifie : Taille régulière et sauce adaptée. Je compare le résultat obtenu avec ce qui est demandé et je signale tout écart avant service. Je transmets l’information utile et je garde comme repère : Taille régulière et sauce adaptée.</t>
  </si>
  <si>
    <t>Exemple de réponse CFA : pour « Niveau 5 finement haché et lubrifié », je regarde la consigne, je contrôle : Taille régulière et sauce adaptée. Si ce n’est pas bon ou si j’ai un doute, je ne laisse pas partir sans prévenir le responsable, les soins ou le formateur.</t>
  </si>
  <si>
    <t>Niveau 5 finement haché et lubrifié - Taille régulière et sauce adaptée.</t>
  </si>
  <si>
    <t>INTER</t>
  </si>
  <si>
    <t>Identifier l'objectif ou le besoin à maîtriser</t>
  </si>
  <si>
    <t>INTER_1</t>
  </si>
  <si>
    <t>Niveau 6 petits morceaux tendres</t>
  </si>
  <si>
    <t>Niveau / notion : Niveau 6 petits morceaux tendres ; Définition terrain : Morceaux tendres, de taille limitée, nécessitant mastication réduite. ; Objectif santé : Maintenir forme alimentaire avec sécurité. ; Contrôle pratique : Test d'écrasement à la fourchette.</t>
  </si>
  <si>
    <t>IDDSI 6</t>
  </si>
  <si>
    <t>Explique comment maîtriser « Niveau 6 petits morceaux tendres » dans une démarche professionnelle en textures modifiées.</t>
  </si>
  <si>
    <t>Comment appliques-tu « Niveau 6 petits morceaux tendres » en situation de production, service ou accompagnement ?</t>
  </si>
  <si>
    <t>Sur le terrain, que dois-tu faire ou vérifier pour « Niveau 6 petits morceaux tendres » ?</t>
  </si>
  <si>
    <t>Notion : Niveau 6 petits morceaux tendres. ; Besoin / objectif : Maintenir forme alimentaire avec sécurité. ; Action professionnelle : appliquer la prescription et la consigne validée. ; Contrôle observable : Test d'écrasement à la fourchette. ; Risque / limite : Morceaux tendres, de taille limitée, nécessitant mastication réduite. ; Validation / preuve : Prescription compatible avec mastication. ; Responsable : Cuisine / formateur / équipe terrain. ; Source : SRC_IDDSI_FR_2024</t>
  </si>
  <si>
    <t>Objectif : Maintenir forme alimentaire avec sécurité. ; Action : appliquer la prescription en production, service ou accompagnement. ; Contrôle : Niveau 6 petits morceaux tendres - Test d'écrasement à la fourchette.. ; Transmission : prévenir cuisine, soins ou responsable si écart. ; Trace : noter ou faire remonter l'observation utile.</t>
  </si>
  <si>
    <t>Je vérifie : Niveau 6 petits morceaux tendres. ; Je respecte : la prescription ou la consigne donnée. ; Je contrôle : Test d'écrasement à la fourchette. ; Si écart : je préviens le responsable, les soins ou le formateur. ; Je transmets : ce que j'ai vu, corrigé ou fait remonter.</t>
  </si>
  <si>
    <t>Niveau 6 petits morceaux tendres : besoin → risque → contrôle → preuve.</t>
  </si>
  <si>
    <t>Niveau 6 petits morceaux tendres : action → contrôle → transmission.</t>
  </si>
  <si>
    <t>Niveau 6 petits morceaux tendres : je vérifie, je fais, je préviens.</t>
  </si>
  <si>
    <t>Complète avec la responsabilité, la preuve et le risque associé à « Niveau 6 petits morceaux tendres ».</t>
  </si>
  <si>
    <t>Ajoute un contrôle observable ou une transmission pour « Niveau 6 petits morceaux tendres ».</t>
  </si>
  <si>
    <t>Précise ce que tu fais si tu constates un écart sur « Niveau 6 petits morceaux tendres ».</t>
  </si>
  <si>
    <t>Quelle preuve ou quel contrôle permet de sécuriser « Niveau 6 petits morceaux tendres » ?</t>
  </si>
  <si>
    <t>Quel contrôle terrain dois-tu citer pour « Niveau 6 petits morceaux tendres » ?</t>
  </si>
  <si>
    <t>Qui préviens-tu si « Niveau 6 petits morceaux tendres » n’est pas conforme ?</t>
  </si>
  <si>
    <t>Servir viande fibreuse ou légumes croquants.</t>
  </si>
  <si>
    <t>Test d'écrasement à la fourchette. ; Prescription compatible avec mastication. ; Cuisson longue, découpe, nappage.</t>
  </si>
  <si>
    <t>Exemple de réponse PRO : pour « Niveau 6 petits morceaux tendres », je vérifie d’abord la prescription, le niveau IDDSI ou la consigne validée. Je contrôle en situation réelle : Test d'écrasement à la fourchette. Le risque à éviter est : Servir viande fibreuse ou légumes croquants. Je m’appuie sur la preuve suivante : Test d'écrasement à la fourchette ; Prescription compatible avec mastication. Si l’écart persiste, je corrige, je bloque la sortie si nécessaire et je transmets au responsable concerné.</t>
  </si>
  <si>
    <t>Exemple de réponse intermédiaire : pour « Niveau 6 petits morceaux tendres », j’applique la consigne puis je vérifie : Test d'écrasement à la fourchette. Je compare le résultat obtenu avec ce qui est demandé et je signale tout écart avant service. Je transmets l’information utile et je garde comme repère : Test d'écrasement à la fourchette.</t>
  </si>
  <si>
    <t>Exemple de réponse CFA : pour « Niveau 6 petits morceaux tendres », je regarde la consigne, je contrôle : Test d'écrasement à la fourchette. Si ce n’est pas bon ou si j’ai un doute, je ne laisse pas partir sans prévenir le responsable, les soins ou le formateur.</t>
  </si>
  <si>
    <t>Niveau 6 petits morceaux tendres - Test d'écrasement à la fourchette.</t>
  </si>
  <si>
    <t>Décrire l'action de production, service ou accompagnement</t>
  </si>
  <si>
    <t>appliquer la prescription en production service ou accompagnement</t>
  </si>
  <si>
    <t>j applique la consigne</t>
  </si>
  <si>
    <t>appliquer prescription</t>
  </si>
  <si>
    <t>INTER_2</t>
  </si>
  <si>
    <t>Réponse A initiale — saisie PRO</t>
  </si>
  <si>
    <t>Réponse A initiale — saisie INTERMÉDIAIRE</t>
  </si>
  <si>
    <t>Réponse A initiale — saisie CFA</t>
  </si>
  <si>
    <t>Niveau / notion : Niveau 7 facile à mastiquer ; Définition terrain : Aliments normaux mais choisis tendres et faciles. ; Objectif santé : Préserver autonomie et plaisir. ; Contrôle pratique : Éviter aliments durs, secs, filandreux.</t>
  </si>
  <si>
    <t>IDDSI 7</t>
  </si>
  <si>
    <t>Explique comment maîtriser « Niveau 7 facile à mastiquer » dans une démarche professionnelle en textures modifiées.</t>
  </si>
  <si>
    <t>Comment appliques-tu « Niveau 7 facile à mastiquer » en situation de production, service ou accompagnement ?</t>
  </si>
  <si>
    <t>Sur le terrain, que dois-tu faire ou vérifier pour « Niveau 7 facile à mastiquer » ?</t>
  </si>
  <si>
    <t>Notion : Niveau 7 facile à mastiquer. ; Besoin / objectif : Préserver autonomie et plaisir. ; Action professionnelle : appliquer la prescription et la consigne validée. ; Contrôle observable : Éviter aliments durs, secs, filandreux. ; Risque / limite : Classer une personne en mixé alors qu'un facile à mastiquer suffit. ; Validation / preuve : Réévaluation régulière du niveau. ; Responsable : Cuisine / formateur / équipe terrain. ; Source : SRC_IDDSI_FRAME</t>
  </si>
  <si>
    <t>Objectif : Préserver autonomie et plaisir. ; Action : appliquer la prescription en production, service ou accompagnement. ; Contrôle : Niveau 7 facile à mastiquer - Éviter aliments durs, secs, filandreux.. ; Transmission : prévenir cuisine, soins ou responsable si écart. ; Trace : noter ou faire remonter l'observation utile.</t>
  </si>
  <si>
    <t>Je vérifie : Niveau 7 facile à mastiquer. ; Je respecte : la prescription ou la consigne donnée. ; Je contrôle : Éviter aliments durs, secs, filandreux. ; Si écart : je préviens le responsable, les soins ou le formateur. ; Je transmets : ce que j'ai vu, corrigé ou fait remonter.</t>
  </si>
  <si>
    <t>Niveau 7 facile à mastiquer : besoin → risque → contrôle → preuve.</t>
  </si>
  <si>
    <t>Niveau 7 facile à mastiquer : action → contrôle → transmission.</t>
  </si>
  <si>
    <t>Niveau 7 facile à mastiquer : je vérifie, je fais, je préviens.</t>
  </si>
  <si>
    <t>Complète avec la responsabilité, la preuve et le risque associé à « Niveau 7 facile à mastiquer ».</t>
  </si>
  <si>
    <t>Ajoute un contrôle observable ou une transmission pour « Niveau 7 facile à mastiquer ».</t>
  </si>
  <si>
    <t>Précise ce que tu fais si tu constates un écart sur « Niveau 7 facile à mastiquer ».</t>
  </si>
  <si>
    <t>Quelle preuve ou quel contrôle permet de sécuriser « Niveau 7 facile à mastiquer » ?</t>
  </si>
  <si>
    <t>Quel contrôle terrain dois-tu citer pour « Niveau 7 facile à mastiquer » ?</t>
  </si>
  <si>
    <t>Qui préviens-tu si « Niveau 7 facile à mastiquer » n’est pas conforme ?</t>
  </si>
  <si>
    <t>Classer une personne en mixé alors qu'un facile à mastiquer suffit.</t>
  </si>
  <si>
    <t>Éviter aliments durs, secs, filandreux. ; Réévaluation régulière du niveau. ; Choix produit et cuisson adaptée.</t>
  </si>
  <si>
    <t>Exemple de réponse PRO : pour « Niveau 7 facile à mastiquer », je vérifie d’abord la prescription, le niveau IDDSI ou la consigne validée. Je contrôle en situation réelle : Éviter aliments durs, secs, filandreux. Le risque à éviter est : Classer une personne en mixé alors qu'un facile à mastiquer suffit. Je m’appuie sur la preuve suivante : Éviter aliments durs, secs, filandreux ; Réévaluation régulière du niveau. Si l’écart persiste, je corrige, je bloque la sortie si nécessaire et je transmets au responsable concerné.</t>
  </si>
  <si>
    <t>Exemple de réponse intermédiaire : pour « Niveau 7 facile à mastiquer », j’applique la consigne puis je vérifie : Éviter aliments durs, secs, filandreux. Je compare le résultat obtenu avec ce qui est demandé et je signale tout écart avant service. Je transmets l’information utile et je garde comme repère : Éviter aliments durs, secs, filandreux.</t>
  </si>
  <si>
    <t>Exemple de réponse CFA : pour « Niveau 7 facile à mastiquer », je regarde la consigne, je contrôle : Éviter aliments durs, secs, filandreux. Si ce n’est pas bon ou si j’ai un doute, je ne laisse pas partir sans prévenir le responsable, les soins ou le formateur.</t>
  </si>
  <si>
    <t>Niveau 7 facile à mastiquer - Éviter aliments durs, secs, filandreux.</t>
  </si>
  <si>
    <t>Citer un contrôle terrain observable</t>
  </si>
  <si>
    <t>boisson niveau 0 ecoulement libre sans resistance notable</t>
  </si>
  <si>
    <t>INTER_3</t>
  </si>
  <si>
    <t xml:space="preserve">pour « Boisson niveau 0 », je vérifie d’abord la prescription, le niveau IDDSI ou la consigne validée. Je contrôle en situation réelle : Écoulement libre, sans résistance notable. </t>
  </si>
  <si>
    <t xml:space="preserve"> j’applique la consigne puis je vérifie : Écoulement libre, sans résistance notable.</t>
  </si>
  <si>
    <t>je regarde la consigne, je contrôle : Écoulement libre, sans résistance notable.</t>
  </si>
  <si>
    <t>Texture normale niveau 7</t>
  </si>
  <si>
    <t>Niveau / notion : Texture normale niveau 7 ; Définition terrain : Repas ordinaire sans adaptation particulière. ; Objectif santé : Maintenir alimentation sociale classique si possible. ; Contrôle pratique : Absence de restriction texture non justifiée.</t>
  </si>
  <si>
    <t>Explique comment maîtriser « Texture normale niveau 7 » dans une démarche professionnelle en textures modifiées.</t>
  </si>
  <si>
    <t>Comment appliques-tu « Texture normale niveau 7 » en situation de production, service ou accompagnement ?</t>
  </si>
  <si>
    <t>Sur le terrain, que dois-tu faire ou vérifier pour « Texture normale niveau 7 » ?</t>
  </si>
  <si>
    <t>Notion : Texture normale niveau 7. ; Besoin / objectif : Maintenir alimentation sociale classique si possible. ; Action professionnelle : appliquer la prescription et la consigne validée. ; Contrôle observable : Absence de restriction texture non justifiée. ; Risque / limite : Garder un niveau modifié par habitude. ; Validation / preuve : Vérifier évolution clinique. ; Responsable : Cuisine / formateur / équipe terrain. ; Source : SRC_IDDSI_FRAME</t>
  </si>
  <si>
    <t>Objectif : Maintenir alimentation sociale classique si possible. ; Action : appliquer la prescription en production, service ou accompagnement. ; Contrôle : Texture normale niveau 7 - Absence de restriction texture non justifiée.. ; Transmission : prévenir cuisine, soins ou responsable si écart. ; Trace : noter ou faire remonter l'observation utile.</t>
  </si>
  <si>
    <t>Je vérifie : Texture normale niveau 7. ; Je respecte : la prescription ou la consigne donnée. ; Je contrôle : Absence de restriction texture non justifiée. ; Si écart : je préviens le responsable, les soins ou le formateur. ; Je transmets : ce que j'ai vu, corrigé ou fait remonter.</t>
  </si>
  <si>
    <t>Texture normale niveau 7 : besoin → risque → contrôle → preuve.</t>
  </si>
  <si>
    <t>Texture normale niveau 7 : action → contrôle → transmission.</t>
  </si>
  <si>
    <t>Texture normale niveau 7 : je vérifie, je fais, je préviens.</t>
  </si>
  <si>
    <t>Complète avec la responsabilité, la preuve et le risque associé à « Texture normale niveau 7 ».</t>
  </si>
  <si>
    <t>Ajoute un contrôle observable ou une transmission pour « Texture normale niveau 7 ».</t>
  </si>
  <si>
    <t>Précise ce que tu fais si tu constates un écart sur « Texture normale niveau 7 ».</t>
  </si>
  <si>
    <t>Quelle preuve ou quel contrôle permet de sécuriser « Texture normale niveau 7 » ?</t>
  </si>
  <si>
    <t>Quel contrôle terrain dois-tu citer pour « Texture normale niveau 7 » ?</t>
  </si>
  <si>
    <t>Qui préviens-tu si « Texture normale niveau 7 » n’est pas conforme ?</t>
  </si>
  <si>
    <t>Garder un niveau modifié par habitude.</t>
  </si>
  <si>
    <t>Absence de restriction texture non justifiée. ; Vérifier évolution clinique. ; Ne pas figer les textures.</t>
  </si>
  <si>
    <t>Exemple de réponse PRO : pour « Texture normale niveau 7 », je vérifie d’abord la prescription, le niveau IDDSI ou la consigne validée. Je contrôle en situation réelle : Absence de restriction texture non justifiée. Le risque à éviter est : Garder un niveau modifié par habitude. Je m’appuie sur la preuve suivante : Absence de restriction texture non justifiée ; Vérifier évolution clinique. Si l’écart persiste, je corrige, je bloque la sortie si nécessaire et je transmets au responsable concerné.</t>
  </si>
  <si>
    <t>Exemple de réponse intermédiaire : pour « Texture normale niveau 7 », j’applique la consigne puis je vérifie : Absence de restriction texture non justifiée. Je compare le résultat obtenu avec ce qui est demandé et je signale tout écart avant service. Je transmets l’information utile et je garde comme repère : Absence de restriction texture non justifiée.</t>
  </si>
  <si>
    <t>Exemple de réponse CFA : pour « Texture normale niveau 7 », je regarde la consigne, je contrôle : Absence de restriction texture non justifiée. Si ce n’est pas bon ou si j’ai un doute, je ne laisse pas partir sans prévenir le responsable, les soins ou le formateur.</t>
  </si>
  <si>
    <t>Texture normale niveau 7 - Absence de restriction texture non justifiée.</t>
  </si>
  <si>
    <t>Prévoir la transmission en cas d'écart</t>
  </si>
  <si>
    <t>prevenir cuisine soins ou responsable si ecart</t>
  </si>
  <si>
    <t>signale tout ecart</t>
  </si>
  <si>
    <t>signaler tout ecart</t>
  </si>
  <si>
    <t>prevenir cuisine soins</t>
  </si>
  <si>
    <t>prevenir responsable</t>
  </si>
  <si>
    <t>transmets information</t>
  </si>
  <si>
    <t>INTER_4</t>
  </si>
  <si>
    <t>Notation A /20 PRO ►</t>
  </si>
  <si>
    <t>Situation métier</t>
  </si>
  <si>
    <t>Notation A /20 INTERMÉDIAIRE ►</t>
  </si>
  <si>
    <t>Notation A /20 CFA ►</t>
  </si>
  <si>
    <t>Texture prescrite</t>
  </si>
  <si>
    <t>Niveau / notion : Texture prescrite ; Définition terrain : Le niveau ne se choisit pas par goût cuisine mais par besoin évalué. ; Objectif santé : Sécuriser et individualiser. ; Contrôle pratique : Prescription, observation, équipe pluridisciplinaire.</t>
  </si>
  <si>
    <t>Non spécifique</t>
  </si>
  <si>
    <t>Explique comment maîtriser « Texture prescrite » dans une démarche professionnelle en textures modifiées.</t>
  </si>
  <si>
    <t>Comment appliques-tu « Texture prescrite » en situation de production, service ou accompagnement ?</t>
  </si>
  <si>
    <t>Sur le terrain, que dois-tu faire ou vérifier pour « Texture prescrite » ?</t>
  </si>
  <si>
    <t>Notion : Texture prescrite. ; Besoin / objectif : Le niveau ne se choisit pas par goût cuisine mais par besoin évalué. ; Action professionnelle : appliquer la prescription et la consigne validée. ; Contrôle observable : Prescription, observation, équipe pluridisciplinaire. ; Risque / limite : Changer la texture sans transmission. ; Validation / preuve : Traçabilité dans dossier/prescription. ; Responsable : Cuisine / formateur / équipe terrain. ; Source : SRC_HAS_BIENTRAITANCE</t>
  </si>
  <si>
    <t>Objectif : Sécuriser et individualiser. ; Action : appliquer la prescription en production, service ou accompagnement. ; Contrôle : Texture prescrite - Prescription, observation, équipe pluridisciplinaire.. ; Transmission : prévenir cuisine, soins ou responsable si écart. ; Trace : noter ou faire remonter l'observation utile.</t>
  </si>
  <si>
    <t>Je vérifie : Texture prescrite. ; Je respecte : la prescription ou la consigne donnée. ; Je contrôle : Prescription, observation, équipe pluridisciplinaire. ; Si écart : je préviens le responsable, les soins ou le formateur. ; Je transmets : ce que j'ai vu, corrigé ou fait remonter.</t>
  </si>
  <si>
    <t>Texture prescrite : besoin → risque → contrôle → preuve.</t>
  </si>
  <si>
    <t>Texture prescrite : action → contrôle → transmission.</t>
  </si>
  <si>
    <t>Texture prescrite : je vérifie, je fais, je préviens.</t>
  </si>
  <si>
    <t>Complète avec la responsabilité, la preuve et le risque associé à « Texture prescrite ».</t>
  </si>
  <si>
    <t>Ajoute un contrôle observable ou une transmission pour « Texture prescrite ».</t>
  </si>
  <si>
    <t>Précise ce que tu fais si tu constates un écart sur « Texture prescrite ».</t>
  </si>
  <si>
    <t>Quelle preuve ou quel contrôle permet de sécuriser « Texture prescrite » ?</t>
  </si>
  <si>
    <t>Quel contrôle terrain dois-tu citer pour « Texture prescrite » ?</t>
  </si>
  <si>
    <t>Qui préviens-tu si « Texture prescrite » n’est pas conforme ?</t>
  </si>
  <si>
    <t>Changer la texture sans transmission.</t>
  </si>
  <si>
    <t>Prescription, observation, équipe pluridisciplinaire. ; Traçabilité dans dossier/prescription. ; Application stricte au poste froid/chaud.</t>
  </si>
  <si>
    <t>Exemple de réponse PRO : pour « Texture prescrite », je vérifie d’abord la prescription, le niveau IDDSI ou la consigne validée. Je contrôle en situation réelle : Prescription, observation, équipe pluridisciplinaire. Le risque à éviter est : Changer la texture sans transmission. Je m’appuie sur la preuve suivante : Prescription, observation, équipe pluridisciplinaire ; Traçabilité dans dossier/prescription. Si l’écart persiste, je corrige, je bloque la sortie si nécessaire et je transmets au responsable concerné.</t>
  </si>
  <si>
    <t>Exemple de réponse intermédiaire : pour « Texture prescrite », j’applique la consigne puis je vérifie : Prescription, observation, équipe pluridisciplinaire. Je compare le résultat obtenu avec ce qui est demandé et je signale tout écart avant service. Je transmets l’information utile et je garde comme repère : Prescription, observation, équipe pluridisciplinaire.</t>
  </si>
  <si>
    <t>Exemple de réponse CFA : pour « Texture prescrite », je regarde la consigne, je contrôle : Prescription, observation, équipe pluridisciplinaire. Si ce n’est pas bon ou si j’ai un doute, je ne laisse pas partir sans prévenir le responsable, les soins ou le formateur.</t>
  </si>
  <si>
    <t>SRC_HAS_BIENTRAITANCE</t>
  </si>
  <si>
    <t>Texture prescrite - Prescription, observation, équipe pluridisciplinaire.</t>
  </si>
  <si>
    <t>Prévoir une trace ou une observation exploitable</t>
  </si>
  <si>
    <t>noter ou faire remonter l observation utile</t>
  </si>
  <si>
    <t>noter observation</t>
  </si>
  <si>
    <t>faire remonter observation</t>
  </si>
  <si>
    <t>observation utile</t>
  </si>
  <si>
    <t>information utile</t>
  </si>
  <si>
    <t>INTER_5</t>
  </si>
  <si>
    <t>Diagnostic A PRO</t>
  </si>
  <si>
    <t>Diagnostic A INTERMÉDIAIRE</t>
  </si>
  <si>
    <t>Diagnostic A CFA</t>
  </si>
  <si>
    <t>Sur-texturation</t>
  </si>
  <si>
    <t>Niveau / notion : Sur-texturation ; Définition terrain : Texture plus dégradée que nécessaire. ; Objectif santé : Éviter perte de plaisir, autonomie, dignité. ; Contrôle pratique : Comparer capacité réelle et texture servie.</t>
  </si>
  <si>
    <t>Explique comment maîtriser « Sur-texturation » dans une démarche professionnelle en textures modifiées.</t>
  </si>
  <si>
    <t>Comment appliques-tu « Sur-texturation » en situation de production, service ou accompagnement ?</t>
  </si>
  <si>
    <t>Sur le terrain, que dois-tu faire ou vérifier pour « Sur-texturation » ?</t>
  </si>
  <si>
    <t>Notion : Sur-texturation. ; Besoin / objectif : Éviter perte de plaisir, autonomie, dignité. ; Action professionnelle : appliquer la prescription et la consigne validée. ; Contrôle observable : Comparer capacité réelle et texture servie. ; Risque / limite : Passer tout le monde en mixé pour simplifier. ; Validation / preuve : Révision périodique avec équipe. ; Responsable : Cuisine / formateur / équipe terrain. ; Source : SRC_HAS_BIENTRAITANCE</t>
  </si>
  <si>
    <t>Objectif : Éviter perte de plaisir, autonomie, dignité. ; Action : appliquer la prescription en production, service ou accompagnement. ; Contrôle : Sur-texturation - Comparer capacité réelle et texture servie.. ; Transmission : prévenir cuisine, soins ou responsable si écart. ; Trace : noter ou faire remonter l'observation utile.</t>
  </si>
  <si>
    <t>Je vérifie : Sur-texturation. ; Je respecte : la prescription ou la consigne donnée. ; Je contrôle : Comparer capacité réelle et texture servie. ; Si écart : je préviens le responsable, les soins ou le formateur. ; Je transmets : ce que j'ai vu, corrigé ou fait remonter.</t>
  </si>
  <si>
    <t>Sur-texturation : besoin → risque → contrôle → preuve.</t>
  </si>
  <si>
    <t>Sur-texturation : action → contrôle → transmission.</t>
  </si>
  <si>
    <t>Sur-texturation : je vérifie, je fais, je préviens.</t>
  </si>
  <si>
    <t>Complète avec la responsabilité, la preuve et le risque associé à « Sur-texturation ».</t>
  </si>
  <si>
    <t>Ajoute un contrôle observable ou une transmission pour « Sur-texturation ».</t>
  </si>
  <si>
    <t>Précise ce que tu fais si tu constates un écart sur « Sur-texturation ».</t>
  </si>
  <si>
    <t>Quelle preuve ou quel contrôle permet de sécuriser « Sur-texturation » ?</t>
  </si>
  <si>
    <t>Quel contrôle terrain dois-tu citer pour « Sur-texturation » ?</t>
  </si>
  <si>
    <t>Qui préviens-tu si « Sur-texturation » n’est pas conforme ?</t>
  </si>
  <si>
    <t>Passer tout le monde en mixé pour simplifier.</t>
  </si>
  <si>
    <t>Comparer capacité réelle et texture servie. ; Révision périodique avec équipe. ; Différenciation des productions.</t>
  </si>
  <si>
    <t>Exemple de réponse PRO : pour « Sur-texturation », je vérifie d’abord la prescription, le niveau IDDSI ou la consigne validée. Je contrôle en situation réelle : Comparer capacité réelle et texture servie. Le risque à éviter est : Passer tout le monde en mixé pour simplifier. Je m’appuie sur la preuve suivante : Comparer capacité réelle et texture servie ; Révision périodique avec équipe. Si l’écart persiste, je corrige, je bloque la sortie si nécessaire et je transmets au responsable concerné.</t>
  </si>
  <si>
    <t>Exemple de réponse intermédiaire : pour « Sur-texturation », j’applique la consigne puis je vérifie : Comparer capacité réelle et texture servie. Je compare le résultat obtenu avec ce qui est demandé et je signale tout écart avant service. Je transmets l’information utile et je garde comme repère : Comparer capacité réelle et texture servie.</t>
  </si>
  <si>
    <t>Exemple de réponse CFA : pour « Sur-texturation », je regarde la consigne, je contrôle : Comparer capacité réelle et texture servie. Si ce n’est pas bon ou si j’ai un doute, je ne laisse pas partir sans prévenir le responsable, les soins ou le formateur.</t>
  </si>
  <si>
    <t>Sur-texturation - Comparer capacité réelle et texture servie.</t>
  </si>
  <si>
    <t>Dire ce qui est vérifié concrètement</t>
  </si>
  <si>
    <t>CFA_1</t>
  </si>
  <si>
    <t>Évolution du niveau</t>
  </si>
  <si>
    <t>Niveau / notion : Évolution du niveau ; Définition terrain : Une texture peut évoluer selon fatigue, pathologie, rééducation, dentition. ; Objectif santé : Adapter sans figer le convive. ; Contrôle pratique : Observation repas + transmissions.</t>
  </si>
  <si>
    <t>Explique comment maîtriser « Évolution du niveau » dans une démarche professionnelle en textures modifiées.</t>
  </si>
  <si>
    <t>Comment appliques-tu « Évolution du niveau » en situation de production, service ou accompagnement ?</t>
  </si>
  <si>
    <t>Sur le terrain, que dois-tu faire ou vérifier pour « Évolution du niveau » ?</t>
  </si>
  <si>
    <t>Notion : Évolution du niveau. ; Besoin / objectif : Adapter sans figer le convive. ; Action professionnelle : appliquer la prescription et la consigne validée. ; Contrôle observable : Observation repas + transmissions. ; Risque / limite : Considérer la texture définitive. ; Validation / preuve : Plan de suivi et alertes. ; Responsable : Cuisine / formateur / équipe terrain. ; Source : SRC_SRAE_TEXTURES</t>
  </si>
  <si>
    <t>Objectif : Adapter sans figer le convive. ; Action : appliquer la prescription en production, service ou accompagnement. ; Contrôle : Évolution du niveau - Observation repas + transmissions.. ; Transmission : prévenir cuisine, soins ou responsable si écart. ; Trace : noter ou faire remonter l'observation utile.</t>
  </si>
  <si>
    <t>Je vérifie : Évolution du niveau. ; Je respecte : la prescription ou la consigne donnée. ; Je contrôle : Observation repas + transmissions. ; Si écart : je préviens le responsable, les soins ou le formateur. ; Je transmets : ce que j'ai vu, corrigé ou fait remonter.</t>
  </si>
  <si>
    <t>Évolution du niveau : besoin → risque → contrôle → preuve.</t>
  </si>
  <si>
    <t>Évolution du niveau : action → contrôle → transmission.</t>
  </si>
  <si>
    <t>Évolution du niveau : je vérifie, je fais, je préviens.</t>
  </si>
  <si>
    <t>Complète avec la responsabilité, la preuve et le risque associé à « Évolution du niveau ».</t>
  </si>
  <si>
    <t>Ajoute un contrôle observable ou une transmission pour « Évolution du niveau ».</t>
  </si>
  <si>
    <t>Précise ce que tu fais si tu constates un écart sur « Évolution du niveau ».</t>
  </si>
  <si>
    <t>Quelle preuve ou quel contrôle permet de sécuriser « Évolution du niveau » ?</t>
  </si>
  <si>
    <t>Quel contrôle terrain dois-tu citer pour « Évolution du niveau » ?</t>
  </si>
  <si>
    <t>Qui préviens-tu si « Évolution du niveau » n’est pas conforme ?</t>
  </si>
  <si>
    <t>Considérer la texture définitive.</t>
  </si>
  <si>
    <t>Observation repas + transmissions. ; Plan de suivi et alertes. ; Menus compatibles multi-niveaux.</t>
  </si>
  <si>
    <t>Exemple de réponse PRO : pour « Évolution du niveau », je vérifie d’abord la prescription, le niveau IDDSI ou la consigne validée. Je contrôle en situation réelle : Observation repas + transmissions. Le risque à éviter est : Considérer la texture définitive. Je m’appuie sur la preuve suivante : Observation repas + transmissions ; Plan de suivi et alertes. Si l’écart persiste, je corrige, je bloque la sortie si nécessaire et je transmets au responsable concerné.</t>
  </si>
  <si>
    <t>Exemple de réponse intermédiaire : pour « Évolution du niveau », j’applique la consigne puis je vérifie : Observation repas + transmissions. Je compare le résultat obtenu avec ce qui est demandé et je signale tout écart avant service. Je transmets l’information utile et je garde comme repère : Observation repas + transmissions.</t>
  </si>
  <si>
    <t>Exemple de réponse CFA : pour « Évolution du niveau », je regarde la consigne, je contrôle : Observation repas + transmissions. Si ce n’est pas bon ou si j’ai un doute, je ne laisse pas partir sans prévenir le responsable, les soins ou le formateur.</t>
  </si>
  <si>
    <t>SRC_SRAE_TEXTURES</t>
  </si>
  <si>
    <t>Évolution du niveau - Observation repas + transmissions.</t>
  </si>
  <si>
    <t>Respecter la prescription ou la consigne</t>
  </si>
  <si>
    <t>la prescription ou la consigne donnee</t>
  </si>
  <si>
    <t>je regarde la consigne</t>
  </si>
  <si>
    <t>regarde la consigne</t>
  </si>
  <si>
    <t>prescription consigne</t>
  </si>
  <si>
    <t>consigne donnee</t>
  </si>
  <si>
    <t>CFA_2</t>
  </si>
  <si>
    <t>Conseil d'amélioration INTERMÉDIAIRE</t>
  </si>
  <si>
    <t>Complément pédagogique</t>
  </si>
  <si>
    <t>Textures modifiées — général</t>
  </si>
  <si>
    <t>Personnes concernées et évaluation du besoin</t>
  </si>
  <si>
    <t>Dysphagie connue</t>
  </si>
  <si>
    <t>Situation : Dysphagie connue ; Signes observables : Toux, voix mouillée, fausse route, peur d'avaler. ; Risque : Inhalation, pneumopathie, dénutrition. ; Action attendue : Respecter prescription et texture indiquée.</t>
  </si>
  <si>
    <t>Explique comment maîtriser « Dysphagie connue » dans une démarche professionnelle en textures modifiées.</t>
  </si>
  <si>
    <t>Comment appliques-tu « Dysphagie connue » en situation de production, service ou accompagnement ?</t>
  </si>
  <si>
    <t>Sur le terrain, que dois-tu faire ou vérifier pour « Dysphagie connue » ?</t>
  </si>
  <si>
    <t>Notion : Dysphagie connue. ; Besoin / objectif : Situation : Dysphagie connue ; Signes observables : Toux, voix mouillée, fausse route, peur d'avaler. ; Risque : Inhalation, pneumopathie, dénutrition. ; Action attendue : Respecter prescription et texture indiquée.. ; Action professionnelle : appliquer la prescription et la consigne validée. ; Contrôle observable : Dysphagie connue - Respecter prescription et texture indiquée.. ; Risque / limite : Inhalation, pneumopathie, dénutrition. ; Validation / preuve : Prescription/fiche repas. ; Responsable : Cuisine / formateur / équipe terrain. ; Source : SRC_DOCUMENT_SOURCE</t>
  </si>
  <si>
    <t>Objectif : Inhalation, pneumopathie, dénutrition. ; Action : appliquer la prescription en production, service ou accompagnement. ; Contrôle : Dysphagie connue - Respecter prescription et texture indiquée.. ; Transmission : prévenir cuisine, soins ou responsable si écart. ; Trace : noter ou faire remonter l'observation utile.</t>
  </si>
  <si>
    <t>Je vérifie : Dysphagie connue. ; Je respecte : la prescription ou la consigne donnée. ; Je contrôle : Respecter prescription et texture indiquée. ; Si écart : je préviens le responsable, les soins ou le formateur. ; Je transmets : ce que j'ai vu, corrigé ou fait remonter.</t>
  </si>
  <si>
    <t>Dysphagie connue : besoin → risque → contrôle → preuve.</t>
  </si>
  <si>
    <t>Dysphagie connue : action → contrôle → transmission.</t>
  </si>
  <si>
    <t>Dysphagie connue : je vérifie, je fais, je préviens.</t>
  </si>
  <si>
    <t>Complète avec la responsabilité, la preuve et le risque associé à « Dysphagie connue ».</t>
  </si>
  <si>
    <t>Ajoute un contrôle observable ou une transmission pour « Dysphagie connue ».</t>
  </si>
  <si>
    <t>Précise ce que tu fais si tu constates un écart sur « Dysphagie connue ».</t>
  </si>
  <si>
    <t>Quelle preuve ou quel contrôle permet de sécuriser « Dysphagie connue » ?</t>
  </si>
  <si>
    <t>Quel contrôle terrain dois-tu citer pour « Dysphagie connue » ?</t>
  </si>
  <si>
    <t>Qui préviens-tu si « Dysphagie connue » n’est pas conforme ?</t>
  </si>
  <si>
    <t>Inhalation, pneumopathie, dénutrition.</t>
  </si>
  <si>
    <t>Sécuriser via prescription, observation et traçabilité. ; Prescription/fiche repas</t>
  </si>
  <si>
    <t>Exemple de réponse PRO : pour « Dysphagie connue », je vérifie d’abord la prescription, le niveau IDDSI ou la consigne validée. Je contrôle en situation réelle : Respecter prescription et texture indiquée. Le risque à éviter est : Inhalation, pneumopathie, dénutrition. Je m’appuie sur la preuve suivante : Sécuriser via prescription, observation et traçabilité ; Prescription/fiche repas. Si l’écart persiste, je corrige, je bloque la sortie si nécessaire et je transmets au responsable concerné.</t>
  </si>
  <si>
    <t>Exemple de réponse intermédiaire : pour « Dysphagie connue », j’applique la consigne puis je vérifie : Respecter prescription et texture indiquée. Je compare le résultat obtenu avec ce qui est demandé et je signale tout écart avant service. Je transmets l’information utile et je garde comme repère : Sécuriser via prescription, observation et traçabilité.</t>
  </si>
  <si>
    <t>Exemple de réponse CFA : pour « Dysphagie connue », je regarde la consigne, je contrôle : Respecter prescription et texture indiquée. Si ce n’est pas bon ou si j’ai un doute, je ne laisse pas partir sans prévenir le responsable, les soins ou le formateur.</t>
  </si>
  <si>
    <t>SRC_DOCUMENT_SOURCE</t>
  </si>
  <si>
    <t>Dysphagie connue - Respecter prescription et texture indiquée.</t>
  </si>
  <si>
    <t>Complément</t>
  </si>
  <si>
    <t>Réaliser le contrôle simple attendu</t>
  </si>
  <si>
    <t>CFA_3</t>
  </si>
  <si>
    <t>Troubles de mastication</t>
  </si>
  <si>
    <t>Situation : Troubles de mastication ; Signes observables : Dents absentes, appareil mal adapté, fatigue à mâcher. ; Risque : Refus, baisse d'apports, douleurs. ; Action attendue : Adapter tendreté, découpe, sauce.</t>
  </si>
  <si>
    <t>Explique comment maîtriser « Troubles de mastication » dans une démarche professionnelle en textures modifiées.</t>
  </si>
  <si>
    <t>Comment appliques-tu « Troubles de mastication » en situation de production, service ou accompagnement ?</t>
  </si>
  <si>
    <t>Sur le terrain, que dois-tu faire ou vérifier pour « Troubles de mastication » ?</t>
  </si>
  <si>
    <t>Notion : Adapter niveau sans surclasser en mixé par facilité. ; Besoin / objectif : Situation : Troubles de mastication ; Signes observables : Dents absentes, appareil mal adapté, fatigue à mâcher. ; Risque : Refus, baisse d'apports, douleurs. ; Action attendue : Adapter tendreté, découpe, sauce.. ; Action professionnelle : appliquer la prescription et la consigne validée. ; Contrôle observable : Troubles de mastication - Adapter tendreté, découpe, sauce.. ; Risque / limite : Refus, baisse d'apports, douleurs. ; Validation / preuve : Observation repas. ; Responsable : Cuisine / formateur / équipe terrain. ; Source : SRC_DOCUMENT_SOURCE</t>
  </si>
  <si>
    <t>Objectif : Refus, baisse d'apports, douleurs. ; Action : appliquer la prescription en production, service ou accompagnement. ; Contrôle : Troubles de mastication - Adapter tendreté, découpe, sauce.. ; Transmission : prévenir cuisine, soins ou responsable si écart. ; Trace : noter ou faire remonter l'observation utile.</t>
  </si>
  <si>
    <t>Je vérifie : Troubles de mastication. ; Je respecte : la prescription ou la consigne donnée. ; Je contrôle : Adapter tendreté, découpe, sauce. ; Si écart : je préviens le responsable, les soins ou le formateur. ; Je transmets : ce que j'ai vu, corrigé ou fait remonter.</t>
  </si>
  <si>
    <t>Troubles de mastication : besoin → risque → contrôle → preuve.</t>
  </si>
  <si>
    <t>Troubles de mastication : action → contrôle → transmission.</t>
  </si>
  <si>
    <t>Troubles de mastication : je vérifie, je fais, je préviens.</t>
  </si>
  <si>
    <t>Complète avec la responsabilité, la preuve et le risque associé à « Troubles de mastication ».</t>
  </si>
  <si>
    <t>Ajoute un contrôle observable ou une transmission pour « Troubles de mastication ».</t>
  </si>
  <si>
    <t>Précise ce que tu fais si tu constates un écart sur « Troubles de mastication ».</t>
  </si>
  <si>
    <t>Quelle preuve ou quel contrôle permet de sécuriser « Troubles de mastication » ?</t>
  </si>
  <si>
    <t>Quel contrôle terrain dois-tu citer pour « Troubles de mastication » ?</t>
  </si>
  <si>
    <t>Qui préviens-tu si « Troubles de mastication » n’est pas conforme ?</t>
  </si>
  <si>
    <t>Refus, baisse d'apports, douleurs.</t>
  </si>
  <si>
    <t>Adapter niveau sans surclasser en mixé par facilité. ; Observation repas</t>
  </si>
  <si>
    <t>Exemple de réponse PRO : pour « Troubles de mastication », je vérifie d’abord la prescription, le niveau IDDSI ou la consigne validée. Je contrôle en situation réelle : Adapter tendreté, découpe, sauce. Le risque à éviter est : Refus, baisse d'apports, douleurs. Je m’appuie sur la preuve suivante : Adapter niveau sans surclasser en mixé par facilité ; Observation repas. Si l’écart persiste, je corrige, je bloque la sortie si nécessaire et je transmets au responsable concerné.</t>
  </si>
  <si>
    <t>Exemple de réponse intermédiaire : pour « Troubles de mastication », j’applique la consigne puis je vérifie : Adapter tendreté, découpe, sauce. Je compare le résultat obtenu avec ce qui est demandé et je signale tout écart avant service. Je transmets l’information utile et je garde comme repère : Adapter niveau sans surclasser en mixé par facilité.</t>
  </si>
  <si>
    <t>Exemple de réponse CFA : pour « Troubles de mastication », je regarde la consigne, je contrôle : Adapter tendreté, découpe, sauce. Si ce n’est pas bon ou si j’ai un doute, je ne laisse pas partir sans prévenir le responsable, les soins ou le formateur.</t>
  </si>
  <si>
    <t>Troubles de mastication - Adapter tendreté, découpe, sauce.</t>
  </si>
  <si>
    <t>Prévenir en cas d'écart</t>
  </si>
  <si>
    <t>je previens le responsable les soins ou le formateur</t>
  </si>
  <si>
    <t>je previens</t>
  </si>
  <si>
    <t>soins formateur</t>
  </si>
  <si>
    <t>si ce n est pas bon</t>
  </si>
  <si>
    <t>si j ai un doute</t>
  </si>
  <si>
    <t>CFA_4</t>
  </si>
  <si>
    <t>Pathologie neurologique</t>
  </si>
  <si>
    <t>Situation : Pathologie neurologique ; Signes observables : AVC, Parkinson, troubles moteurs, lenteur. ; Risque : Fausse route, fatigabilité. ; Action attendue : Rythme, posture, texture et aide adaptés.</t>
  </si>
  <si>
    <t>Explique comment maîtriser « Pathologie neurologique » dans une démarche professionnelle en textures modifiées.</t>
  </si>
  <si>
    <t>Comment appliques-tu « Pathologie neurologique » en situation de production, service ou accompagnement ?</t>
  </si>
  <si>
    <t>Sur le terrain, que dois-tu faire ou vérifier pour « Pathologie neurologique » ?</t>
  </si>
  <si>
    <t>Notion : Pathologie neurologique. ; Besoin / objectif : Situation : Pathologie neurologique ; Signes observables : AVC, Parkinson, troubles moteurs, lenteur. ; Risque : Fausse route, fatigabilité. ; Action attendue : Rythme, posture, texture et aide adaptés.. ; Action professionnelle : appliquer la prescription et la consigne validée. ; Contrôle observable : Pathologie neurologique - Rythme, posture, texture et aide adaptés.. ; Risque / limite : Fausse route, fatigabilité. ; Validation / preuve : Plan d'accompagnement. ; Responsable : Cuisine / formateur / équipe terrain. ; Source : SRC_DOCUMENT_SOURCE</t>
  </si>
  <si>
    <t>Objectif : Fausse route, fatigabilité. ; Action : appliquer la prescription en production, service ou accompagnement. ; Contrôle : Pathologie neurologique - Rythme, posture, texture et aide adaptés.. ; Transmission : prévenir cuisine, soins ou responsable si écart. ; Trace : noter ou faire remonter l'observation utile.</t>
  </si>
  <si>
    <t>Je vérifie : Pathologie neurologique. ; Je respecte : la prescription ou la consigne donnée. ; Je contrôle : Rythme, posture, texture et aide adaptés. ; Si écart : je préviens le responsable, les soins ou le formateur. ; Je transmets : ce que j'ai vu, corrigé ou fait remonter.</t>
  </si>
  <si>
    <t>Pathologie neurologique : besoin → risque → contrôle → preuve.</t>
  </si>
  <si>
    <t>Pathologie neurologique : action → contrôle → transmission.</t>
  </si>
  <si>
    <t>Pathologie neurologique : je vérifie, je fais, je préviens.</t>
  </si>
  <si>
    <t>Complète avec la responsabilité, la preuve et le risque associé à « Pathologie neurologique ».</t>
  </si>
  <si>
    <t>Ajoute un contrôle observable ou une transmission pour « Pathologie neurologique ».</t>
  </si>
  <si>
    <t>Précise ce que tu fais si tu constates un écart sur « Pathologie neurologique ».</t>
  </si>
  <si>
    <t>Quelle preuve ou quel contrôle permet de sécuriser « Pathologie neurologique » ?</t>
  </si>
  <si>
    <t>Quel contrôle terrain dois-tu citer pour « Pathologie neurologique » ?</t>
  </si>
  <si>
    <t>Qui préviens-tu si « Pathologie neurologique » n’est pas conforme ?</t>
  </si>
  <si>
    <t>Fausse route, fatigabilité.</t>
  </si>
  <si>
    <t>Articuler texture, positionnement et accompagnement. ; Plan d'accompagnement</t>
  </si>
  <si>
    <t>Exemple de réponse PRO : pour « Pathologie neurologique », je vérifie d’abord la prescription, le niveau IDDSI ou la consigne validée. Je contrôle en situation réelle : Rythme, posture, texture et aide adaptés. Le risque à éviter est : Fausse route, fatigabilité. Je m’appuie sur la preuve suivante : Articuler texture, positionnement et accompagnement ; Plan d'accompagnement. Si l’écart persiste, je corrige, je bloque la sortie si nécessaire et je transmets au responsable concerné.</t>
  </si>
  <si>
    <t>Exemple de réponse intermédiaire : pour « Pathologie neurologique », j’applique la consigne puis je vérifie : Rythme, posture, texture et aide adaptés. Je compare le résultat obtenu avec ce qui est demandé et je signale tout écart avant service. Je transmets l’information utile et je garde comme repère : Articuler texture, positionnement et accompagnement.</t>
  </si>
  <si>
    <t>Exemple de réponse CFA : pour « Pathologie neurologique », je regarde la consigne, je contrôle : Rythme, posture, texture et aide adaptés. Si ce n’est pas bon ou si j’ai un doute, je ne laisse pas partir sans prévenir le responsable, les soins ou le formateur.</t>
  </si>
  <si>
    <t>Pathologie neurologique - Rythme, posture, texture et aide adaptés.</t>
  </si>
  <si>
    <t>Transmettre ou noter ce qui a été observé</t>
  </si>
  <si>
    <t>ce que j ai vu corrige ou fait remonter</t>
  </si>
  <si>
    <t>ce que j ai vu</t>
  </si>
  <si>
    <t>corrige ou fait remonter</t>
  </si>
  <si>
    <t>fait remonter</t>
  </si>
  <si>
    <t>CFA_5</t>
  </si>
  <si>
    <t>Réponse B complément — saisie PRO</t>
  </si>
  <si>
    <t>Compétence</t>
  </si>
  <si>
    <t>Réponse B complément — saisie INTERMÉDIAIRE</t>
  </si>
  <si>
    <t>Réponse B complément — saisie CFA</t>
  </si>
  <si>
    <t>Personne âgée fragile</t>
  </si>
  <si>
    <t>Situation : Personne âgée fragile ; Signes observables : Fonte musculaire, perte d'appétit, fatigue. ; Risque : Dénutrition. ; Action attendue : Enrichir sans augmenter trop le volume.</t>
  </si>
  <si>
    <t>Explique comment maîtriser « Personne âgée fragile » dans une démarche professionnelle en textures modifiées.</t>
  </si>
  <si>
    <t>Comment appliques-tu « Personne âgée fragile » en situation de production, service ou accompagnement ?</t>
  </si>
  <si>
    <t>Sur le terrain, que dois-tu faire ou vérifier pour « Personne âgée fragile » ?</t>
  </si>
  <si>
    <t>Notion : Personne âgée fragile. ; Besoin / objectif : Situation : Personne âgée fragile ; Signes observables : Fonte musculaire, perte d'appétit, fatigue. ; Risque : Dénutrition. ; Action attendue : Enrichir sans augmenter trop le volume.. ; Action professionnelle : appliquer la prescription et la consigne validée. ; Contrôle observable : Personne âgée fragile - Enrichir sans augmenter trop le volume.. ; Risque / limite : Dénutrition. ; Validation / preuve : Suivi poids/apports. ; Responsable : Cuisine / formateur / équipe terrain. ; Source : SRC_DOCUMENT_SOURCE</t>
  </si>
  <si>
    <t>Objectif : Dénutrition. ; Action : appliquer la prescription en production, service ou accompagnement. ; Contrôle : Personne âgée fragile - Enrichir sans augmenter trop le volume.. ; Transmission : prévenir cuisine, soins ou responsable si écart. ; Trace : noter ou faire remonter l'observation utile.</t>
  </si>
  <si>
    <t>Je vérifie : Personne âgée fragile. ; Je respecte : la prescription ou la consigne donnée. ; Je contrôle : Enrichir sans augmenter trop le volume. ; Si écart : je préviens le responsable, les soins ou le formateur. ; Je transmets : ce que j'ai vu, corrigé ou fait remonter.</t>
  </si>
  <si>
    <t>Personne âgée fragile : besoin → risque → contrôle → preuve.</t>
  </si>
  <si>
    <t>Personne âgée fragile : action → contrôle → transmission.</t>
  </si>
  <si>
    <t>Personne âgée fragile : je vérifie, je fais, je préviens.</t>
  </si>
  <si>
    <t>Complète avec la responsabilité, la preuve et le risque associé à « Personne âgée fragile ».</t>
  </si>
  <si>
    <t>Ajoute un contrôle observable ou une transmission pour « Personne âgée fragile ».</t>
  </si>
  <si>
    <t>Précise ce que tu fais si tu constates un écart sur « Personne âgée fragile ».</t>
  </si>
  <si>
    <t>Quelle preuve ou quel contrôle permet de sécuriser « Personne âgée fragile » ?</t>
  </si>
  <si>
    <t>Quel contrôle terrain dois-tu citer pour « Personne âgée fragile » ?</t>
  </si>
  <si>
    <t>Qui préviens-tu si « Personne âgée fragile » n’est pas conforme ?</t>
  </si>
  <si>
    <t>Dénutrition.</t>
  </si>
  <si>
    <t>Maintenir densité protéino-énergétique et plaisir. ; Suivi poids/apports</t>
  </si>
  <si>
    <t>Exemple de réponse PRO : pour « Personne âgée fragile », je vérifie d’abord la prescription, le niveau IDDSI ou la consigne validée. Je contrôle en situation réelle : Enrichir sans augmenter trop le volume. Le risque à éviter est : Dénutrition. Je m’appuie sur la preuve suivante : Maintenir densité protéino-énergétique et plaisir ; Suivi poids/apports. Si l’écart persiste, je corrige, je bloque la sortie si nécessaire et je transmets au responsable concerné.</t>
  </si>
  <si>
    <t>Exemple de réponse intermédiaire : pour « Personne âgée fragile », j’applique la consigne puis je vérifie : Enrichir sans augmenter trop le volume. Je compare le résultat obtenu avec ce qui est demandé et je signale tout écart avant service. Je transmets l’information utile et je garde comme repère : Maintenir densité protéino-énergétique et plaisir.</t>
  </si>
  <si>
    <t>Exemple de réponse CFA : pour « Personne âgée fragile », je regarde la consigne, je contrôle : Enrichir sans augmenter trop le volume. Si ce n’est pas bon ou si j’ai un doute, je ne laisse pas partir sans prévenir le responsable, les soins ou le formateur.</t>
  </si>
  <si>
    <t>Personne âgée fragile - Enrichir sans augmenter trop le volume.</t>
  </si>
  <si>
    <t>boisson niveau 1</t>
  </si>
  <si>
    <t>iddsi 1</t>
  </si>
  <si>
    <t>e m’appuie sur la preuve suivante : Écoulement libre, sans résistance notable ; Compatibilité prescription et hydratation. Si l’écart persiste, je corrige, je bloque la sortie si nécessaire et je transmets au responsable concerné.</t>
  </si>
  <si>
    <t xml:space="preserve"> Je compare le résultat obtenu avec ce qui est demandé et je signale tout écart avant service. Je transmets l’information utile et je garde comme repère : Écoulement libre, sans résistance notable.</t>
  </si>
  <si>
    <t xml:space="preserve"> Si ce n’est pas bon ou si j’ai un doute, je ne laisse pas partir sans prévenir le responsable, les soins ou le formateur.</t>
  </si>
  <si>
    <t>Troubles cognitifs</t>
  </si>
  <si>
    <t>Situation : Troubles cognitifs ; Signes observables : Oublie de manger, ne reconnait pas le plat, agitation. ; Risque : Refus alimentaire, perte d'autonomie. ; Action attendue : Repères visuels, service calme, aides adaptées.</t>
  </si>
  <si>
    <t>Explique comment maîtriser « Troubles cognitifs » dans une démarche professionnelle en textures modifiées.</t>
  </si>
  <si>
    <t>Comment appliques-tu « Troubles cognitifs » en situation de production, service ou accompagnement ?</t>
  </si>
  <si>
    <t>Sur le terrain, que dois-tu faire ou vérifier pour « Troubles cognitifs » ?</t>
  </si>
  <si>
    <t>Notion : Troubles cognitifs. ; Besoin / objectif : Situation : Troubles cognitifs ; Signes observables : Oublie de manger, ne reconnait pas le plat, agitation. ; Risque : Refus alimentaire, perte d'autonomie. ; Action attendue : Repères visuels, service calme, aides adaptées.. ; Action professionnelle : appliquer la prescription et la consigne validée. ; Contrôle observable : Troubles cognitifs - Repères visuels, service calme, aides adaptées.. ; Risque / limite : Refus alimentaire, perte d'autonomie. ; Validation / preuve : Transmission comportement. ; Responsable : Cuisine / formateur / équipe terrain. ; Source : SRC_DOCUMENT_SOURCE</t>
  </si>
  <si>
    <t>Objectif : Refus alimentaire, perte d'autonomie. ; Action : appliquer la prescription en production, service ou accompagnement. ; Contrôle : Troubles cognitifs - Repères visuels, service calme, aides adaptées.. ; Transmission : prévenir cuisine, soins ou responsable si écart. ; Trace : noter ou faire remonter l'observation utile.</t>
  </si>
  <si>
    <t>Je vérifie : Troubles cognitifs. ; Je respecte : la prescription ou la consigne donnée. ; Je contrôle : Repères visuels, service calme, aides adaptées. ; Si écart : je préviens le responsable, les soins ou le formateur. ; Je transmets : ce que j'ai vu, corrigé ou fait remonter.</t>
  </si>
  <si>
    <t>Troubles cognitifs : besoin → risque → contrôle → preuve.</t>
  </si>
  <si>
    <t>Troubles cognitifs : action → contrôle → transmission.</t>
  </si>
  <si>
    <t>Troubles cognitifs : je vérifie, je fais, je préviens.</t>
  </si>
  <si>
    <t>Complète avec la responsabilité, la preuve et le risque associé à « Troubles cognitifs ».</t>
  </si>
  <si>
    <t>Ajoute un contrôle observable ou une transmission pour « Troubles cognitifs ».</t>
  </si>
  <si>
    <t>Précise ce que tu fais si tu constates un écart sur « Troubles cognitifs ».</t>
  </si>
  <si>
    <t>Quelle preuve ou quel contrôle permet de sécuriser « Troubles cognitifs » ?</t>
  </si>
  <si>
    <t>Quel contrôle terrain dois-tu citer pour « Troubles cognitifs » ?</t>
  </si>
  <si>
    <t>Qui préviens-tu si « Troubles cognitifs » n’est pas conforme ?</t>
  </si>
  <si>
    <t>Refus alimentaire, perte d'autonomie.</t>
  </si>
  <si>
    <t>Adapter environnement et communication, pas seulement texture. ; Transmission comportement</t>
  </si>
  <si>
    <t>Exemple de réponse PRO : pour « Troubles cognitifs », je vérifie d’abord la prescription, le niveau IDDSI ou la consigne validée. Je contrôle en situation réelle : Repères visuels, service calme, aides adaptées. Le risque à éviter est : Refus alimentaire, perte d'autonomie. Je m’appuie sur la preuve suivante : Adapter environnement et communication, pas seulement texture ; Transmission comportement. Si l’écart persiste, je corrige, je bloque la sortie si nécessaire et je transmets au responsable concerné.</t>
  </si>
  <si>
    <t>Exemple de réponse intermédiaire : pour « Troubles cognitifs », j’applique la consigne puis je vérifie : Repères visuels, service calme, aides adaptées. Je compare le résultat obtenu avec ce qui est demandé et je signale tout écart avant service. Je transmets l’information utile et je garde comme repère : Adapter environnement et communication, pas seulement texture.</t>
  </si>
  <si>
    <t>Exemple de réponse CFA : pour « Troubles cognitifs », je regarde la consigne, je contrôle : Repères visuels, service calme, aides adaptées. Si ce n’est pas bon ou si j’ai un doute, je ne laisse pas partir sans prévenir le responsable, les soins ou le formateur.</t>
  </si>
  <si>
    <t>Troubles cognitifs - Repères visuels, service calme, aides adaptées.</t>
  </si>
  <si>
    <t>reduire certaines difficultes de controle oral</t>
  </si>
  <si>
    <t>Notation B cumulée /20 PRO</t>
  </si>
  <si>
    <t>Priorité</t>
  </si>
  <si>
    <t>Notation B cumulée /20 INTERMÉDIAIRE</t>
  </si>
  <si>
    <t>Notation B cumulée /20 CFA</t>
  </si>
  <si>
    <t>Handicap moteur</t>
  </si>
  <si>
    <t>Situation : Handicap moteur ; Signes observables : Difficulté à porter couverts/verre. ; Risque : Dépendance inutile, fatigue. ; Action attendue : Ustensiles ergonomiques, aide partielle.</t>
  </si>
  <si>
    <t>Explique comment maîtriser « Handicap moteur » dans une démarche professionnelle en textures modifiées.</t>
  </si>
  <si>
    <t>Comment appliques-tu « Handicap moteur » en situation de production, service ou accompagnement ?</t>
  </si>
  <si>
    <t>Sur le terrain, que dois-tu faire ou vérifier pour « Handicap moteur » ?</t>
  </si>
  <si>
    <t>Notion : Handicap moteur. ; Besoin / objectif : Objectif autonomie maximale sécurisée. ; Action professionnelle : appliquer la prescription et la consigne validée. ; Contrôle observable : Handicap moteur - Ustensiles ergonomiques, aide partielle.. ; Risque / limite : Dépendance inutile, fatigue. ; Validation / preuve : Fiche matériel. ; Responsable : Cuisine / formateur / équipe terrain. ; Source : SRC_DOCUMENT_SOURCE</t>
  </si>
  <si>
    <t>Objectif : Dépendance inutile, fatigue. ; Action : appliquer la prescription en production, service ou accompagnement. ; Contrôle : Handicap moteur - Ustensiles ergonomiques, aide partielle.. ; Transmission : prévenir cuisine, soins ou responsable si écart. ; Trace : noter ou faire remonter l'observation utile.</t>
  </si>
  <si>
    <t>Je vérifie : Handicap moteur. ; Je respecte : la prescription ou la consigne donnée. ; Je contrôle : Ustensiles ergonomiques, aide partielle. ; Si écart : je préviens le responsable, les soins ou le formateur. ; Je transmets : ce que j'ai vu, corrigé ou fait remonter.</t>
  </si>
  <si>
    <t>Handicap moteur : besoin → risque → contrôle → preuve.</t>
  </si>
  <si>
    <t>Handicap moteur : action → contrôle → transmission.</t>
  </si>
  <si>
    <t>Handicap moteur : je vérifie, je fais, je préviens.</t>
  </si>
  <si>
    <t>Complète avec la responsabilité, la preuve et le risque associé à « Handicap moteur ».</t>
  </si>
  <si>
    <t>Ajoute un contrôle observable ou une transmission pour « Handicap moteur ».</t>
  </si>
  <si>
    <t>Précise ce que tu fais si tu constates un écart sur « Handicap moteur ».</t>
  </si>
  <si>
    <t>Quelle preuve ou quel contrôle permet de sécuriser « Handicap moteur » ?</t>
  </si>
  <si>
    <t>Quel contrôle terrain dois-tu citer pour « Handicap moteur » ?</t>
  </si>
  <si>
    <t>Qui préviens-tu si « Handicap moteur » n’est pas conforme ?</t>
  </si>
  <si>
    <t>Dépendance inutile, fatigue.</t>
  </si>
  <si>
    <t>Objectif autonomie maximale sécurisée. ; Fiche matériel</t>
  </si>
  <si>
    <t>Exemple de réponse PRO : pour « Handicap moteur », je vérifie d’abord la prescription, le niveau IDDSI ou la consigne validée. Je contrôle en situation réelle : Ustensiles ergonomiques, aide partielle. Le risque à éviter est : Dépendance inutile, fatigue. Je m’appuie sur la preuve suivante : Objectif autonomie maximale sécurisée ; Fiche matériel. Si l’écart persiste, je corrige, je bloque la sortie si nécessaire et je transmets au responsable concerné.</t>
  </si>
  <si>
    <t>Exemple de réponse intermédiaire : pour « Handicap moteur », j’applique la consigne puis je vérifie : Ustensiles ergonomiques, aide partielle. Je compare le résultat obtenu avec ce qui est demandé et je signale tout écart avant service. Je transmets l’information utile et je garde comme repère : Objectif autonomie maximale sécurisée.</t>
  </si>
  <si>
    <t>Exemple de réponse CFA : pour « Handicap moteur », je regarde la consigne, je contrôle : Ustensiles ergonomiques, aide partielle. Si ce n’est pas bon ou si j’ai un doute, je ne laisse pas partir sans prévenir le responsable, les soins ou le formateur.</t>
  </si>
  <si>
    <t>Handicap moteur - Ustensiles ergonomiques, aide partielle.</t>
  </si>
  <si>
    <t>test iddsi selon procedure officielle</t>
  </si>
  <si>
    <t>Diagnostic B PRO</t>
  </si>
  <si>
    <t>Diagnostic B INTERMÉDIAIRE</t>
  </si>
  <si>
    <t>Diagnostic B CFA</t>
  </si>
  <si>
    <t>Refus répété</t>
  </si>
  <si>
    <t>Situation : Refus répété ; Signes observables : Assiette non consommée, opposition, grimace. ; Risque : Dénutrition, conflit, maltraitance possible. ; Action attendue : Chercher cause avant conclure au caprice.</t>
  </si>
  <si>
    <t>Explique comment maîtriser « Refus répété » dans une démarche professionnelle en textures modifiées.</t>
  </si>
  <si>
    <t>Comment appliques-tu « Refus répété » en situation de production, service ou accompagnement ?</t>
  </si>
  <si>
    <t>Sur le terrain, que dois-tu faire ou vérifier pour « Refus répété » ?</t>
  </si>
  <si>
    <t>Notion : Refus répété. ; Besoin / objectif : Situation : Refus répété ; Signes observables : Assiette non consommée, opposition, grimace. ; Risque : Dénutrition, conflit, maltraitance possible. ; Action attendue : Chercher cause avant conclure au caprice.. ; Action professionnelle : appliquer la prescription et la consigne validée. ; Contrôle observable : Refus répété - Chercher cause avant conclure au caprice.. ; Risque / limite : Dénutrition, conflit, maltraitance possible. ; Validation / preuve : Fiche refus. ; Responsable : Cuisine / formateur / équipe terrain. ; Source : SRC_DOCUMENT_SOURCE</t>
  </si>
  <si>
    <t>Objectif : Dénutrition, conflit, maltraitance possible. ; Action : appliquer la prescription en production, service ou accompagnement. ; Contrôle : Refus répété - Chercher cause avant conclure au caprice.. ; Transmission : prévenir cuisine, soins ou responsable si écart. ; Trace : noter ou faire remonter l'observation utile.</t>
  </si>
  <si>
    <t>Je vérifie : Refus répété. ; Je respecte : la prescription ou la consigne donnée. ; Je contrôle : Chercher cause avant conclure au caprice. ; Si écart : je préviens le responsable, les soins ou le formateur. ; Je transmets : ce que j'ai vu, corrigé ou fait remonter.</t>
  </si>
  <si>
    <t>Refus répété : besoin → risque → contrôle → preuve.</t>
  </si>
  <si>
    <t>Refus répété : action → contrôle → transmission.</t>
  </si>
  <si>
    <t>Refus répété : je vérifie, je fais, je préviens.</t>
  </si>
  <si>
    <t>Complète avec la responsabilité, la preuve et le risque associé à « Refus répété ».</t>
  </si>
  <si>
    <t>Ajoute un contrôle observable ou une transmission pour « Refus répété ».</t>
  </si>
  <si>
    <t>Précise ce que tu fais si tu constates un écart sur « Refus répété ».</t>
  </si>
  <si>
    <t>Quelle preuve ou quel contrôle permet de sécuriser « Refus répété » ?</t>
  </si>
  <si>
    <t>Quel contrôle terrain dois-tu citer pour « Refus répété » ?</t>
  </si>
  <si>
    <t>Qui préviens-tu si « Refus répété » n’est pas conforme ?</t>
  </si>
  <si>
    <t>Dénutrition, conflit, maltraitance possible.</t>
  </si>
  <si>
    <t>Analyse multidimensionnelle du refus alimentaire. ; Fiche refus</t>
  </si>
  <si>
    <t>Exemple de réponse PRO : pour « Refus répété », je vérifie d’abord la prescription, le niveau IDDSI ou la consigne validée. Je contrôle en situation réelle : Chercher cause avant conclure au caprice. Le risque à éviter est : Dénutrition, conflit, maltraitance possible. Je m’appuie sur la preuve suivante : Analyse multidimensionnelle du refus alimentaire ; Fiche refus. Si l’écart persiste, je corrige, je bloque la sortie si nécessaire et je transmets au responsable concerné.</t>
  </si>
  <si>
    <t>Exemple de réponse intermédiaire : pour « Refus répété », j’applique la consigne puis je vérifie : Chercher cause avant conclure au caprice. Je compare le résultat obtenu avec ce qui est demandé et je signale tout écart avant service. Je transmets l’information utile et je garde comme repère : Analyse multidimensionnelle du refus alimentaire.</t>
  </si>
  <si>
    <t>Exemple de réponse CFA : pour « Refus répété », je regarde la consigne, je contrôle : Chercher cause avant conclure au caprice. Si ce n’est pas bon ou si j’ai un doute, je ne laisse pas partir sans prévenir le responsable, les soins ou le formateur.</t>
  </si>
  <si>
    <t>Refus répété - Chercher cause avant conclure au caprice.</t>
  </si>
  <si>
    <t>epaissir au hasard sans dosage ni controle</t>
  </si>
  <si>
    <t>Allergie/intolérance</t>
  </si>
  <si>
    <t>Situation : Allergie/intolérance ; Signes observables : Régime signalé, PAI/dossier, réaction passée. ; Risque : Réaction grave. ; Action attendue : Séparer allergie, aversion et dégoût.</t>
  </si>
  <si>
    <t>Explique comment maîtriser « Allergie/intolérance » dans une démarche professionnelle en textures modifiées.</t>
  </si>
  <si>
    <t>Comment appliques-tu « Allergie/intolérance » en situation de production, service ou accompagnement ?</t>
  </si>
  <si>
    <t>Sur le terrain, que dois-tu faire ou vérifier pour « Allergie/intolérance » ?</t>
  </si>
  <si>
    <t>Notion : Allergie/intolérance. ; Besoin / objectif : Situation : Allergie/intolérance ; Signes observables : Régime signalé, PAI/dossier, réaction passée. ; Risque : Réaction grave. ; Action attendue : Séparer allergie, aversion et dégoût.. ; Action professionnelle : appliquer la prescription et la consigne validée. ; Contrôle observable : Allergie/intolérance - Séparer allergie, aversion et dégoût.. ; Risque / limite : Réaction grave. ; Validation / preuve : Registre/dossier. ; Responsable : Cuisine / qualité / diététique. ; Source : SRC_DOCUMENT_SOURCE</t>
  </si>
  <si>
    <t>Objectif : Réaction grave. ; Action : appliquer la prescription en production, service ou accompagnement. ; Contrôle : Allergie/intolérance - Séparer allergie, aversion et dégoût.. ; Transmission : prévenir cuisine, soins ou responsable si écart. ; Trace : noter ou faire remonter l'observation utile.</t>
  </si>
  <si>
    <t>Je vérifie : Allergie/intolérance. ; Je respecte : la prescription ou la consigne donnée. ; Je contrôle : Séparer allergie, aversion et dégoût. ; Si écart : je préviens le responsable, les soins ou le formateur. ; Je transmets : ce que j'ai vu, corrigé ou fait remonter.</t>
  </si>
  <si>
    <t>Allergie/intolérance : besoin → risque → contrôle → preuve.</t>
  </si>
  <si>
    <t>Allergie/intolérance : action → contrôle → transmission.</t>
  </si>
  <si>
    <t>Allergie/intolérance : je vérifie, je fais, je préviens.</t>
  </si>
  <si>
    <t>Complète avec la responsabilité, la preuve et le risque associé à « Allergie/intolérance ».</t>
  </si>
  <si>
    <t>Ajoute un contrôle observable ou une transmission pour « Allergie/intolérance ».</t>
  </si>
  <si>
    <t>Précise ce que tu fais si tu constates un écart sur « Allergie/intolérance ».</t>
  </si>
  <si>
    <t>Quelle preuve ou quel contrôle permet de sécuriser « Allergie/intolérance » ?</t>
  </si>
  <si>
    <t>Quel contrôle terrain dois-tu citer pour « Allergie/intolérance » ?</t>
  </si>
  <si>
    <t>Qui préviens-tu si « Allergie/intolérance » n’est pas conforme ?</t>
  </si>
  <si>
    <t>Cuisine / qualité / diététique</t>
  </si>
  <si>
    <t>Réaction grave.</t>
  </si>
  <si>
    <t>Distinguer allergie médicale, intolérance, non-goût. ; Registre/dossier</t>
  </si>
  <si>
    <t>Exemple de réponse PRO : pour « Allergie/intolérance », je vérifie d’abord la prescription, le niveau IDDSI ou la consigne validée. Je contrôle en situation réelle : Séparer allergie, aversion et dégoût. Le risque à éviter est : Réaction grave. Je m’appuie sur la preuve suivante : Distinguer allergie médicale, intolérance, non-goût ; Registre/dossier. Si l’écart persiste, je corrige, je bloque la sortie si nécessaire et je transmets au responsable concerné.</t>
  </si>
  <si>
    <t>Exemple de réponse intermédiaire : pour « Allergie/intolérance », j’applique la consigne puis je vérifie : Séparer allergie, aversion et dégoût. Je compare le résultat obtenu avec ce qui est demandé et je signale tout écart avant service. Je transmets l’information utile et je garde comme repère : Distinguer allergie médicale, intolérance, non-goût.</t>
  </si>
  <si>
    <t>Exemple de réponse CFA : pour « Allergie/intolérance », je regarde la consigne, je contrôle : Séparer allergie, aversion et dégoût. Si ce n’est pas bon ou si j’ai un doute, je ne laisse pas partir sans prévenir le responsable, les soins ou le formateur.</t>
  </si>
  <si>
    <t>Allergie/intolérance - Séparer allergie, aversion et dégoût.</t>
  </si>
  <si>
    <t>validation selon prescription orthophoniste medecin</t>
  </si>
  <si>
    <t>test iddsi selon procedure officielle validation selon prescription orthophoniste medecin respect dosage fabricant et homogeneite</t>
  </si>
  <si>
    <t>Relance formateur PRO</t>
  </si>
  <si>
    <t>Type</t>
  </si>
  <si>
    <t>Relance formateur INTERMÉDIAIRE</t>
  </si>
  <si>
    <t>Relance formateur CFA</t>
  </si>
  <si>
    <t>Régime thérapeutique</t>
  </si>
  <si>
    <t>Situation : Régime thérapeutique ; Signes observables : Diabète, insuffisance rénale, sans sel strict, etc. ; Risque : Incompatibilité nutritionnelle ou médicale. ; Action attendue : Ne pas improviser les substitutions.</t>
  </si>
  <si>
    <t>Explique comment maîtriser « Régime thérapeutique » dans une démarche professionnelle en textures modifiées.</t>
  </si>
  <si>
    <t>Comment appliques-tu « Régime thérapeutique » en situation de production, service ou accompagnement ?</t>
  </si>
  <si>
    <t>Sur le terrain, que dois-tu faire ou vérifier pour « Régime thérapeutique » ?</t>
  </si>
  <si>
    <t>Notion : Régime thérapeutique. ; Besoin / objectif : Situation : Régime thérapeutique ; Signes observables : Diabète, insuffisance rénale, sans sel strict, etc. ; Risque : Incompatibilité nutritionnelle ou médicale. ; Action attendue : Ne pas improviser les substitutions.. ; Action professionnelle : appliquer la prescription et la consigne validée. ; Contrôle observable : Régime thérapeutique - Ne pas improviser les substitutions.. ; Risque / limite : Incompatibilité nutritionnelle ou médicale. ; Validation / preuve : Fiche individuelle. ; Responsable : Cuisine / qualité / diététique. ; Source : SRC_DOCUMENT_SOURCE</t>
  </si>
  <si>
    <t>Objectif : Incompatibilité nutritionnelle ou médicale. ; Action : appliquer la prescription en production, service ou accompagnement. ; Contrôle : Régime thérapeutique - Ne pas improviser les substitutions.. ; Transmission : prévenir cuisine, soins ou responsable si écart. ; Trace : noter ou faire remonter l'observation utile.</t>
  </si>
  <si>
    <t>Je vérifie : Régime thérapeutique. ; Je respecte : la prescription ou la consigne donnée. ; Je contrôle : Ne pas improviser les substitutions. ; Si écart : je préviens le responsable, les soins ou le formateur. ; Je transmets : ce que j'ai vu, corrigé ou fait remonter.</t>
  </si>
  <si>
    <t>Régime thérapeutique : besoin → risque → contrôle → preuve.</t>
  </si>
  <si>
    <t>Régime thérapeutique : action → contrôle → transmission.</t>
  </si>
  <si>
    <t>Régime thérapeutique : je vérifie, je fais, je préviens.</t>
  </si>
  <si>
    <t>Complète avec la responsabilité, la preuve et le risque associé à « Régime thérapeutique ».</t>
  </si>
  <si>
    <t>Ajoute un contrôle observable ou une transmission pour « Régime thérapeutique ».</t>
  </si>
  <si>
    <t>Précise ce que tu fais si tu constates un écart sur « Régime thérapeutique ».</t>
  </si>
  <si>
    <t>Quelle preuve ou quel contrôle permet de sécuriser « Régime thérapeutique » ?</t>
  </si>
  <si>
    <t>Quel contrôle terrain dois-tu citer pour « Régime thérapeutique » ?</t>
  </si>
  <si>
    <t>Qui préviens-tu si « Régime thérapeutique » n’est pas conforme ?</t>
  </si>
  <si>
    <t>Incompatibilité nutritionnelle ou médicale.</t>
  </si>
  <si>
    <t>Croiser texture + régime + allergènes. ; Fiche individuelle</t>
  </si>
  <si>
    <t>Exemple de réponse PRO : pour « Régime thérapeutique », je vérifie d’abord la prescription, le niveau IDDSI ou la consigne validée. Je contrôle en situation réelle : Ne pas improviser les substitutions. Le risque à éviter est : Incompatibilité nutritionnelle ou médicale. Je m’appuie sur la preuve suivante : Croiser texture + régime + allergènes ; Fiche individuelle. Si l’écart persiste, je corrige, je bloque la sortie si nécessaire et je transmets au responsable concerné.</t>
  </si>
  <si>
    <t>Exemple de réponse intermédiaire : pour « Régime thérapeutique », j’applique la consigne puis je vérifie : Ne pas improviser les substitutions. Je compare le résultat obtenu avec ce qui est demandé et je signale tout écart avant service. Je transmets l’information utile et je garde comme repère : Croiser texture + régime + allergènes.</t>
  </si>
  <si>
    <t>Exemple de réponse CFA : pour « Régime thérapeutique », je regarde la consigne, je contrôle : Ne pas improviser les substitutions. Si ce n’est pas bon ou si j’ai un doute, je ne laisse pas partir sans prévenir le responsable, les soins ou le formateur.</t>
  </si>
  <si>
    <t>Régime thérapeutique - Ne pas improviser les substitutions.</t>
  </si>
  <si>
    <t>Fusion doublon exact/forte équivalence</t>
  </si>
  <si>
    <t>Fatigue en fin de journée</t>
  </si>
  <si>
    <t>Situation : Fatigue en fin de journée ; Signes observables : Mange mieux le midi que le soir. ; Risque : Apports insuffisants. ; Action attendue : Adapter horaire, collation, texture selon moment.</t>
  </si>
  <si>
    <t>Explique comment maîtriser « Fatigue en fin de journée » dans une démarche professionnelle en textures modifiées.</t>
  </si>
  <si>
    <t>Comment appliques-tu « Fatigue en fin de journée » en situation de production, service ou accompagnement ?</t>
  </si>
  <si>
    <t>Sur le terrain, que dois-tu faire ou vérifier pour « Fatigue en fin de journée » ?</t>
  </si>
  <si>
    <t>Notion : Fatigue en fin de journée. ; Besoin / objectif : Situation : Fatigue en fin de journée ; Signes observables : Mange mieux le midi que le soir. ; Risque : Apports insuffisants. ; Action attendue : Adapter horaire, collation, texture selon moment.. ; Action professionnelle : appliquer la prescription et la consigne validée. ; Contrôle observable : Fatigue en fin de journée - Adapter horaire, collation, texture selon moment.. ; Risque / limite : Apports insuffisants. ; Validation / preuve : Suivi consommation. ; Responsable : Cuisine / formateur / équipe terrain. ; Source : SRC_DOCUMENT_SOURCE</t>
  </si>
  <si>
    <t>Objectif : Apports insuffisants. ; Action : appliquer la prescription en production, service ou accompagnement. ; Contrôle : Fatigue en fin de journée - Adapter horaire, collation, texture selon moment.. ; Transmission : prévenir cuisine, soins ou responsable si écart. ; Trace : noter ou faire remonter l'observation utile.</t>
  </si>
  <si>
    <t>Je vérifie : Fatigue en fin de journée. ; Je respecte : la prescription ou la consigne donnée. ; Je contrôle : Adapter horaire, collation, texture selon moment. ; Si écart : je préviens le responsable, les soins ou le formateur. ; Je transmets : ce que j'ai vu, corrigé ou fait remonter.</t>
  </si>
  <si>
    <t>Fatigue en fin de journée : besoin → risque → contrôle → preuve.</t>
  </si>
  <si>
    <t>Fatigue en fin de journée : action → contrôle → transmission.</t>
  </si>
  <si>
    <t>Fatigue en fin de journée : je vérifie, je fais, je préviens.</t>
  </si>
  <si>
    <t>Complète avec la responsabilité, la preuve et le risque associé à « Fatigue en fin de journée ».</t>
  </si>
  <si>
    <t>Ajoute un contrôle observable ou une transmission pour « Fatigue en fin de journée ».</t>
  </si>
  <si>
    <t>Précise ce que tu fais si tu constates un écart sur « Fatigue en fin de journée ».</t>
  </si>
  <si>
    <t>Quelle preuve ou quel contrôle permet de sécuriser « Fatigue en fin de journée » ?</t>
  </si>
  <si>
    <t>Quel contrôle terrain dois-tu citer pour « Fatigue en fin de journée » ?</t>
  </si>
  <si>
    <t>Qui préviens-tu si « Fatigue en fin de journée » n’est pas conforme ?</t>
  </si>
  <si>
    <t>Apports insuffisants.</t>
  </si>
  <si>
    <t>Personnaliser temps, moment et densité. ; Suivi consommation</t>
  </si>
  <si>
    <t>Exemple de réponse PRO : pour « Fatigue en fin de journée », je vérifie d’abord la prescription, le niveau IDDSI ou la consigne validée. Je contrôle en situation réelle : Adapter horaire, collation, texture selon moment. Le risque à éviter est : Apports insuffisants. Je m’appuie sur la preuve suivante : Personnaliser temps, moment et densité ; Suivi consommation. Si l’écart persiste, je corrige, je bloque la sortie si nécessaire et je transmets au responsable concerné.</t>
  </si>
  <si>
    <t>Exemple de réponse intermédiaire : pour « Fatigue en fin de journée », j’applique la consigne puis je vérifie : Adapter horaire, collation, texture selon moment. Je compare le résultat obtenu avec ce qui est demandé et je signale tout écart avant service. Je transmets l’information utile et je garde comme repère : Personnaliser temps, moment et densité.</t>
  </si>
  <si>
    <t>Exemple de réponse CFA : pour « Fatigue en fin de journée », je regarde la consigne, je contrôle : Adapter horaire, collation, texture selon moment. Si ce n’est pas bon ou si j’ai un doute, je ne laisse pas partir sans prévenir le responsable, les soins ou le formateur.</t>
  </si>
  <si>
    <t>Fatigue en fin de journée - Adapter horaire, collation, texture selon moment.</t>
  </si>
  <si>
    <t>Réponse attendue PRO</t>
  </si>
  <si>
    <t>Réponse attendue INTERMÉDIAIRE</t>
  </si>
  <si>
    <t>Réponse attendue CFA</t>
  </si>
  <si>
    <t>Évaluation initiale</t>
  </si>
  <si>
    <t>Situation : Évaluation initiale ; Signes observables : Entrée en établissement ou retour hospitalisation. ; Risque : Mauvaise texture de départ. ; Action attendue : Observer, interroger, peser, transmettre.</t>
  </si>
  <si>
    <t>Explique comment maîtriser « Évaluation initiale » dans une démarche professionnelle en textures modifiées.</t>
  </si>
  <si>
    <t>Comment appliques-tu « Évaluation initiale » en situation de production, service ou accompagnement ?</t>
  </si>
  <si>
    <t>Sur le terrain, que dois-tu faire ou vérifier pour « Évaluation initiale » ?</t>
  </si>
  <si>
    <t>Notion : Évaluation initiale. ; Besoin / objectif : Situation : Évaluation initiale ; Signes observables : Entrée en établissement ou retour hospitalisation. ; Risque : Mauvaise texture de départ. ; Action attendue : Observer, interroger, peser, transmettre.. ; Action professionnelle : appliquer la prescription et la consigne validée. ; Contrôle observable : Évaluation initiale - Observer, interroger, peser, transmettre.. ; Risque / limite : Mauvaise texture de départ. ; Validation / preuve : Bilan entrée. ; Responsable : Cuisine / formateur / équipe terrain. ; Source : SRC_DOCUMENT_SOURCE</t>
  </si>
  <si>
    <t>Objectif : Mauvaise texture de départ. ; Action : appliquer la prescription en production, service ou accompagnement. ; Contrôle : Évaluation initiale - Observer, interroger, peser, transmettre.. ; Transmission : prévenir cuisine, soins ou responsable si écart. ; Trace : noter ou faire remonter l'observation utile.</t>
  </si>
  <si>
    <t>Je vérifie : Évaluation initiale. ; Je respecte : la prescription ou la consigne donnée. ; Je contrôle : Observer, interroger, peser, transmettre. ; Si écart : je préviens le responsable, les soins ou le formateur. ; Je transmets : ce que j'ai vu, corrigé ou fait remonter.</t>
  </si>
  <si>
    <t>Évaluation initiale : besoin → risque → contrôle → preuve.</t>
  </si>
  <si>
    <t>Évaluation initiale : action → contrôle → transmission.</t>
  </si>
  <si>
    <t>Évaluation initiale : je vérifie, je fais, je préviens.</t>
  </si>
  <si>
    <t>Complète avec la responsabilité, la preuve et le risque associé à « Évaluation initiale ».</t>
  </si>
  <si>
    <t>Ajoute un contrôle observable ou une transmission pour « Évaluation initiale ».</t>
  </si>
  <si>
    <t>Précise ce que tu fais si tu constates un écart sur « Évaluation initiale ».</t>
  </si>
  <si>
    <t>Quelle preuve ou quel contrôle permet de sécuriser « Évaluation initiale » ?</t>
  </si>
  <si>
    <t>Quel contrôle terrain dois-tu citer pour « Évaluation initiale » ?</t>
  </si>
  <si>
    <t>Qui préviens-tu si « Évaluation initiale » n’est pas conforme ?</t>
  </si>
  <si>
    <t>Mauvaise texture de départ.</t>
  </si>
  <si>
    <t>Évaluation clinique/nutritionnelle structurée. ; Bilan entrée</t>
  </si>
  <si>
    <t>Exemple de réponse PRO : pour « Évaluation initiale », je vérifie d’abord la prescription, le niveau IDDSI ou la consigne validée. Je contrôle en situation réelle : Observer, interroger, peser, transmettre. Le risque à éviter est : Mauvaise texture de départ. Je m’appuie sur la preuve suivante : Évaluation clinique/nutritionnelle structurée ; Bilan entrée. Si l’écart persiste, je corrige, je bloque la sortie si nécessaire et je transmets au responsable concerné.</t>
  </si>
  <si>
    <t>Exemple de réponse intermédiaire : pour « Évaluation initiale », j’applique la consigne puis je vérifie : Observer, interroger, peser, transmettre. Je compare le résultat obtenu avec ce qui est demandé et je signale tout écart avant service. Je transmets l’information utile et je garde comme repère : Évaluation clinique/nutritionnelle structurée.</t>
  </si>
  <si>
    <t>Exemple de réponse CFA : pour « Évaluation initiale », je regarde la consigne, je contrôle : Observer, interroger, peser, transmettre. Si ce n’est pas bon ou si j’ai un doute, je ne laisse pas partir sans prévenir le responsable, les soins ou le formateur.</t>
  </si>
  <si>
    <t>Évaluation initiale - Observer, interroger, peser, transmettre.</t>
  </si>
  <si>
    <t>boisson niveau 1 test iddsi selon procedure officielle</t>
  </si>
  <si>
    <t>Réévaluation périodique</t>
  </si>
  <si>
    <t>Situation : Réévaluation périodique ; Signes observables : Changement état, appétit, poids, toux. ; Risque : Texture obsolète. ; Action attendue : Réviser niveau et outils.</t>
  </si>
  <si>
    <t>Explique comment maîtriser « Réévaluation périodique » dans une démarche professionnelle en textures modifiées.</t>
  </si>
  <si>
    <t>Comment appliques-tu « Réévaluation périodique » en situation de production, service ou accompagnement ?</t>
  </si>
  <si>
    <t>Sur le terrain, que dois-tu faire ou vérifier pour « Réévaluation périodique » ?</t>
  </si>
  <si>
    <t>Notion : Réviser niveau et outils. ; Besoin / objectif : Situation : Réévaluation périodique ; Signes observables : Changement état, appétit, poids, toux. ; Risque : Texture obsolète. ; Action attendue : Réviser niveau et outils.. ; Action professionnelle : appliquer la prescription et la consigne validée. ; Contrôle observable : Réévaluation périodique - Réviser niveau et outils.. ; Risque / limite : Texture obsolète. ; Validation / preuve : Compte-rendu repas. ; Responsable : Cuisine / formateur / équipe terrain. ; Source : SRC_DOCUMENT_SOURCE</t>
  </si>
  <si>
    <t>Objectif : Texture obsolète. ; Action : appliquer la prescription en production, service ou accompagnement. ; Contrôle : Réévaluation périodique - Réviser niveau et outils.. ; Transmission : prévenir cuisine, soins ou responsable si écart. ; Trace : noter ou faire remonter l'observation utile.</t>
  </si>
  <si>
    <t>Je vérifie : Réévaluation périodique. ; Je respecte : la prescription ou la consigne donnée. ; Je contrôle : Réviser niveau et outils. ; Si écart : je préviens le responsable, les soins ou le formateur. ; Je transmets : ce que j'ai vu, corrigé ou fait remonter.</t>
  </si>
  <si>
    <t>Réévaluation périodique : besoin → risque → contrôle → preuve.</t>
  </si>
  <si>
    <t>Réévaluation périodique : action → contrôle → transmission.</t>
  </si>
  <si>
    <t>Réévaluation périodique : je vérifie, je fais, je préviens.</t>
  </si>
  <si>
    <t>Complète avec la responsabilité, la preuve et le risque associé à « Réévaluation périodique ».</t>
  </si>
  <si>
    <t>Ajoute un contrôle observable ou une transmission pour « Réévaluation périodique ».</t>
  </si>
  <si>
    <t>Précise ce que tu fais si tu constates un écart sur « Réévaluation périodique ».</t>
  </si>
  <si>
    <t>Quelle preuve ou quel contrôle permet de sécuriser « Réévaluation périodique » ?</t>
  </si>
  <si>
    <t>Quel contrôle terrain dois-tu citer pour « Réévaluation périodique » ?</t>
  </si>
  <si>
    <t>Qui préviens-tu si « Réévaluation périodique » n’est pas conforme ?</t>
  </si>
  <si>
    <t>Texture obsolète.</t>
  </si>
  <si>
    <t>Boucle d'amélioration individualisée. ; Compte-rendu repas</t>
  </si>
  <si>
    <t>Exemple de réponse PRO : pour « Réévaluation périodique », je vérifie d’abord la prescription, le niveau IDDSI ou la consigne validée. Je contrôle en situation réelle : Réviser niveau et outils. Le risque à éviter est : Texture obsolète. Je m’appuie sur la preuve suivante : Boucle d'amélioration individualisée ; Compte-rendu repas. Si l’écart persiste, je corrige, je bloque la sortie si nécessaire et je transmets au responsable concerné.</t>
  </si>
  <si>
    <t>Exemple de réponse intermédiaire : pour « Réévaluation périodique », j’applique la consigne puis je vérifie : Réviser niveau et outils. Je compare le résultat obtenu avec ce qui est demandé et je signale tout écart avant service. Je transmets l’information utile et je garde comme repère : Boucle d'amélioration individualisée.</t>
  </si>
  <si>
    <t>Exemple de réponse CFA : pour « Réévaluation périodique », je regarde la consigne, je contrôle : Réviser niveau et outils. Si ce n’est pas bon ou si j’ai un doute, je ne laisse pas partir sans prévenir le responsable, les soins ou le formateur.</t>
  </si>
  <si>
    <t>Réévaluation périodique - Réviser niveau et outils.</t>
  </si>
  <si>
    <t>Mémo PRO</t>
  </si>
  <si>
    <t>Mémo INTERMÉDIAIRE</t>
  </si>
  <si>
    <t>Mémo CFA</t>
  </si>
  <si>
    <t>Santé, nutrition et hydratation</t>
  </si>
  <si>
    <t>Santé, dénutrition, hydratation et sécurité</t>
  </si>
  <si>
    <t>Apports protéiques</t>
  </si>
  <si>
    <t>Enjeu : Apports protéiques ; Ce qu'il faut éviter : Réduire la ration de viande/poisson/œuf en mixant. ; Bonne pratique : Maintenir la ration protidique, adapter la texture. ; Relance formateur : Où sont les protéines dans ton assiette modifiée ?</t>
  </si>
  <si>
    <t>Explique comment maîtriser « Apports protéiques » dans une démarche professionnelle en textures modifiées.</t>
  </si>
  <si>
    <t>Comment appliques-tu « Apports protéiques » en situation de production, service ou accompagnement ?</t>
  </si>
  <si>
    <t>Sur le terrain, que dois-tu faire ou vérifier pour « Apports protéiques » ?</t>
  </si>
  <si>
    <t>Notion : Apports protéiques. ; Besoin / objectif : Apports protéiques. ; Action professionnelle : appliquer la prescription et la consigne validée. ; Contrôle observable : Apports protéiques - Où sont les protéines dans ton assiette modifiée ?. ; Risque / limite : Ne pas modifier texture, régime ou allergène sans consigne validée.. ; Validation / preuve : Grammage validé. ; Responsable : Diététique / soins / cuisine. ; Source : SRC_DOCUMENT_SOURCE</t>
  </si>
  <si>
    <t>Objectif : Grammage validé. ; Action : appliquer la prescription en production, service ou accompagnement. ; Contrôle : Apports protéiques - Où sont les protéines dans ton assiette modifiée ?. ; Transmission : prévenir cuisine, soins ou responsable si écart. ; Trace : noter ou faire remonter l'observation utile.</t>
  </si>
  <si>
    <t>Je vérifie : Apports protéiques. ; Je respecte : la prescription ou la consigne donnée. ; Je contrôle : Apports protéiques. ; Si écart : je préviens le responsable, les soins ou le formateur. ; Je transmets : ce que j'ai vu, corrigé ou fait remonter.</t>
  </si>
  <si>
    <t>Apports protéiques : besoin → risque → contrôle → preuve.</t>
  </si>
  <si>
    <t>Apports protéiques : action → contrôle → transmission.</t>
  </si>
  <si>
    <t>Apports protéiques : je vérifie, je fais, je préviens.</t>
  </si>
  <si>
    <t>Complète avec la responsabilité, la preuve et le risque associé à « Apports protéiques ».</t>
  </si>
  <si>
    <t>Ajoute un contrôle observable ou une transmission pour « Apports protéiques ».</t>
  </si>
  <si>
    <t>Précise ce que tu fais si tu constates un écart sur « Apports protéiques ».</t>
  </si>
  <si>
    <t>Quelle preuve ou quel contrôle permet de sécuriser « Apports protéiques » ?</t>
  </si>
  <si>
    <t>Quel contrôle terrain dois-tu citer pour « Apports protéiques » ?</t>
  </si>
  <si>
    <t>Qui préviens-tu si « Apports protéiques » n’est pas conforme ?</t>
  </si>
  <si>
    <t>Diététique / soins / cuisine</t>
  </si>
  <si>
    <t>Ne pas modifier texture, régime ou allergène sans consigne validée.</t>
  </si>
  <si>
    <t>Grammage validé ; Recette enrichie et stable</t>
  </si>
  <si>
    <t>Exemple de réponse PRO : pour « Apports protéiques », je vérifie d’abord la prescription, le niveau IDDSI ou la consigne validée. Je contrôle en situation réelle : Où sont les protéines dans ton assiette modifiée ?. Le risque à éviter est : Ne pas modifier texture, régime ou allergène sans consigne validée. Je m’appuie sur la preuve suivante : Grammage validé ; Recette enrichie et stable. Si l’écart persiste, je corrige, je bloque la sortie si nécessaire et je transmets au responsable concerné.</t>
  </si>
  <si>
    <t>Exemple de réponse intermédiaire : pour « Apports protéiques », j’applique la consigne puis je vérifie : Où sont les protéines dans ton assiette modifiée ?. Je compare le résultat obtenu avec ce qui est demandé et je signale tout écart avant service. Je transmets l’information utile et je garde comme repère : Grammage validé.</t>
  </si>
  <si>
    <t>Exemple de réponse CFA : pour « Apports protéiques », je regarde la consigne, je contrôle : Où sont les protéines dans ton assiette modifiée ?. Si ce n’est pas bon ou si j’ai un doute, je ne laisse pas partir sans prévenir le responsable, les soins ou le formateur.</t>
  </si>
  <si>
    <t>Apports protéiques - Où sont les protéines dans ton assiette modifiée ?</t>
  </si>
  <si>
    <t>Densité énergétique</t>
  </si>
  <si>
    <t>Enjeu : Densité énergétique ; Ce qu'il faut éviter : Diluer avec eau ou bouillon jusqu'à perdre les calories. ; Bonne pratique : Enrichir avec lait, crème, œuf, fromage, huile selon régime. ; Relance formateur : Tu as mixé, mais as-tu gardé l'énergie ?</t>
  </si>
  <si>
    <t>Explique comment maîtriser « Densité énergétique » dans une démarche professionnelle en textures modifiées.</t>
  </si>
  <si>
    <t>Comment appliques-tu « Densité énergétique » en situation de production, service ou accompagnement ?</t>
  </si>
  <si>
    <t>Sur le terrain, que dois-tu faire ou vérifier pour « Densité énergétique » ?</t>
  </si>
  <si>
    <t>Notion : Densité énergétique. ; Besoin / objectif : Densité énergétique. ; Action professionnelle : appliquer la prescription et la consigne validée. ; Contrôle observable : Densité énergétique - Tu as mixé, mais as-tu gardé l'énergie ?. ; Risque / limite : Ne pas modifier texture, régime ou allergène sans consigne validée.. ; Validation / preuve : Compatibilité régimes. ; Responsable : Diététique / soins / cuisine. ; Source : SRC_DOCUMENT_SOURCE</t>
  </si>
  <si>
    <t>Objectif : Compatibilité régimes. ; Action : appliquer la prescription en production, service ou accompagnement. ; Contrôle : Densité énergétique - Tu as mixé, mais as-tu gardé l'énergie ?. ; Transmission : prévenir cuisine, soins ou responsable si écart. ; Trace : noter ou faire remonter l'observation utile.</t>
  </si>
  <si>
    <t>Je vérifie : Densité énergétique. ; Je respecte : la prescription ou la consigne donnée. ; Je contrôle : Densité énergétique. ; Si écart : je préviens le responsable, les soins ou le formateur. ; Je transmets : ce que j'ai vu, corrigé ou fait remonter.</t>
  </si>
  <si>
    <t>Densité énergétique : besoin → risque → contrôle → preuve.</t>
  </si>
  <si>
    <t>Densité énergétique : action → contrôle → transmission.</t>
  </si>
  <si>
    <t>Densité énergétique : je vérifie, je fais, je préviens.</t>
  </si>
  <si>
    <t>Complète avec la responsabilité, la preuve et le risque associé à « Densité énergétique ».</t>
  </si>
  <si>
    <t>Ajoute un contrôle observable ou une transmission pour « Densité énergétique ».</t>
  </si>
  <si>
    <t>Précise ce que tu fais si tu constates un écart sur « Densité énergétique ».</t>
  </si>
  <si>
    <t>Quelle preuve ou quel contrôle permet de sécuriser « Densité énergétique » ?</t>
  </si>
  <si>
    <t>Quel contrôle terrain dois-tu citer pour « Densité énergétique » ?</t>
  </si>
  <si>
    <t>Qui préviens-tu si « Densité énergétique » n’est pas conforme ?</t>
  </si>
  <si>
    <t>Compatibilité régimes ; Liaison/enrichissement maitrisés</t>
  </si>
  <si>
    <t>Exemple de réponse PRO : pour « Densité énergétique », je vérifie d’abord la prescription, le niveau IDDSI ou la consigne validée. Je contrôle en situation réelle : Tu as mixé, mais as-tu gardé l'énergie ?. Le risque à éviter est : Ne pas modifier texture, régime ou allergène sans consigne validée. Je m’appuie sur la preuve suivante : Compatibilité régimes ; Liaison/enrichissement maitrisés. Si l’écart persiste, je corrige, je bloque la sortie si nécessaire et je transmets au responsable concerné.</t>
  </si>
  <si>
    <t>Exemple de réponse intermédiaire : pour « Densité énergétique », j’applique la consigne puis je vérifie : Tu as mixé, mais as-tu gardé l'énergie ?. Je compare le résultat obtenu avec ce qui est demandé et je signale tout écart avant service. Je transmets l’information utile et je garde comme repère : Compatibilité régimes.</t>
  </si>
  <si>
    <t>Exemple de réponse CFA : pour « Densité énergétique », je regarde la consigne, je contrôle : Tu as mixé, mais as-tu gardé l'énergie ?. Si ce n’est pas bon ou si j’ai un doute, je ne laisse pas partir sans prévenir le responsable, les soins ou le formateur.</t>
  </si>
  <si>
    <t>Densité énergétique - Tu as mixé, mais as-tu gardé l'énergie ?</t>
  </si>
  <si>
    <t>Exemple de réponse PRO</t>
  </si>
  <si>
    <t>Exemple de réponse INTERMÉDIAIRE</t>
  </si>
  <si>
    <t>Exemple de réponse CFA</t>
  </si>
  <si>
    <t>Hydratation</t>
  </si>
  <si>
    <t>Enjeu : Hydratation ; Ce qu'il faut éviter : Confondre boisson épaissie et absence d'eau. ; Bonne pratique : Suivre volumes bus et proposer texture prescrite. ; Relance formateur : Comment sais-tu que la personne boit assez ?</t>
  </si>
  <si>
    <t>IDDSI boissons</t>
  </si>
  <si>
    <t>Explique comment maîtriser « Hydratation » dans une démarche professionnelle en textures modifiées.</t>
  </si>
  <si>
    <t>Comment appliques-tu « Hydratation » en situation de production, service ou accompagnement ?</t>
  </si>
  <si>
    <t>Sur le terrain, que dois-tu faire ou vérifier pour « Hydratation » ?</t>
  </si>
  <si>
    <t>Notion : Hydratation. ; Besoin / objectif : Hydratation. ; Action professionnelle : appliquer la prescription et la consigne validée. ; Contrôle observable : Hydratation - Comment sais-tu que la personne boit assez ?. ; Risque / limite : Ne pas modifier texture, régime ou allergène sans consigne validée.. ; Validation / preuve : Suivi hydrique. ; Responsable : Diététique / soins / cuisine. ; Source : SRC_DOCUMENT_SOURCE</t>
  </si>
  <si>
    <t>Objectif : Suivi hydrique. ; Action : appliquer la prescription en production, service ou accompagnement. ; Contrôle : Hydratation - Comment sais-tu que la personne boit assez ?. ; Transmission : prévenir cuisine, soins ou responsable si écart. ; Trace : noter ou faire remonter l'observation utile.</t>
  </si>
  <si>
    <t>Je vérifie : Hydratation. ; Je respecte : la prescription ou la consigne donnée. ; Je contrôle : Hydratation. ; Si écart : je préviens le responsable, les soins ou le formateur. ; Je transmets : ce que j'ai vu, corrigé ou fait remonter.</t>
  </si>
  <si>
    <t>Hydratation : besoin → risque → contrôle → preuve.</t>
  </si>
  <si>
    <t>Hydratation : action → contrôle → transmission.</t>
  </si>
  <si>
    <t>Hydratation : je vérifie, je fais, je préviens.</t>
  </si>
  <si>
    <t>Complète avec la responsabilité, la preuve et le risque associé à « Hydratation ».</t>
  </si>
  <si>
    <t>Ajoute un contrôle observable ou une transmission pour « Hydratation ».</t>
  </si>
  <si>
    <t>Précise ce que tu fais si tu constates un écart sur « Hydratation ».</t>
  </si>
  <si>
    <t>Quelle preuve ou quel contrôle permet de sécuriser « Hydratation » ?</t>
  </si>
  <si>
    <t>Quel contrôle terrain dois-tu citer pour « Hydratation » ?</t>
  </si>
  <si>
    <t>Qui préviens-tu si « Hydratation » n’est pas conforme ?</t>
  </si>
  <si>
    <t>Suivi hydrique ; Préparation régulière</t>
  </si>
  <si>
    <t>Exemple de réponse PRO : pour « Hydratation », je vérifie d’abord la prescription, le niveau IDDSI ou la consigne validée. Je contrôle en situation réelle : Comment sais-tu que la personne boit assez ?. Le risque à éviter est : Ne pas modifier texture, régime ou allergène sans consigne validée. Je m’appuie sur la preuve suivante : Suivi hydrique ; Préparation régulière. Si l’écart persiste, je corrige, je bloque la sortie si nécessaire et je transmets au responsable concerné.</t>
  </si>
  <si>
    <t>Exemple de réponse intermédiaire : pour « Hydratation », j’applique la consigne puis je vérifie : Comment sais-tu que la personne boit assez ?. Je compare le résultat obtenu avec ce qui est demandé et je signale tout écart avant service. Je transmets l’information utile et je garde comme repère : Suivi hydrique.</t>
  </si>
  <si>
    <t>Exemple de réponse CFA : pour « Hydratation », je regarde la consigne, je contrôle : Comment sais-tu que la personne boit assez ?. Si ce n’est pas bon ou si j’ai un doute, je ne laisse pas partir sans prévenir le responsable, les soins ou le formateur.</t>
  </si>
  <si>
    <t>Hydratation - Comment sais-tu que la personne boit assez ?</t>
  </si>
  <si>
    <t>Sécurité fausse route</t>
  </si>
  <si>
    <t>Enjeu : Sécurité fausse route ; Ce qu'il faut éviter : Servir morceaux, grumeaux, eau libre non prévue. ; Bonne pratique : Texture homogène, testée, transmise. ; Relance formateur : Que se passe-t-il si ta purée rend de l'eau ?</t>
  </si>
  <si>
    <t>Explique comment maîtriser « Sécurité fausse route » dans une démarche professionnelle en textures modifiées.</t>
  </si>
  <si>
    <t>Comment appliques-tu « Sécurité fausse route » en situation de production, service ou accompagnement ?</t>
  </si>
  <si>
    <t>Sur le terrain, que dois-tu faire ou vérifier pour « Sécurité fausse route » ?</t>
  </si>
  <si>
    <t>Notion : Sécurité fausse route. ; Besoin / objectif : Sécurité fausse route. ; Action professionnelle : appliquer la prescription et la consigne validée. ; Contrôle observable : Sécurité fausse route - Que se passe-t-il si ta purée rend de l'eau ?. ; Risque / limite : Ne pas modifier texture, régime ou allergène sans consigne validée.. ; Validation / preuve : Prescription respectée. ; Responsable : Diététique / soins / cuisine. ; Source : SRC_DOCUMENT_SOURCE</t>
  </si>
  <si>
    <t>Objectif : Prescription respectée. ; Action : appliquer la prescription en production, service ou accompagnement. ; Contrôle : Sécurité fausse route - Que se passe-t-il si ta purée rend de l'eau ?. ; Transmission : prévenir cuisine, soins ou responsable si écart. ; Trace : noter ou faire remonter l'observation utile.</t>
  </si>
  <si>
    <t>Je vérifie : Sécurité fausse route. ; Je respecte : la prescription ou la consigne donnée. ; Je contrôle : Sécurité fausse route. ; Si écart : je préviens le responsable, les soins ou le formateur. ; Je transmets : ce que j'ai vu, corrigé ou fait remonter.</t>
  </si>
  <si>
    <t>Sécurité fausse route : besoin → risque → contrôle → preuve.</t>
  </si>
  <si>
    <t>Sécurité fausse route : action → contrôle → transmission.</t>
  </si>
  <si>
    <t>Sécurité fausse route : je vérifie, je fais, je préviens.</t>
  </si>
  <si>
    <t>Complète avec la responsabilité, la preuve et le risque associé à « Sécurité fausse route ».</t>
  </si>
  <si>
    <t>Ajoute un contrôle observable ou une transmission pour « Sécurité fausse route ».</t>
  </si>
  <si>
    <t>Précise ce que tu fais si tu constates un écart sur « Sécurité fausse route ».</t>
  </si>
  <si>
    <t>Quelle preuve ou quel contrôle permet de sécuriser « Sécurité fausse route » ?</t>
  </si>
  <si>
    <t>Quel contrôle terrain dois-tu citer pour « Sécurité fausse route » ?</t>
  </si>
  <si>
    <t>Qui préviens-tu si « Sécurité fausse route » n’est pas conforme ?</t>
  </si>
  <si>
    <t>Prescription respectée ; Tamisage/test texture</t>
  </si>
  <si>
    <t>Exemple de réponse PRO : pour « Sécurité fausse route », je vérifie d’abord la prescription, le niveau IDDSI ou la consigne validée. Je contrôle en situation réelle : Que se passe-t-il si ta purée rend de l'eau ?. Le risque à éviter est : Ne pas modifier texture, régime ou allergène sans consigne validée. Je m’appuie sur la preuve suivante : Prescription respectée ; Tamisage/test texture. Si l’écart persiste, je corrige, je bloque la sortie si nécessaire et je transmets au responsable concerné.</t>
  </si>
  <si>
    <t>Exemple de réponse intermédiaire : pour « Sécurité fausse route », j’applique la consigne puis je vérifie : Que se passe-t-il si ta purée rend de l'eau ?. Je compare le résultat obtenu avec ce qui est demandé et je signale tout écart avant service. Je transmets l’information utile et je garde comme repère : Prescription respectée.</t>
  </si>
  <si>
    <t>Exemple de réponse CFA : pour « Sécurité fausse route », je regarde la consigne, je contrôle : Que se passe-t-il si ta purée rend de l'eau ?. Si ce n’est pas bon ou si j’ai un doute, je ne laisse pas partir sans prévenir le responsable, les soins ou le formateur.</t>
  </si>
  <si>
    <t>Sécurité fausse route - Que se passe-t-il si ta purée rend de l'eau ?</t>
  </si>
  <si>
    <t>Volume alimentaire</t>
  </si>
  <si>
    <t>Enjeu : Volume alimentaire ; Ce qu'il faut éviter : Servir une grande assiette impossible à finir. ; Bonne pratique : Portion dense, fractionnement, collation. ; Relance formateur : Comment éviter de remplir sans nourrir ?</t>
  </si>
  <si>
    <t>Explique comment maîtriser « Volume alimentaire » dans une démarche professionnelle en textures modifiées.</t>
  </si>
  <si>
    <t>Comment appliques-tu « Volume alimentaire » en situation de production, service ou accompagnement ?</t>
  </si>
  <si>
    <t>Sur le terrain, que dois-tu faire ou vérifier pour « Volume alimentaire » ?</t>
  </si>
  <si>
    <t>Notion : Volume alimentaire. ; Besoin / objectif : Volume alimentaire. ; Action professionnelle : appliquer la prescription et la consigne validée. ; Contrôle observable : Volume alimentaire - Comment éviter de remplir sans nourrir ?. ; Risque / limite : Ne pas modifier texture, régime ou allergène sans consigne validée.. ; Validation / preuve : Plan alimentaire. ; Responsable : Diététique / soins / cuisine. ; Source : SRC_DOCUMENT_SOURCE</t>
  </si>
  <si>
    <t>Objectif : Plan alimentaire. ; Action : appliquer la prescription en production, service ou accompagnement. ; Contrôle : Volume alimentaire - Comment éviter de remplir sans nourrir ?. ; Transmission : prévenir cuisine, soins ou responsable si écart. ; Trace : noter ou faire remonter l'observation utile.</t>
  </si>
  <si>
    <t>Je vérifie : Volume alimentaire. ; Je respecte : la prescription ou la consigne donnée. ; Je contrôle : Volume alimentaire. ; Si écart : je préviens le responsable, les soins ou le formateur. ; Je transmets : ce que j'ai vu, corrigé ou fait remonter.</t>
  </si>
  <si>
    <t>Volume alimentaire : besoin → risque → contrôle → preuve.</t>
  </si>
  <si>
    <t>Volume alimentaire : action → contrôle → transmission.</t>
  </si>
  <si>
    <t>Volume alimentaire : je vérifie, je fais, je préviens.</t>
  </si>
  <si>
    <t>Complète avec la responsabilité, la preuve et le risque associé à « Volume alimentaire ».</t>
  </si>
  <si>
    <t>Ajoute un contrôle observable ou une transmission pour « Volume alimentaire ».</t>
  </si>
  <si>
    <t>Précise ce que tu fais si tu constates un écart sur « Volume alimentaire ».</t>
  </si>
  <si>
    <t>Quelle preuve ou quel contrôle permet de sécuriser « Volume alimentaire » ?</t>
  </si>
  <si>
    <t>Quel contrôle terrain dois-tu citer pour « Volume alimentaire » ?</t>
  </si>
  <si>
    <t>Qui préviens-tu si « Volume alimentaire » n’est pas conforme ?</t>
  </si>
  <si>
    <t>Plan alimentaire ; Présentation portion adaptée</t>
  </si>
  <si>
    <t>Exemple de réponse PRO : pour « Volume alimentaire », je vérifie d’abord la prescription, le niveau IDDSI ou la consigne validée. Je contrôle en situation réelle : Comment éviter de remplir sans nourrir ?. Le risque à éviter est : Ne pas modifier texture, régime ou allergène sans consigne validée. Je m’appuie sur la preuve suivante : Plan alimentaire ; Présentation portion adaptée. Si l’écart persiste, je corrige, je bloque la sortie si nécessaire et je transmets au responsable concerné.</t>
  </si>
  <si>
    <t>Exemple de réponse intermédiaire : pour « Volume alimentaire », j’applique la consigne puis je vérifie : Comment éviter de remplir sans nourrir ?. Je compare le résultat obtenu avec ce qui est demandé et je signale tout écart avant service. Je transmets l’information utile et je garde comme repère : Plan alimentaire.</t>
  </si>
  <si>
    <t>Exemple de réponse CFA : pour « Volume alimentaire », je regarde la consigne, je contrôle : Comment éviter de remplir sans nourrir ?. Si ce n’est pas bon ou si j’ai un doute, je ne laisse pas partir sans prévenir le responsable, les soins ou le formateur.</t>
  </si>
  <si>
    <t>Volume alimentaire - Comment éviter de remplir sans nourrir ?</t>
  </si>
  <si>
    <t>Responsable principal ►</t>
  </si>
  <si>
    <t>Goûter/collations</t>
  </si>
  <si>
    <t>Enjeu : Goûter/collations ; Ce qu'il faut éviter : Supprimer goûter chez personne fragile. ; Bonne pratique : Prévoir collation utile et acceptée. ; Relance formateur : Quelle collation est utile et compatible texture ?</t>
  </si>
  <si>
    <t>Explique comment maîtriser « Goûter/collations » dans une démarche professionnelle en textures modifiées.</t>
  </si>
  <si>
    <t>Comment appliques-tu « Goûter/collations » en situation de production, service ou accompagnement ?</t>
  </si>
  <si>
    <t>Sur le terrain, que dois-tu faire ou vérifier pour « Goûter/collations » ?</t>
  </si>
  <si>
    <t>Notion : Goûter/collations. ; Besoin / objectif : Goûter/collations. ; Action professionnelle : appliquer la prescription et la consigne validée. ; Contrôle observable : Goûter/collations - Quelle collation est utile et compatible texture ?. ; Risque / limite : Ne pas modifier texture, régime ou allergène sans consigne validée.. ; Validation / preuve : Plan nutrition. ; Responsable : Diététique / soins / cuisine. ; Source : SRC_DOCUMENT_SOURCE</t>
  </si>
  <si>
    <t>Objectif : Plan nutrition. ; Action : appliquer la prescription en production, service ou accompagnement. ; Contrôle : Goûter/collations - Quelle collation est utile et compatible texture ?. ; Transmission : prévenir cuisine, soins ou responsable si écart. ; Trace : noter ou faire remonter l'observation utile.</t>
  </si>
  <si>
    <t>Je vérifie : Goûter/collations. ; Je respecte : la prescription ou la consigne donnée. ; Je contrôle : Goûter/collations. ; Si écart : je préviens le responsable, les soins ou le formateur. ; Je transmets : ce que j'ai vu, corrigé ou fait remonter.</t>
  </si>
  <si>
    <t>Goûter/collations : besoin → risque → contrôle → preuve.</t>
  </si>
  <si>
    <t>Goûter/collations : action → contrôle → transmission.</t>
  </si>
  <si>
    <t>Goûter/collations : je vérifie, je fais, je préviens.</t>
  </si>
  <si>
    <t>Complète avec la responsabilité, la preuve et le risque associé à « Goûter/collations ».</t>
  </si>
  <si>
    <t>Ajoute un contrôle observable ou une transmission pour « Goûter/collations ».</t>
  </si>
  <si>
    <t>Précise ce que tu fais si tu constates un écart sur « Goûter/collations ».</t>
  </si>
  <si>
    <t>Quelle preuve ou quel contrôle permet de sécuriser « Goûter/collations » ?</t>
  </si>
  <si>
    <t>Quel contrôle terrain dois-tu citer pour « Goûter/collations » ?</t>
  </si>
  <si>
    <t>Qui préviens-tu si « Goûter/collations » n’est pas conforme ?</t>
  </si>
  <si>
    <t>Plan nutrition ; Texture collation validée</t>
  </si>
  <si>
    <t>Exemple de réponse PRO : pour « Goûter/collations », je vérifie d’abord la prescription, le niveau IDDSI ou la consigne validée. Je contrôle en situation réelle : Quelle collation est utile et compatible texture ?. Le risque à éviter est : Ne pas modifier texture, régime ou allergène sans consigne validée. Je m’appuie sur la preuve suivante : Plan nutrition ; Texture collation validée. Si l’écart persiste, je corrige, je bloque la sortie si nécessaire et je transmets au responsable concerné.</t>
  </si>
  <si>
    <t>Exemple de réponse intermédiaire : pour « Goûter/collations », j’applique la consigne puis je vérifie : Quelle collation est utile et compatible texture ?. Je compare le résultat obtenu avec ce qui est demandé et je signale tout écart avant service. Je transmets l’information utile et je garde comme repère : Plan nutrition.</t>
  </si>
  <si>
    <t>Exemple de réponse CFA : pour « Goûter/collations », je regarde la consigne, je contrôle : Quelle collation est utile et compatible texture ?. Si ce n’est pas bon ou si j’ai un doute, je ne laisse pas partir sans prévenir le responsable, les soins ou le formateur.</t>
  </si>
  <si>
    <t>Goûter/collations - Quelle collation est utile et compatible texture ?</t>
  </si>
  <si>
    <t>Fruits et fibres</t>
  </si>
  <si>
    <t>Enjeu : Fruits et fibres ; Ce qu'il faut éviter : Remplacer systématiquement par compote cuite industrielle. ; Bonne pratique : Proposer fruits frais crus mixés si compatible. ; Relance formateur : Comment gardes-tu le fruit en texture adaptée ?</t>
  </si>
  <si>
    <t>Explique comment maîtriser « Fruits et fibres » dans une démarche professionnelle en textures modifiées.</t>
  </si>
  <si>
    <t>Comment appliques-tu « Fruits et fibres » en situation de production, service ou accompagnement ?</t>
  </si>
  <si>
    <t>Sur le terrain, que dois-tu faire ou vérifier pour « Fruits et fibres » ?</t>
  </si>
  <si>
    <t>Notion : Fruits et fibres. ; Besoin / objectif : Fruits et fibres. ; Action professionnelle : appliquer la prescription et la consigne validée. ; Contrôle observable : Fruits et fibres - Comment gardes-tu le fruit en texture adaptée ?. ; Risque / limite : Ne pas modifier texture, régime ou allergène sans consigne validée.. ; Validation / preuve : Menu validé. ; Responsable : Diététique / soins / cuisine. ; Source : SRC_DOCUMENT_SOURCE</t>
  </si>
  <si>
    <t>Objectif : Menu validé. ; Action : appliquer la prescription en production, service ou accompagnement. ; Contrôle : Fruits et fibres - Comment gardes-tu le fruit en texture adaptée ?. ; Transmission : prévenir cuisine, soins ou responsable si écart. ; Trace : noter ou faire remonter l'observation utile.</t>
  </si>
  <si>
    <t>Je vérifie : Fruits et fibres. ; Je respecte : la prescription ou la consigne donnée. ; Je contrôle : Fruits et fibres. ; Si écart : je préviens le responsable, les soins ou le formateur. ; Je transmets : ce que j'ai vu, corrigé ou fait remonter.</t>
  </si>
  <si>
    <t>Fruits et fibres : besoin → risque → contrôle → preuve.</t>
  </si>
  <si>
    <t>Fruits et fibres : action → contrôle → transmission.</t>
  </si>
  <si>
    <t>Fruits et fibres : je vérifie, je fais, je préviens.</t>
  </si>
  <si>
    <t>Complète avec la responsabilité, la preuve et le risque associé à « Fruits et fibres ».</t>
  </si>
  <si>
    <t>Ajoute un contrôle observable ou une transmission pour « Fruits et fibres ».</t>
  </si>
  <si>
    <t>Précise ce que tu fais si tu constates un écart sur « Fruits et fibres ».</t>
  </si>
  <si>
    <t>Quelle preuve ou quel contrôle permet de sécuriser « Fruits et fibres » ?</t>
  </si>
  <si>
    <t>Quel contrôle terrain dois-tu citer pour « Fruits et fibres » ?</t>
  </si>
  <si>
    <t>Qui préviens-tu si « Fruits et fibres » n’est pas conforme ?</t>
  </si>
  <si>
    <t>Menu validé ; Préparation fraîche sécurisée</t>
  </si>
  <si>
    <t>Exemple de réponse PRO : pour « Fruits et fibres », je vérifie d’abord la prescription, le niveau IDDSI ou la consigne validée. Je contrôle en situation réelle : Comment gardes-tu le fruit en texture adaptée ?. Le risque à éviter est : Ne pas modifier texture, régime ou allergène sans consigne validée. Je m’appuie sur la preuve suivante : Menu validé ; Préparation fraîche sécurisée. Si l’écart persiste, je corrige, je bloque la sortie si nécessaire et je transmets au responsable concerné.</t>
  </si>
  <si>
    <t>Exemple de réponse intermédiaire : pour « Fruits et fibres », j’applique la consigne puis je vérifie : Comment gardes-tu le fruit en texture adaptée ?. Je compare le résultat obtenu avec ce qui est demandé et je signale tout écart avant service. Je transmets l’information utile et je garde comme repère : Menu validé.</t>
  </si>
  <si>
    <t>Exemple de réponse CFA : pour « Fruits et fibres », je regarde la consigne, je contrôle : Comment gardes-tu le fruit en texture adaptée ?. Si ce n’est pas bon ou si j’ai un doute, je ne laisse pas partir sans prévenir le responsable, les soins ou le formateur.</t>
  </si>
  <si>
    <t>Fruits et fibres - Comment gardes-tu le fruit en texture adaptée ?</t>
  </si>
  <si>
    <t>boisson niveau 2</t>
  </si>
  <si>
    <t>iddsi 2</t>
  </si>
  <si>
    <t>Limite métier ►</t>
  </si>
  <si>
    <t>Température de service</t>
  </si>
  <si>
    <t>Enjeu : Température de service ; Ce qu'il faut éviter : Plat tiède, froid, attente longue. ; Bonne pratique : Servir à température agréable et sûre. ; Relance formateur : Une texture correcte mais froide donne quoi ?</t>
  </si>
  <si>
    <t>Explique comment maîtriser « Température de service » dans une démarche professionnelle en textures modifiées.</t>
  </si>
  <si>
    <t>Comment appliques-tu « Température de service » en situation de production, service ou accompagnement ?</t>
  </si>
  <si>
    <t>Sur le terrain, que dois-tu faire ou vérifier pour « Température de service » ?</t>
  </si>
  <si>
    <t>Notion : Température de service. ; Besoin / objectif : Température de service. ; Action professionnelle : appliquer la prescription et la consigne validée. ; Contrôle observable : Température de service - Une texture correcte mais froide donne quoi ?. ; Risque / limite : Ne pas modifier texture, régime ou allergène sans consigne validée.. ; Validation / preuve : Confort et sécurité. ; Responsable : Service / salle / soins selon organisation. ; Source : SRC_DOCUMENT_SOURCE</t>
  </si>
  <si>
    <t>Objectif : Confort et sécurité. ; Action : appliquer la prescription en production, service ou accompagnement. ; Contrôle : Température de service - Une texture correcte mais froide donne quoi ?. ; Transmission : prévenir cuisine, soins ou responsable si écart. ; Trace : noter ou faire remonter l'observation utile.</t>
  </si>
  <si>
    <t>Je vérifie : Température de service. ; Je respecte : la prescription ou la consigne donnée. ; Je contrôle : Température de service. ; Si écart : je préviens le responsable, les soins ou le formateur. ; Je transmets : ce que j'ai vu, corrigé ou fait remonter.</t>
  </si>
  <si>
    <t>Température de service : besoin → risque → contrôle → preuve.</t>
  </si>
  <si>
    <t>Température de service : action → contrôle → transmission.</t>
  </si>
  <si>
    <t>Température de service : je vérifie, je fais, je préviens.</t>
  </si>
  <si>
    <t>Complète avec la responsabilité, la preuve et le risque associé à « Température de service ».</t>
  </si>
  <si>
    <t>Ajoute un contrôle observable ou une transmission pour « Température de service ».</t>
  </si>
  <si>
    <t>Précise ce que tu fais si tu constates un écart sur « Température de service ».</t>
  </si>
  <si>
    <t>Quelle preuve ou quel contrôle permet de sécuriser « Température de service » ?</t>
  </si>
  <si>
    <t>Quel contrôle terrain dois-tu citer pour « Température de service » ?</t>
  </si>
  <si>
    <t>Qui préviens-tu si « Température de service » n’est pas conforme ?</t>
  </si>
  <si>
    <t>Service / salle / soins selon organisation</t>
  </si>
  <si>
    <t>Confort et sécurité ; Maîtrise liaison chaude/froide</t>
  </si>
  <si>
    <t>Exemple de réponse PRO : pour « Température de service », je vérifie d’abord la prescription, le niveau IDDSI ou la consigne validée. Je contrôle en situation réelle : Une texture correcte mais froide donne quoi ?. Le risque à éviter est : Ne pas modifier texture, régime ou allergène sans consigne validée. Je m’appuie sur la preuve suivante : Confort et sécurité ; Maîtrise liaison chaude/froide. Si l’écart persiste, je corrige, je bloque la sortie si nécessaire et je transmets au responsable concerné.</t>
  </si>
  <si>
    <t>Exemple de réponse intermédiaire : pour « Température de service », j’applique la consigne puis je vérifie : Une texture correcte mais froide donne quoi ?. Je compare le résultat obtenu avec ce qui est demandé et je signale tout écart avant service. Je transmets l’information utile et je garde comme repère : Confort et sécurité.</t>
  </si>
  <si>
    <t>Exemple de réponse CFA : pour « Température de service », je regarde la consigne, je contrôle : Une texture correcte mais froide donne quoi ?. Si ce n’est pas bon ou si j’ai un doute, je ne laisse pas partir sans prévenir le responsable, les soins ou le formateur.</t>
  </si>
  <si>
    <t>Température de service - Une texture correcte mais froide donne quoi ?</t>
  </si>
  <si>
    <t>securiser la prise si besoin identifie</t>
  </si>
  <si>
    <t>Régimes restrictifs</t>
  </si>
  <si>
    <t>Enjeu : Régimes restrictifs ; Ce qu'il faut éviter : Accumuler restrictions sans réévaluation. ; Bonne pratique : Limiter les restrictions inutiles, prioriser nutrition. ; Relance formateur : Restriction texture + sans sel + mixé : que vérifies-tu ?</t>
  </si>
  <si>
    <t>Explique comment maîtriser « Régimes restrictifs » dans une démarche professionnelle en textures modifiées.</t>
  </si>
  <si>
    <t>Comment appliques-tu « Régimes restrictifs » en situation de production, service ou accompagnement ?</t>
  </si>
  <si>
    <t>Sur le terrain, que dois-tu faire ou vérifier pour « Régimes restrictifs » ?</t>
  </si>
  <si>
    <t>Notion : Régimes restrictifs. ; Besoin / objectif : Régimes restrictifs. ; Action professionnelle : appliquer la prescription et la consigne validée. ; Contrôle observable : Régimes restrictifs - Restriction texture + sans sel + mixé : que vérifies-tu ?. ; Risque / limite : Limiter les restrictions inutiles, prioriser nutrition. ; Validation / preuve : Validation diététique obligatoire. ; Responsable : Cuisine / qualité / diététique. ; Source : SRC_DOCUMENT_SOURCE</t>
  </si>
  <si>
    <t>Objectif : Validation diététique obligatoire. ; Action : appliquer la prescription en production, service ou accompagnement. ; Contrôle : Régimes restrictifs - Restriction texture + sans sel + mixé : que vérifies-tu ?. ; Transmission : prévenir cuisine, soins ou responsable si écart. ; Trace : noter ou faire remonter l'observation utile.</t>
  </si>
  <si>
    <t>Je vérifie : Régimes restrictifs. ; Je respecte : la prescription ou la consigne donnée. ; Je contrôle : Régimes restrictifs. ; Si écart : je préviens le responsable, les soins ou le formateur. ; Je transmets : ce que j'ai vu, corrigé ou fait remonter.</t>
  </si>
  <si>
    <t>Régimes restrictifs : besoin → risque → contrôle → preuve.</t>
  </si>
  <si>
    <t>Régimes restrictifs : action → contrôle → transmission.</t>
  </si>
  <si>
    <t>Régimes restrictifs : je vérifie, je fais, je préviens.</t>
  </si>
  <si>
    <t>Complète avec la responsabilité, la preuve et le risque associé à « Régimes restrictifs ».</t>
  </si>
  <si>
    <t>Ajoute un contrôle observable ou une transmission pour « Régimes restrictifs ».</t>
  </si>
  <si>
    <t>Précise ce que tu fais si tu constates un écart sur « Régimes restrictifs ».</t>
  </si>
  <si>
    <t>Quelle preuve ou quel contrôle permet de sécuriser « Régimes restrictifs » ?</t>
  </si>
  <si>
    <t>Quel contrôle terrain dois-tu citer pour « Régimes restrictifs » ?</t>
  </si>
  <si>
    <t>Qui préviens-tu si « Régimes restrictifs » n’est pas conforme ?</t>
  </si>
  <si>
    <t>Validation diététique obligatoire ; Recette adaptée non punitive</t>
  </si>
  <si>
    <t>Exemple de réponse PRO : pour « Régimes restrictifs », je vérifie d’abord la prescription, le niveau IDDSI ou la consigne validée. Je contrôle en situation réelle : Restriction texture + sans sel + mixé : que vérifies-tu ?. Le risque à éviter est : Ne pas modifier texture, régime ou allergène sans consigne validée. Je m’appuie sur la preuve suivante : Validation diététique obligatoire ; Recette adaptée non punitive. Si l’écart persiste, je corrige, je bloque la sortie si nécessaire et je transmets au responsable concerné.</t>
  </si>
  <si>
    <t>Exemple de réponse intermédiaire : pour « Régimes restrictifs », j’applique la consigne puis je vérifie : Restriction texture + sans sel + mixé : que vérifies-tu ?. Je compare le résultat obtenu avec ce qui est demandé et je signale tout écart avant service. Je transmets l’information utile et je garde comme repère : Validation diététique obligatoire.</t>
  </si>
  <si>
    <t>Exemple de réponse CFA : pour « Régimes restrictifs », je regarde la consigne, je contrôle : Restriction texture + sans sel + mixé : que vérifies-tu ?. Si ce n’est pas bon ou si j’ai un doute, je ne laisse pas partir sans prévenir le responsable, les soins ou le formateur.</t>
  </si>
  <si>
    <t>Régimes restrictifs - Restriction texture + sans sel + mixé : que vérifies-tu ?</t>
  </si>
  <si>
    <t>test d ecoulement iddsi</t>
  </si>
  <si>
    <t>Preuve attendue ►</t>
  </si>
  <si>
    <t>Plaisir et phase céphalique</t>
  </si>
  <si>
    <t>Enjeu : Plaisir et phase céphalique ; Ce qu'il faut éviter : Assiette beige, odeur faible, plat non identifiable. ; Bonne pratique : Formes/couleurs/arômes pour déclencher envie de manger. ; Relance formateur : Pourquoi le beau peut améliorer l'apport ?</t>
  </si>
  <si>
    <t>Explique comment maîtriser « Plaisir et phase céphalique » dans une démarche professionnelle en textures modifiées.</t>
  </si>
  <si>
    <t>Comment appliques-tu « Plaisir et phase céphalique » en situation de production, service ou accompagnement ?</t>
  </si>
  <si>
    <t>Sur le terrain, que dois-tu faire ou vérifier pour « Plaisir et phase céphalique » ?</t>
  </si>
  <si>
    <t>Notion : Plaisir et phase céphalique. ; Besoin / objectif : Plaisir et phase céphalique. ; Action professionnelle : appliquer la prescription et la consigne validée. ; Contrôle observable : Plaisir et phase céphalique - Pourquoi le beau peut améliorer l'apport ?. ; Risque / limite : Ne pas modifier texture, régime ou allergène sans consigne validée.. ; Validation / preuve : Respect goûts. ; Responsable : Diététique / soins / cuisine. ; Source : SRC_DOCUMENT_SOURCE</t>
  </si>
  <si>
    <t>Objectif : Respect goûts. ; Action : appliquer la prescription en production, service ou accompagnement. ; Contrôle : Plaisir et phase céphalique - Pourquoi le beau peut améliorer l'apport ?. ; Transmission : prévenir cuisine, soins ou responsable si écart. ; Trace : noter ou faire remonter l'observation utile.</t>
  </si>
  <si>
    <t>Je vérifie : Plaisir et phase céphalique. ; Je respecte : la prescription ou la consigne donnée. ; Je contrôle : Plaisir et phase céphalique. ; Si écart : je préviens le responsable, les soins ou le formateur. ; Je transmets : ce que j'ai vu, corrigé ou fait remonter.</t>
  </si>
  <si>
    <t>Plaisir et phase céphalique : besoin → risque → contrôle → preuve.</t>
  </si>
  <si>
    <t>Plaisir et phase céphalique : action → contrôle → transmission.</t>
  </si>
  <si>
    <t>Plaisir et phase céphalique : je vérifie, je fais, je préviens.</t>
  </si>
  <si>
    <t>Complète avec la responsabilité, la preuve et le risque associé à « Plaisir et phase céphalique ».</t>
  </si>
  <si>
    <t>Ajoute un contrôle observable ou une transmission pour « Plaisir et phase céphalique ».</t>
  </si>
  <si>
    <t>Précise ce que tu fais si tu constates un écart sur « Plaisir et phase céphalique ».</t>
  </si>
  <si>
    <t>Quelle preuve ou quel contrôle permet de sécuriser « Plaisir et phase céphalique » ?</t>
  </si>
  <si>
    <t>Quel contrôle terrain dois-tu citer pour « Plaisir et phase céphalique » ?</t>
  </si>
  <si>
    <t>Qui préviens-tu si « Plaisir et phase céphalique » n’est pas conforme ?</t>
  </si>
  <si>
    <t>Respect goûts ; Dressage différencié</t>
  </si>
  <si>
    <t>Exemple de réponse PRO : pour « Plaisir et phase céphalique », je vérifie d’abord la prescription, le niveau IDDSI ou la consigne validée. Je contrôle en situation réelle : Pourquoi le beau peut améliorer l'apport ?. Le risque à éviter est : Ne pas modifier texture, régime ou allergène sans consigne validée. Je m’appuie sur la preuve suivante : Respect goûts ; Dressage différencié. Si l’écart persiste, je corrige, je bloque la sortie si nécessaire et je transmets au responsable concerné.</t>
  </si>
  <si>
    <t>Exemple de réponse intermédiaire : pour « Plaisir et phase céphalique », j’applique la consigne puis je vérifie : Pourquoi le beau peut améliorer l'apport ?. Je compare le résultat obtenu avec ce qui est demandé et je signale tout écart avant service. Je transmets l’information utile et je garde comme repère : Respect goûts.</t>
  </si>
  <si>
    <t>Exemple de réponse CFA : pour « Plaisir et phase céphalique », je regarde la consigne, je contrôle : Pourquoi le beau peut améliorer l'apport ?. Si ce n’est pas bon ou si j’ai un doute, je ne laisse pas partir sans prévenir le responsable, les soins ou le formateur.</t>
  </si>
  <si>
    <t>Plaisir et phase céphalique - Pourquoi le beau peut améliorer l'apport ?</t>
  </si>
  <si>
    <t>servir trop liquide ou trop gelifie</t>
  </si>
  <si>
    <t>Suivi des restes</t>
  </si>
  <si>
    <t>Enjeu : Suivi des restes ; Ce qu'il faut éviter : Ne pas regarder ce qui revient en plonge. ; Bonne pratique : Mesurer refus et restes par composante. ; Relance formateur : Que t'apprend l'assiette retour ?</t>
  </si>
  <si>
    <t>Explique comment maîtriser « Suivi des restes » dans une démarche professionnelle en textures modifiées.</t>
  </si>
  <si>
    <t>Comment appliques-tu « Suivi des restes » en situation de production, service ou accompagnement ?</t>
  </si>
  <si>
    <t>Sur le terrain, que dois-tu faire ou vérifier pour « Suivi des restes » ?</t>
  </si>
  <si>
    <t>Notion : Suivi des restes. ; Besoin / objectif : Suivi des restes. ; Action professionnelle : appliquer la prescription et la consigne validée. ; Contrôle observable : Suivi des restes - Que t'apprend l'assiette retour ?. ; Risque / limite : Ne pas modifier texture, régime ou allergène sans consigne validée.. ; Validation / preuve : Suivi hebdomadaire. ; Responsable : Diététique / soins / cuisine. ; Source : SRC_DOCUMENT_SOURCE</t>
  </si>
  <si>
    <t>Objectif : Suivi hebdomadaire. ; Action : appliquer la prescription en production, service ou accompagnement. ; Contrôle : Suivi des restes - Que t'apprend l'assiette retour ?. ; Transmission : prévenir cuisine, soins ou responsable si écart. ; Trace : noter ou faire remonter l'observation utile.</t>
  </si>
  <si>
    <t>Je vérifie : Suivi des restes. ; Je respecte : la prescription ou la consigne donnée. ; Je contrôle : Suivi des restes. ; Si écart : je préviens le responsable, les soins ou le formateur. ; Je transmets : ce que j'ai vu, corrigé ou fait remonter.</t>
  </si>
  <si>
    <t>Suivi des restes : besoin → risque → contrôle → preuve.</t>
  </si>
  <si>
    <t>Suivi des restes : action → contrôle → transmission.</t>
  </si>
  <si>
    <t>Suivi des restes : je vérifie, je fais, je préviens.</t>
  </si>
  <si>
    <t>Complète avec la responsabilité, la preuve et le risque associé à « Suivi des restes ».</t>
  </si>
  <si>
    <t>Ajoute un contrôle observable ou une transmission pour « Suivi des restes ».</t>
  </si>
  <si>
    <t>Précise ce que tu fais si tu constates un écart sur « Suivi des restes ».</t>
  </si>
  <si>
    <t>Quelle preuve ou quel contrôle permet de sécuriser « Suivi des restes » ?</t>
  </si>
  <si>
    <t>Quel contrôle terrain dois-tu citer pour « Suivi des restes » ?</t>
  </si>
  <si>
    <t>Qui préviens-tu si « Suivi des restes » n’est pas conforme ?</t>
  </si>
  <si>
    <t>Suivi hebdomadaire ; Retour cuisine exploité</t>
  </si>
  <si>
    <t>Exemple de réponse PRO : pour « Suivi des restes », je vérifie d’abord la prescription, le niveau IDDSI ou la consigne validée. Je contrôle en situation réelle : Que t'apprend l'assiette retour ?. Le risque à éviter est : Ne pas modifier texture, régime ou allergène sans consigne validée. Je m’appuie sur la preuve suivante : Suivi hebdomadaire ; Retour cuisine exploité. Si l’écart persiste, je corrige, je bloque la sortie si nécessaire et je transmets au responsable concerné.</t>
  </si>
  <si>
    <t>Exemple de réponse intermédiaire : pour « Suivi des restes », j’applique la consigne puis je vérifie : Que t'apprend l'assiette retour ?. Je compare le résultat obtenu avec ce qui est demandé et je signale tout écart avant service. Je transmets l’information utile et je garde comme repère : Suivi hebdomadaire.</t>
  </si>
  <si>
    <t>Exemple de réponse CFA : pour « Suivi des restes », je regarde la consigne, je contrôle : Que t'apprend l'assiette retour ?. Si ce n’est pas bon ou si j’ai un doute, je ne laisse pas partir sans prévenir le responsable, les soins ou le formateur.</t>
  </si>
  <si>
    <t>Suivi des restes - Que t'apprend l'assiette retour ?</t>
  </si>
  <si>
    <t>suivi des apports hydriques</t>
  </si>
  <si>
    <t>test d ecoulement iddsi suivi des apports hydriques preparation minute ou process stabilise</t>
  </si>
  <si>
    <t>Test automatique : réponse attendue = 20/20</t>
  </si>
  <si>
    <t>Signaux d'alerte</t>
  </si>
  <si>
    <t>Enjeu : Signaux d'alerte ; Ce qu'il faut éviter : Toux banalisée, perte de poids non transmise. ; Bonne pratique : Signalement immédiat et traçabilité. ; Relance formateur : Quel signal impose d'arrêter et prévenir ?</t>
  </si>
  <si>
    <t>Explique comment maîtriser « Signaux d'alerte » dans une démarche professionnelle en textures modifiées.</t>
  </si>
  <si>
    <t>Comment appliques-tu « Signaux d'alerte » en situation de production, service ou accompagnement ?</t>
  </si>
  <si>
    <t>Sur le terrain, que dois-tu faire ou vérifier pour « Signaux d'alerte » ?</t>
  </si>
  <si>
    <t>Notion : Signaux d'alerte. ; Besoin / objectif : Signaux d'alerte. ; Action professionnelle : appliquer la prescription et la consigne validée. ; Contrôle observable : Signaux d'alerte - Quel signal impose d'arrêter et prévenir ?. ; Risque / limite : Ne pas modifier texture, régime ou allergène sans consigne validée.. ; Validation / preuve : Circuit alerte. ; Responsable : Diététique / soins / cuisine. ; Source : SRC_DOCUMENT_SOURCE</t>
  </si>
  <si>
    <t>Objectif : Circuit alerte. ; Action : appliquer la prescription en production, service ou accompagnement. ; Contrôle : Signaux d'alerte - Quel signal impose d'arrêter et prévenir ?. ; Transmission : prévenir cuisine, soins ou responsable si écart. ; Trace : noter ou faire remonter l'observation utile.</t>
  </si>
  <si>
    <t>Je vérifie : Signaux d'alerte. ; Je respecte : la prescription ou la consigne donnée. ; Je contrôle : Signaux d'alerte. ; Si écart : je préviens le responsable, les soins ou le formateur. ; Je transmets : ce que j'ai vu, corrigé ou fait remonter.</t>
  </si>
  <si>
    <t>Signaux d'alerte : besoin → risque → contrôle → preuve.</t>
  </si>
  <si>
    <t>Signaux d'alerte : action → contrôle → transmission.</t>
  </si>
  <si>
    <t>Signaux d'alerte : je vérifie, je fais, je préviens.</t>
  </si>
  <si>
    <t>Complète avec la responsabilité, la preuve et le risque associé à « Signaux d'alerte ».</t>
  </si>
  <si>
    <t>Ajoute un contrôle observable ou une transmission pour « Signaux d'alerte ».</t>
  </si>
  <si>
    <t>Précise ce que tu fais si tu constates un écart sur « Signaux d'alerte ».</t>
  </si>
  <si>
    <t>Quelle preuve ou quel contrôle permet de sécuriser « Signaux d'alerte » ?</t>
  </si>
  <si>
    <t>Quel contrôle terrain dois-tu citer pour « Signaux d'alerte » ?</t>
  </si>
  <si>
    <t>Qui préviens-tu si « Signaux d'alerte » n’est pas conforme ?</t>
  </si>
  <si>
    <t>Circuit alerte ; Stop service si doute majeur</t>
  </si>
  <si>
    <t>Exemple de réponse PRO : pour « Signaux d'alerte », je vérifie d’abord la prescription, le niveau IDDSI ou la consigne validée. Je contrôle en situation réelle : Quel signal impose d'arrêter et prévenir ?. Le risque à éviter est : Ne pas modifier texture, régime ou allergène sans consigne validée. Je m’appuie sur la preuve suivante : Circuit alerte ; Stop service si doute majeur. Si l’écart persiste, je corrige, je bloque la sortie si nécessaire et je transmets au responsable concerné.</t>
  </si>
  <si>
    <t>Exemple de réponse intermédiaire : pour « Signaux d'alerte », j’applique la consigne puis je vérifie : Quel signal impose d'arrêter et prévenir ?. Je compare le résultat obtenu avec ce qui est demandé et je signale tout écart avant service. Je transmets l’information utile et je garde comme repère : Circuit alerte.</t>
  </si>
  <si>
    <t>Exemple de réponse CFA : pour « Signaux d'alerte », je regarde la consigne, je contrôle : Quel signal impose d'arrêter et prévenir ?. Si ce n’est pas bon ou si j’ai un doute, je ne laisse pas partir sans prévenir le responsable, les soins ou le formateur.</t>
  </si>
  <si>
    <t>Signaux d'alerte - Quel signal impose d'arrêter et prévenir ?</t>
  </si>
  <si>
    <t>Qualité du repas, appétence et identification</t>
  </si>
  <si>
    <t>Construire un repas bon, beau et identifiable</t>
  </si>
  <si>
    <t>Identification du plat</t>
  </si>
  <si>
    <t>Dimension : Identification du plat ; Mauvaise pratique : Tout mélanger en purée unique. ; Bonne pratique : Séparer composantes : protéine, garniture, sauce. ; Exemple cuisine : Poisson mixé moulé + purée carotte + sauce citron.</t>
  </si>
  <si>
    <t>Explique comment maîtriser « Identification du plat » dans une démarche professionnelle en textures modifiées.</t>
  </si>
  <si>
    <t>Comment appliques-tu « Identification du plat » en situation de production, service ou accompagnement ?</t>
  </si>
  <si>
    <t>Sur le terrain, que dois-tu faire ou vérifier pour « Identification du plat » ?</t>
  </si>
  <si>
    <t>Notion : Identification du plat. ; Besoin / objectif : Dimension : Identification du plat ; Mauvaise pratique : Tout mélanger en purée unique. ; Bonne pratique : Séparer composantes : protéine, garniture, sauce. ; Exemple cuisine : Poisson mixé moulé + purée carotte + sauce citron.. ; Action professionnelle : appliquer la prescription et la consigne validée. ; Contrôle observable : Identification du plat - Poisson mixé moulé + purée carotte + sauce citron.. ; Risque / limite : Ne pas modifier texture, régime ou allergène sans consigne validée.. ; Validation / preuve : Équilibre composantes. ; Responsable : Cuisine / formateur / équipe terrain. ; Source : SRC_DOCUMENT_SOURCE</t>
  </si>
  <si>
    <t>Objectif : Équilibre composantes. ; Action : appliquer la prescription en production, service ou accompagnement. ; Contrôle : Identification du plat - Poisson mixé moulé + purée carotte + sauce citron.. ; Transmission : prévenir cuisine, soins ou responsable si écart. ; Trace : noter ou faire remonter l'observation utile.</t>
  </si>
  <si>
    <t>Je vérifie : Identification du plat. ; Je respecte : la prescription ou la consigne donnée. ; Je contrôle : Identification du plat. ; Si écart : je préviens le responsable, les soins ou le formateur. ; Je transmets : ce que j'ai vu, corrigé ou fait remonter.</t>
  </si>
  <si>
    <t>Identification du plat : besoin → risque → contrôle → preuve.</t>
  </si>
  <si>
    <t>Identification du plat : action → contrôle → transmission.</t>
  </si>
  <si>
    <t>Identification du plat : je vérifie, je fais, je préviens.</t>
  </si>
  <si>
    <t>Complète avec la responsabilité, la preuve et le risque associé à « Identification du plat ».</t>
  </si>
  <si>
    <t>Ajoute un contrôle observable ou une transmission pour « Identification du plat ».</t>
  </si>
  <si>
    <t>Précise ce que tu fais si tu constates un écart sur « Identification du plat ».</t>
  </si>
  <si>
    <t>Quelle preuve ou quel contrôle permet de sécuriser « Identification du plat » ?</t>
  </si>
  <si>
    <t>Quel contrôle terrain dois-tu citer pour « Identification du plat » ?</t>
  </si>
  <si>
    <t>Qui préviens-tu si « Identification du plat » n’est pas conforme ?</t>
  </si>
  <si>
    <t>Équilibre composantes ; Dressage assiette compartimentée</t>
  </si>
  <si>
    <t>Exemple de réponse PRO : pour « Identification du plat », je vérifie d’abord la prescription, le niveau IDDSI ou la consigne validée. Je contrôle en situation réelle : Poisson mixé moulé + purée carotte + sauce citron. Le risque à éviter est : Ne pas modifier texture, régime ou allergène sans consigne validée. Je m’appuie sur la preuve suivante : Équilibre composantes ; Dressage assiette compartimentée. Si l’écart persiste, je corrige, je bloque la sortie si nécessaire et je transmets au responsable concerné.</t>
  </si>
  <si>
    <t>Exemple de réponse intermédiaire : pour « Identification du plat », j’applique la consigne puis je vérifie : Poisson mixé moulé + purée carotte + sauce citron. Je compare le résultat obtenu avec ce qui est demandé et je signale tout écart avant service. Je transmets l’information utile et je garde comme repère : Équilibre composantes.</t>
  </si>
  <si>
    <t>Exemple de réponse CFA : pour « Identification du plat », je regarde la consigne, je contrôle : Poisson mixé moulé + purée carotte + sauce citron. Si ce n’est pas bon ou si j’ai un doute, je ne laisse pas partir sans prévenir le responsable, les soins ou le formateur.</t>
  </si>
  <si>
    <t>Identification du plat - Poisson mixé moulé + purée carotte + sauce citron.</t>
  </si>
  <si>
    <t>Critère pédagogique</t>
  </si>
  <si>
    <t>Variante 1</t>
  </si>
  <si>
    <t>Variante 2</t>
  </si>
  <si>
    <t>Variante 3</t>
  </si>
  <si>
    <t>Variante 4</t>
  </si>
  <si>
    <t>Variante 5</t>
  </si>
  <si>
    <t>A détecté</t>
  </si>
  <si>
    <t>Attendu détecté</t>
  </si>
  <si>
    <t>Couleur</t>
  </si>
  <si>
    <t>Dimension : Couleur ; Mauvaise pratique : Assiette beige/grise. ; Bonne pratique : Travailler couleurs naturelles par composante. ; Exemple cuisine : Betterave, carotte, épinard, courge.</t>
  </si>
  <si>
    <t>Explique comment maîtriser « Couleur » dans une démarche professionnelle en textures modifiées.</t>
  </si>
  <si>
    <t>Comment appliques-tu « Couleur » en situation de production, service ou accompagnement ?</t>
  </si>
  <si>
    <t>Sur le terrain, que dois-tu faire ou vérifier pour « Couleur » ?</t>
  </si>
  <si>
    <t>Notion : Couleur. ; Besoin / objectif : Dimension : Couleur ; Mauvaise pratique : Assiette beige/grise. ; Bonne pratique : Travailler couleurs naturelles par composante. ; Exemple cuisine : Betterave, carotte, épinard, courge.. ; Action professionnelle : appliquer la prescription et la consigne validée. ; Contrôle observable : Couleur - Betterave, carotte, épinard, courge.. ; Risque / limite : Ne pas modifier texture, régime ou allergène sans consigne validée.. ; Validation / preuve : Variété légumes. ; Responsable : Cuisine / formateur / équipe terrain. ; Source : SRC_DOCUMENT_SOURCE</t>
  </si>
  <si>
    <t>Objectif : Variété légumes. ; Action : appliquer la prescription en production, service ou accompagnement. ; Contrôle : Couleur - Betterave, carotte, épinard, courge.. ; Transmission : prévenir cuisine, soins ou responsable si écart. ; Trace : noter ou faire remonter l'observation utile.</t>
  </si>
  <si>
    <t>Je vérifie : Couleur. ; Je respecte : la prescription ou la consigne donnée. ; Je contrôle : Couleur. ; Si écart : je préviens le responsable, les soins ou le formateur. ; Je transmets : ce que j'ai vu, corrigé ou fait remonter.</t>
  </si>
  <si>
    <t>Couleur : besoin → risque → contrôle → preuve.</t>
  </si>
  <si>
    <t>Couleur : action → contrôle → transmission.</t>
  </si>
  <si>
    <t>Couleur : je vérifie, je fais, je préviens.</t>
  </si>
  <si>
    <t>Complète avec la responsabilité, la preuve et le risque associé à « Couleur ».</t>
  </si>
  <si>
    <t>Ajoute un contrôle observable ou une transmission pour « Couleur ».</t>
  </si>
  <si>
    <t>Précise ce que tu fais si tu constates un écart sur « Couleur ».</t>
  </si>
  <si>
    <t>Quelle preuve ou quel contrôle permet de sécuriser « Couleur » ?</t>
  </si>
  <si>
    <t>Quel contrôle terrain dois-tu citer pour « Couleur » ?</t>
  </si>
  <si>
    <t>Qui préviens-tu si « Couleur » n’est pas conforme ?</t>
  </si>
  <si>
    <t>Variété légumes ; Pas de colorants inutiles</t>
  </si>
  <si>
    <t>Exemple de réponse PRO : pour « Couleur », je vérifie d’abord la prescription, le niveau IDDSI ou la consigne validée. Je contrôle en situation réelle : Betterave, carotte, épinard, courge. Le risque à éviter est : Ne pas modifier texture, régime ou allergène sans consigne validée. Je m’appuie sur la preuve suivante : Variété légumes ; Pas de colorants inutiles. Si l’écart persiste, je corrige, je bloque la sortie si nécessaire et je transmets au responsable concerné.</t>
  </si>
  <si>
    <t>Exemple de réponse intermédiaire : pour « Couleur », j’applique la consigne puis je vérifie : Betterave, carotte, épinard, courge. Je compare le résultat obtenu avec ce qui est demandé et je signale tout écart avant service. Je transmets l’information utile et je garde comme repère : Variété légumes.</t>
  </si>
  <si>
    <t>Exemple de réponse CFA : pour « Couleur », je regarde la consigne, je contrôle : Betterave, carotte, épinard, courge. Si ce n’est pas bon ou si j’ai un doute, je ne laisse pas partir sans prévenir le responsable, les soins ou le formateur.</t>
  </si>
  <si>
    <t>Couleur - Betterave, carotte, épinard, courge.</t>
  </si>
  <si>
    <t>boisson niveau 2 test d ecoulement iddsi</t>
  </si>
  <si>
    <t>Saveur</t>
  </si>
  <si>
    <t>Dimension : Saveur ; Mauvaise pratique : Dilution fade après mixage. ; Bonne pratique : Assaisonnement contrôlé et adapté régime. ; Exemple cuisine : Herbes mixées, jus corsé, épices douces.</t>
  </si>
  <si>
    <t>Explique comment maîtriser « Saveur » dans une démarche professionnelle en textures modifiées.</t>
  </si>
  <si>
    <t>Comment appliques-tu « Saveur » en situation de production, service ou accompagnement ?</t>
  </si>
  <si>
    <t>Sur le terrain, que dois-tu faire ou vérifier pour « Saveur » ?</t>
  </si>
  <si>
    <t>Notion : Saveur. ; Besoin / objectif : Dimension : Saveur ; Mauvaise pratique : Dilution fade après mixage. ; Bonne pratique : Assaisonnement contrôlé et adapté régime. ; Exemple cuisine : Herbes mixées, jus corsé, épices douces.. ; Action professionnelle : appliquer la prescription et la consigne validée. ; Contrôle observable : Assaisonnement contrôlé et adapté régime. ; Risque / limite : Ne pas modifier texture, régime ou allergène sans consigne validée.. ; Validation / preuve : Compatibilité sans sel/allergènes. ; Responsable : Cuisine / formateur / équipe terrain. ; Source : SRC_DOCUMENT_SOURCE</t>
  </si>
  <si>
    <t>Objectif : Compatibilité sans sel/allergènes. ; Action : appliquer la prescription en production, service ou accompagnement. ; Contrôle : Saveur - Herbes mixées, jus corsé, épices douces.. ; Transmission : prévenir cuisine, soins ou responsable si écart. ; Trace : noter ou faire remonter l'observation utile.</t>
  </si>
  <si>
    <t>Je vérifie : Saveur. ; Je respecte : la prescription ou la consigne donnée. ; Je contrôle : Saveur. ; Si écart : je préviens le responsable, les soins ou le formateur. ; Je transmets : ce que j'ai vu, corrigé ou fait remonter.</t>
  </si>
  <si>
    <t>Saveur : besoin → risque → contrôle → preuve.</t>
  </si>
  <si>
    <t>Saveur : action → contrôle → transmission.</t>
  </si>
  <si>
    <t>Saveur : je vérifie, je fais, je préviens.</t>
  </si>
  <si>
    <t>Complète avec la responsabilité, la preuve et le risque associé à « Saveur ».</t>
  </si>
  <si>
    <t>Ajoute un contrôle observable ou une transmission pour « Saveur ».</t>
  </si>
  <si>
    <t>Précise ce que tu fais si tu constates un écart sur « Saveur ».</t>
  </si>
  <si>
    <t>Quelle preuve ou quel contrôle permet de sécuriser « Saveur » ?</t>
  </si>
  <si>
    <t>Quel contrôle terrain dois-tu citer pour « Saveur » ?</t>
  </si>
  <si>
    <t>Qui préviens-tu si « Saveur » n’est pas conforme ?</t>
  </si>
  <si>
    <t>Compatibilité sans sel/allergènes ; Dégustation cuisine systématique</t>
  </si>
  <si>
    <t>Exemple de réponse PRO : pour « Saveur », je vérifie d’abord la prescription, le niveau IDDSI ou la consigne validée. Je contrôle en situation réelle : Herbes mixées, jus corsé, épices douces. Le risque à éviter est : Ne pas modifier texture, régime ou allergène sans consigne validée. Je m’appuie sur la preuve suivante : Compatibilité sans sel/allergènes ; Dégustation cuisine systématique. Si l’écart persiste, je corrige, je bloque la sortie si nécessaire et je transmets au responsable concerné.</t>
  </si>
  <si>
    <t>Exemple de réponse intermédiaire : pour « Saveur », j’applique la consigne puis je vérifie : Herbes mixées, jus corsé, épices douces. Je compare le résultat obtenu avec ce qui est demandé et je signale tout écart avant service. Je transmets l’information utile et je garde comme repère : Compatibilité sans sel/allergènes.</t>
  </si>
  <si>
    <t>Exemple de réponse CFA : pour « Saveur », je regarde la consigne, je contrôle : Herbes mixées, jus corsé, épices douces. Si ce n’est pas bon ou si j’ai un doute, je ne laisse pas partir sans prévenir le responsable, les soins ou le formateur.</t>
  </si>
  <si>
    <t>Saveur - Herbes mixées, jus corsé, épices douces.</t>
  </si>
  <si>
    <t>Odeur</t>
  </si>
  <si>
    <t>Dimension : Odeur ; Mauvaise pratique : Réchauffage sans odeur attractive. ; Bonne pratique : Préserver odeur du plat et sauce. ; Exemple cuisine : Jus de viande réduit, aromates.</t>
  </si>
  <si>
    <t>Explique comment maîtriser « Odeur » dans une démarche professionnelle en textures modifiées.</t>
  </si>
  <si>
    <t>Comment appliques-tu « Odeur » en situation de production, service ou accompagnement ?</t>
  </si>
  <si>
    <t>Sur le terrain, que dois-tu faire ou vérifier pour « Odeur » ?</t>
  </si>
  <si>
    <t>Notion : Odeur. ; Besoin / objectif : Dimension : Odeur ; Mauvaise pratique : Réchauffage sans odeur attractive. ; Bonne pratique : Préserver odeur du plat et sauce. ; Exemple cuisine : Jus de viande réduit, aromates.. ; Action professionnelle : appliquer la prescription et la consigne validée. ; Contrôle observable : Odeur - Jus de viande réduit, aromates.. ; Risque / limite : Ne pas modifier texture, régime ou allergène sans consigne validée.. ; Validation / preuve : Respect tolérances. ; Responsable : Cuisine / formateur / équipe terrain. ; Source : SRC_DOCUMENT_SOURCE</t>
  </si>
  <si>
    <t>Objectif : Respect tolérances. ; Action : appliquer la prescription en production, service ou accompagnement. ; Contrôle : Odeur - Jus de viande réduit, aromates.. ; Transmission : prévenir cuisine, soins ou responsable si écart. ; Trace : noter ou faire remonter l'observation utile.</t>
  </si>
  <si>
    <t>Je vérifie : Odeur. ; Je respecte : la prescription ou la consigne donnée. ; Je contrôle : Odeur. ; Si écart : je préviens le responsable, les soins ou le formateur. ; Je transmets : ce que j'ai vu, corrigé ou fait remonter.</t>
  </si>
  <si>
    <t>Odeur : besoin → risque → contrôle → preuve.</t>
  </si>
  <si>
    <t>Odeur : action → contrôle → transmission.</t>
  </si>
  <si>
    <t>Odeur : je vérifie, je fais, je préviens.</t>
  </si>
  <si>
    <t>Complète avec la responsabilité, la preuve et le risque associé à « Odeur ».</t>
  </si>
  <si>
    <t>Ajoute un contrôle observable ou une transmission pour « Odeur ».</t>
  </si>
  <si>
    <t>Précise ce que tu fais si tu constates un écart sur « Odeur ».</t>
  </si>
  <si>
    <t>Quelle preuve ou quel contrôle permet de sécuriser « Odeur » ?</t>
  </si>
  <si>
    <t>Quel contrôle terrain dois-tu citer pour « Odeur » ?</t>
  </si>
  <si>
    <t>Qui préviens-tu si « Odeur » n’est pas conforme ?</t>
  </si>
  <si>
    <t>Respect tolérances ; Réchauffage non desséchant</t>
  </si>
  <si>
    <t>Exemple de réponse PRO : pour « Odeur », je vérifie d’abord la prescription, le niveau IDDSI ou la consigne validée. Je contrôle en situation réelle : Jus de viande réduit, aromates. Le risque à éviter est : Ne pas modifier texture, régime ou allergène sans consigne validée. Je m’appuie sur la preuve suivante : Respect tolérances ; Réchauffage non desséchant. Si l’écart persiste, je corrige, je bloque la sortie si nécessaire et je transmets au responsable concerné.</t>
  </si>
  <si>
    <t>Exemple de réponse intermédiaire : pour « Odeur », j’applique la consigne puis je vérifie : Jus de viande réduit, aromates. Je compare le résultat obtenu avec ce qui est demandé et je signale tout écart avant service. Je transmets l’information utile et je garde comme repère : Respect tolérances.</t>
  </si>
  <si>
    <t>Exemple de réponse CFA : pour « Odeur », je regarde la consigne, je contrôle : Jus de viande réduit, aromates. Si ce n’est pas bon ou si j’ai un doute, je ne laisse pas partir sans prévenir le responsable, les soins ou le formateur.</t>
  </si>
  <si>
    <t>Odeur - Jus de viande réduit, aromates.</t>
  </si>
  <si>
    <t>Texture en bouche</t>
  </si>
  <si>
    <t>Dimension : Texture en bouche ; Mauvaise pratique : Collant, granuleux, sec. ; Bonne pratique : Texture lisse/cohésive/lubrifiée selon niveau. ; Exemple cuisine : Ajout sauce, liaison, tamisage.</t>
  </si>
  <si>
    <t>Explique comment maîtriser « Texture en bouche » dans une démarche professionnelle en textures modifiées.</t>
  </si>
  <si>
    <t>Comment appliques-tu « Texture en bouche » en situation de production, service ou accompagnement ?</t>
  </si>
  <si>
    <t>Sur le terrain, que dois-tu faire ou vérifier pour « Texture en bouche » ?</t>
  </si>
  <si>
    <t>Notion : Texture lisse/cohésive/lubrifiée selon niveau. ; Besoin / objectif : Dimension : Texture en bouche ; Mauvaise pratique : Collant, granuleux, sec. ; Bonne pratique : Texture lisse/cohésive/lubrifiée selon niveau. ; Exemple cuisine : Ajout sauce, liaison, tamisage.. ; Action professionnelle : appliquer la prescription et la consigne validée. ; Contrôle observable : Texture en bouche - Ajout sauce, liaison, tamisage.. ; Risque / limite : Ne pas modifier texture, régime ou allergène sans consigne validée.. ; Validation / preuve : Niveau conforme. ; Responsable : Cuisine / formateur / équipe terrain. ; Source : SRC_DOCUMENT_SOURCE</t>
  </si>
  <si>
    <t>Objectif : Niveau conforme. ; Action : appliquer la prescription en production, service ou accompagnement. ; Contrôle : Texture en bouche - Ajout sauce, liaison, tamisage.. ; Transmission : prévenir cuisine, soins ou responsable si écart. ; Trace : noter ou faire remonter l'observation utile.</t>
  </si>
  <si>
    <t>Je vérifie : Texture en bouche. ; Je respecte : la prescription ou la consigne donnée. ; Je contrôle : Texture en bouche. ; Si écart : je préviens le responsable, les soins ou le formateur. ; Je transmets : ce que j'ai vu, corrigé ou fait remonter.</t>
  </si>
  <si>
    <t>Texture en bouche : besoin → risque → contrôle → preuve.</t>
  </si>
  <si>
    <t>Texture en bouche : action → contrôle → transmission.</t>
  </si>
  <si>
    <t>Texture en bouche : je vérifie, je fais, je préviens.</t>
  </si>
  <si>
    <t>Complète avec la responsabilité, la preuve et le risque associé à « Texture en bouche ».</t>
  </si>
  <si>
    <t>Ajoute un contrôle observable ou une transmission pour « Texture en bouche ».</t>
  </si>
  <si>
    <t>Précise ce que tu fais si tu constates un écart sur « Texture en bouche ».</t>
  </si>
  <si>
    <t>Quelle preuve ou quel contrôle permet de sécuriser « Texture en bouche » ?</t>
  </si>
  <si>
    <t>Quel contrôle terrain dois-tu citer pour « Texture en bouche » ?</t>
  </si>
  <si>
    <t>Qui préviens-tu si « Texture en bouche » n’est pas conforme ?</t>
  </si>
  <si>
    <t>Niveau conforme ; Test cuillère/fourchette</t>
  </si>
  <si>
    <t>Exemple de réponse PRO : pour « Texture en bouche », je vérifie d’abord la prescription, le niveau IDDSI ou la consigne validée. Je contrôle en situation réelle : Ajout sauce, liaison, tamisage. Le risque à éviter est : Ne pas modifier texture, régime ou allergène sans consigne validée. Je m’appuie sur la preuve suivante : Niveau conforme ; Test cuillère/fourchette. Si l’écart persiste, je corrige, je bloque la sortie si nécessaire et je transmets au responsable concerné.</t>
  </si>
  <si>
    <t>Exemple de réponse intermédiaire : pour « Texture en bouche », j’applique la consigne puis je vérifie : Ajout sauce, liaison, tamisage. Je compare le résultat obtenu avec ce qui est demandé et je signale tout écart avant service. Je transmets l’information utile et je garde comme repère : Niveau conforme.</t>
  </si>
  <si>
    <t>Exemple de réponse CFA : pour « Texture en bouche », je regarde la consigne, je contrôle : Ajout sauce, liaison, tamisage. Si ce n’est pas bon ou si j’ai un doute, je ne laisse pas partir sans prévenir le responsable, les soins ou le formateur.</t>
  </si>
  <si>
    <t>Texture en bouche - Ajout sauce, liaison, tamisage.</t>
  </si>
  <si>
    <t>Sauces</t>
  </si>
  <si>
    <t>Dimension : Sauces ; Mauvaise pratique : Sauce absente ou trop liquide. ; Bonne pratique : Sauce liée adaptée, nappante, compatible texture. ; Exemple cuisine : Béchamel enrichie, velouté réduit.</t>
  </si>
  <si>
    <t>Explique comment maîtriser « Sauces » dans une démarche professionnelle en textures modifiées.</t>
  </si>
  <si>
    <t>Comment appliques-tu « Sauces » en situation de production, service ou accompagnement ?</t>
  </si>
  <si>
    <t>Sur le terrain, que dois-tu faire ou vérifier pour « Sauces » ?</t>
  </si>
  <si>
    <t>Notion : Sauces. ; Besoin / objectif : Dimension : Sauces ; Mauvaise pratique : Sauce absente ou trop liquide. ; Bonne pratique : Sauce liée adaptée, nappante, compatible texture. ; Exemple cuisine : Béchamel enrichie, velouté réduit.. ; Action professionnelle : appliquer la prescription et la consigne validée. ; Contrôle observable : Sauces - Béchamel enrichie, velouté réduit.. ; Risque / limite : Ne pas modifier texture, régime ou allergène sans consigne validée.. ; Validation / preuve : Apport et régime. ; Responsable : Cuisine / formateur / équipe terrain. ; Source : SRC_DOCUMENT_SOURCE</t>
  </si>
  <si>
    <t>Objectif : Apport et régime. ; Action : appliquer la prescription en production, service ou accompagnement. ; Contrôle : Sauces - Béchamel enrichie, velouté réduit.. ; Transmission : prévenir cuisine, soins ou responsable si écart. ; Trace : noter ou faire remonter l'observation utile.</t>
  </si>
  <si>
    <t>Je vérifie : Sauces. ; Je respecte : la prescription ou la consigne donnée. ; Je contrôle : Sauces. ; Si écart : je préviens le responsable, les soins ou le formateur. ; Je transmets : ce que j'ai vu, corrigé ou fait remonter.</t>
  </si>
  <si>
    <t>Sauces : besoin → risque → contrôle → preuve.</t>
  </si>
  <si>
    <t>Sauces : action → contrôle → transmission.</t>
  </si>
  <si>
    <t>Sauces : je vérifie, je fais, je préviens.</t>
  </si>
  <si>
    <t>Complète avec la responsabilité, la preuve et le risque associé à « Sauces ».</t>
  </si>
  <si>
    <t>Ajoute un contrôle observable ou une transmission pour « Sauces ».</t>
  </si>
  <si>
    <t>Précise ce que tu fais si tu constates un écart sur « Sauces ».</t>
  </si>
  <si>
    <t>Quelle preuve ou quel contrôle permet de sécuriser « Sauces » ?</t>
  </si>
  <si>
    <t>Quel contrôle terrain dois-tu citer pour « Sauces » ?</t>
  </si>
  <si>
    <t>Qui préviens-tu si « Sauces » n’est pas conforme ?</t>
  </si>
  <si>
    <t>Apport et régime ; Texture sauce validée</t>
  </si>
  <si>
    <t>Exemple de réponse PRO : pour « Sauces », je vérifie d’abord la prescription, le niveau IDDSI ou la consigne validée. Je contrôle en situation réelle : Béchamel enrichie, velouté réduit. Le risque à éviter est : Ne pas modifier texture, régime ou allergène sans consigne validée. Je m’appuie sur la preuve suivante : Apport et régime ; Texture sauce validée. Si l’écart persiste, je corrige, je bloque la sortie si nécessaire et je transmets au responsable concerné.</t>
  </si>
  <si>
    <t>Exemple de réponse intermédiaire : pour « Sauces », j’applique la consigne puis je vérifie : Béchamel enrichie, velouté réduit. Je compare le résultat obtenu avec ce qui est demandé et je signale tout écart avant service. Je transmets l’information utile et je garde comme repère : Apport et régime.</t>
  </si>
  <si>
    <t>Exemple de réponse CFA : pour « Sauces », je regarde la consigne, je contrôle : Béchamel enrichie, velouté réduit. Si ce n’est pas bon ou si j’ai un doute, je ne laisse pas partir sans prévenir le responsable, les soins ou le formateur.</t>
  </si>
  <si>
    <t>Sauces - Béchamel enrichie, velouté réduit.</t>
  </si>
  <si>
    <t>Formes</t>
  </si>
  <si>
    <t>Dimension : Formes ; Mauvaise pratique : Purée étalée sans forme. ; Bonne pratique : Pocher, mouler, dresser proprement. ; Exemple cuisine : Boudin, quenelle, dôme, moule silicone.</t>
  </si>
  <si>
    <t>Explique comment maîtriser « Formes » dans une démarche professionnelle en textures modifiées.</t>
  </si>
  <si>
    <t>Comment appliques-tu « Formes » en situation de production, service ou accompagnement ?</t>
  </si>
  <si>
    <t>Sur le terrain, que dois-tu faire ou vérifier pour « Formes » ?</t>
  </si>
  <si>
    <t>Notion : Formes. ; Besoin / objectif : Dimension : Formes ; Mauvaise pratique : Purée étalée sans forme. ; Bonne pratique : Pocher, mouler, dresser proprement. ; Exemple cuisine : Boudin, quenelle, dôme, moule silicone.. ; Action professionnelle : appliquer la prescription et la consigne validée. ; Contrôle observable : Formes - Boudin, quenelle, dôme, moule silicone.. ; Risque / limite : Ne pas modifier texture, régime ou allergène sans consigne validée.. ; Validation / preuve : Portion lisible. ; Responsable : Cuisine / formateur / équipe terrain. ; Source : SRC_DOCUMENT_SOURCE</t>
  </si>
  <si>
    <t>Objectif : Portion lisible. ; Action : appliquer la prescription en production, service ou accompagnement. ; Contrôle : Formes - Boudin, quenelle, dôme, moule silicone.. ; Transmission : prévenir cuisine, soins ou responsable si écart. ; Trace : noter ou faire remonter l'observation utile.</t>
  </si>
  <si>
    <t>Je vérifie : Formes. ; Je respecte : la prescription ou la consigne donnée. ; Je contrôle : Formes. ; Si écart : je préviens le responsable, les soins ou le formateur. ; Je transmets : ce que j'ai vu, corrigé ou fait remonter.</t>
  </si>
  <si>
    <t>Formes : besoin → risque → contrôle → preuve.</t>
  </si>
  <si>
    <t>Formes : action → contrôle → transmission.</t>
  </si>
  <si>
    <t>Formes : je vérifie, je fais, je préviens.</t>
  </si>
  <si>
    <t>Complète avec la responsabilité, la preuve et le risque associé à « Formes ».</t>
  </si>
  <si>
    <t>Ajoute un contrôle observable ou une transmission pour « Formes ».</t>
  </si>
  <si>
    <t>Précise ce que tu fais si tu constates un écart sur « Formes ».</t>
  </si>
  <si>
    <t>Quelle preuve ou quel contrôle permet de sécuriser « Formes » ?</t>
  </si>
  <si>
    <t>Quel contrôle terrain dois-tu citer pour « Formes » ?</t>
  </si>
  <si>
    <t>Qui préviens-tu si « Formes » n’est pas conforme ?</t>
  </si>
  <si>
    <t>Portion lisible ; Tenue au chaud validée</t>
  </si>
  <si>
    <t>Exemple de réponse PRO : pour « Formes », je vérifie d’abord la prescription, le niveau IDDSI ou la consigne validée. Je contrôle en situation réelle : Boudin, quenelle, dôme, moule silicone. Le risque à éviter est : Ne pas modifier texture, régime ou allergène sans consigne validée. Je m’appuie sur la preuve suivante : Portion lisible ; Tenue au chaud validée. Si l’écart persiste, je corrige, je bloque la sortie si nécessaire et je transmets au responsable concerné.</t>
  </si>
  <si>
    <t>Exemple de réponse intermédiaire : pour « Formes », j’applique la consigne puis je vérifie : Boudin, quenelle, dôme, moule silicone. Je compare le résultat obtenu avec ce qui est demandé et je signale tout écart avant service. Je transmets l’information utile et je garde comme repère : Portion lisible.</t>
  </si>
  <si>
    <t>Exemple de réponse CFA : pour « Formes », je regarde la consigne, je contrôle : Boudin, quenelle, dôme, moule silicone. Si ce n’est pas bon ou si j’ai un doute, je ne laisse pas partir sans prévenir le responsable, les soins ou le formateur.</t>
  </si>
  <si>
    <t>Formes - Boudin, quenelle, dôme, moule silicone.</t>
  </si>
  <si>
    <t>Dimension : Repas complet ; Mauvaise pratique : Un seul bol mixé. ; Bonne pratique : Entrée, plat, produit laitier/dessert adaptés. ; Exemple cuisine : Menu complet texture 4.</t>
  </si>
  <si>
    <t>Explique comment maîtriser « Repas complet » dans une démarche professionnelle en textures modifiées.</t>
  </si>
  <si>
    <t>Comment appliques-tu « Repas complet » en situation de production, service ou accompagnement ?</t>
  </si>
  <si>
    <t>Sur le terrain, que dois-tu faire ou vérifier pour « Repas complet » ?</t>
  </si>
  <si>
    <t>Notion : Repas complet. ; Besoin / objectif : Dimension : Repas complet ; Mauvaise pratique : Un seul bol mixé. ; Bonne pratique : Entrée, plat, produit laitier/dessert adaptés. ; Exemple cuisine : Menu complet texture 4.. ; Action professionnelle : appliquer la prescription et la consigne validée. ; Contrôle observable : Repas complet - Menu complet texture 4.. ; Risque / limite : Ne pas modifier texture, régime ou allergène sans consigne validée.. ; Validation / preuve : Menu équilibré. ; Responsable : Cuisine / formateur / équipe terrain. ; Source : SRC_DOCUMENT_SOURCE</t>
  </si>
  <si>
    <t>Objectif : Menu équilibré. ; Action : appliquer la prescription en production, service ou accompagnement. ; Contrôle : Repas complet - Menu complet texture 4.. ; Transmission : prévenir cuisine, soins ou responsable si écart. ; Trace : noter ou faire remonter l'observation utile.</t>
  </si>
  <si>
    <t>Je vérifie : Repas complet. ; Je respecte : la prescription ou la consigne donnée. ; Je contrôle : Repas complet. ; Si écart : je préviens le responsable, les soins ou le formateur. ; Je transmets : ce que j'ai vu, corrigé ou fait remonter.</t>
  </si>
  <si>
    <t>Repas complet : besoin → risque → contrôle → preuve.</t>
  </si>
  <si>
    <t>Repas complet : action → contrôle → transmission.</t>
  </si>
  <si>
    <t>Repas complet : je vérifie, je fais, je préviens.</t>
  </si>
  <si>
    <t>Complète avec la responsabilité, la preuve et le risque associé à « Repas complet ».</t>
  </si>
  <si>
    <t>Ajoute un contrôle observable ou une transmission pour « Repas complet ».</t>
  </si>
  <si>
    <t>Précise ce que tu fais si tu constates un écart sur « Repas complet ».</t>
  </si>
  <si>
    <t>Quelle preuve ou quel contrôle permet de sécuriser « Repas complet » ?</t>
  </si>
  <si>
    <t>Quel contrôle terrain dois-tu citer pour « Repas complet » ?</t>
  </si>
  <si>
    <t>Qui préviens-tu si « Repas complet » n’est pas conforme ?</t>
  </si>
  <si>
    <t>Menu équilibré ; Organisation multi-composantes</t>
  </si>
  <si>
    <t>Exemple de réponse PRO : pour « Repas complet », je vérifie d’abord la prescription, le niveau IDDSI ou la consigne validée. Je contrôle en situation réelle : Menu complet texture 4. Le risque à éviter est : Ne pas modifier texture, régime ou allergène sans consigne validée. Je m’appuie sur la preuve suivante : Menu équilibré ; Organisation multi-composantes. Si l’écart persiste, je corrige, je bloque la sortie si nécessaire et je transmets au responsable concerné.</t>
  </si>
  <si>
    <t>Exemple de réponse intermédiaire : pour « Repas complet », j’applique la consigne puis je vérifie : Menu complet texture 4. Je compare le résultat obtenu avec ce qui est demandé et je signale tout écart avant service. Je transmets l’information utile et je garde comme repère : Menu équilibré.</t>
  </si>
  <si>
    <t>Exemple de réponse CFA : pour « Repas complet », je regarde la consigne, je contrôle : Menu complet texture 4. Si ce n’est pas bon ou si j’ai un doute, je ne laisse pas partir sans prévenir le responsable, les soins ou le formateur.</t>
  </si>
  <si>
    <t>Repas complet - Menu complet texture 4.</t>
  </si>
  <si>
    <t>Même repas que les autres</t>
  </si>
  <si>
    <t>Dimension : Même repas que les autres ; Mauvaise pratique : Menu à part pauvre et répétitif. ; Bonne pratique : Adapter le menu commun lorsque possible. ; Exemple cuisine : Bœuf carottes décliné texture.</t>
  </si>
  <si>
    <t>Explique comment maîtriser « Même repas que les autres » dans une démarche professionnelle en textures modifiées.</t>
  </si>
  <si>
    <t>Comment appliques-tu « Même repas que les autres » en situation de production, service ou accompagnement ?</t>
  </si>
  <si>
    <t>Sur le terrain, que dois-tu faire ou vérifier pour « Même repas que les autres » ?</t>
  </si>
  <si>
    <t>Notion : Même repas que les autres. ; Besoin / objectif : Dimension : Même repas que les autres ; Mauvaise pratique : Menu à part pauvre et répétitif. ; Bonne pratique : Adapter le menu commun lorsque possible. ; Exemple cuisine : Bœuf carottes décliné texture.. ; Action professionnelle : appliquer la prescription et la consigne validée. ; Contrôle observable : Contrôle variété. ; Risque / limite : Ne pas modifier texture, régime ou allergène sans consigne validée.. ; Validation / preuve : Contrôle variété. ; Responsable : Cuisine / formateur / équipe terrain. ; Source : SRC_DOCUMENT_SOURCE</t>
  </si>
  <si>
    <t>Objectif : Contrôle variété. ; Action : appliquer la prescription en production, service ou accompagnement. ; Contrôle : Même repas que les autres - Bœuf carottes décliné texture.. ; Transmission : prévenir cuisine, soins ou responsable si écart. ; Trace : noter ou faire remonter l'observation utile.</t>
  </si>
  <si>
    <t>Je vérifie : Même repas que les autres. ; Je respecte : la prescription ou la consigne donnée. ; Je contrôle : Même repas que les autres. ; Si écart : je préviens le responsable, les soins ou le formateur. ; Je transmets : ce que j'ai vu, corrigé ou fait remonter.</t>
  </si>
  <si>
    <t>Même repas que les autres : besoin → risque → contrôle → preuve.</t>
  </si>
  <si>
    <t>Même repas que les autres : action → contrôle → transmission.</t>
  </si>
  <si>
    <t>Même repas que les autres : je vérifie, je fais, je préviens.</t>
  </si>
  <si>
    <t>Complète avec la responsabilité, la preuve et le risque associé à « Même repas que les autres ».</t>
  </si>
  <si>
    <t>Ajoute un contrôle observable ou une transmission pour « Même repas que les autres ».</t>
  </si>
  <si>
    <t>Précise ce que tu fais si tu constates un écart sur « Même repas que les autres ».</t>
  </si>
  <si>
    <t>Quelle preuve ou quel contrôle permet de sécuriser « Même repas que les autres » ?</t>
  </si>
  <si>
    <t>Quel contrôle terrain dois-tu citer pour « Même repas que les autres » ?</t>
  </si>
  <si>
    <t>Qui préviens-tu si « Même repas que les autres » n’est pas conforme ?</t>
  </si>
  <si>
    <t>Contrôle variété ; Déclinaison du menu</t>
  </si>
  <si>
    <t>Exemple de réponse PRO : pour « Même repas que les autres », je vérifie d’abord la prescription, le niveau IDDSI ou la consigne validée. Je contrôle en situation réelle : Bœuf carottes décliné texture. Le risque à éviter est : Ne pas modifier texture, régime ou allergène sans consigne validée. Je m’appuie sur la preuve suivante : Contrôle variété ; Déclinaison du menu. Si l’écart persiste, je corrige, je bloque la sortie si nécessaire et je transmets au responsable concerné.</t>
  </si>
  <si>
    <t>Exemple de réponse intermédiaire : pour « Même repas que les autres », j’applique la consigne puis je vérifie : Bœuf carottes décliné texture. Je compare le résultat obtenu avec ce qui est demandé et je signale tout écart avant service. Je transmets l’information utile et je garde comme repère : Contrôle variété.</t>
  </si>
  <si>
    <t>Exemple de réponse CFA : pour « Même repas que les autres », je regarde la consigne, je contrôle : Bœuf carottes décliné texture. Si ce n’est pas bon ou si j’ai un doute, je ne laisse pas partir sans prévenir le responsable, les soins ou le formateur.</t>
  </si>
  <si>
    <t>Même repas que les autres - Bœuf carottes décliné texture.</t>
  </si>
  <si>
    <t>Dimension sociale</t>
  </si>
  <si>
    <t>Dimension : Dimension sociale ; Mauvaise pratique : Servir en décalé ou isoler. ; Bonne pratique : Maintenir repas partagé si possible. ; Exemple cuisine : Même salle, aide discrète.</t>
  </si>
  <si>
    <t>Explique comment maîtriser « Dimension sociale » dans une démarche professionnelle en textures modifiées.</t>
  </si>
  <si>
    <t>Comment appliques-tu « Dimension sociale » en situation de production, service ou accompagnement ?</t>
  </si>
  <si>
    <t>Sur le terrain, que dois-tu faire ou vérifier pour « Dimension sociale » ?</t>
  </si>
  <si>
    <t>Notion : Dimension sociale. ; Besoin / objectif : Dimension : Dimension sociale ; Mauvaise pratique : Servir en décalé ou isoler. ; Bonne pratique : Maintenir repas partagé si possible. ; Exemple cuisine : Même salle, aide discrète.. ; Action professionnelle : appliquer la prescription et la consigne validée. ; Contrôle observable : Dimension sociale - Même salle, aide discrète.. ; Risque / limite : Ne pas modifier texture, régime ou allergène sans consigne validée.. ; Validation / preuve : Projet personnalisé. ; Responsable : Cuisine / formateur / équipe terrain. ; Source : SRC_DOCUMENT_SOURCE</t>
  </si>
  <si>
    <t>Objectif : Projet personnalisé. ; Action : appliquer la prescription en production, service ou accompagnement. ; Contrôle : Dimension sociale - Même salle, aide discrète.. ; Transmission : prévenir cuisine, soins ou responsable si écart. ; Trace : noter ou faire remonter l'observation utile.</t>
  </si>
  <si>
    <t>Je vérifie : Dimension sociale. ; Je respecte : la prescription ou la consigne donnée. ; Je contrôle : Dimension sociale. ; Si écart : je préviens le responsable, les soins ou le formateur. ; Je transmets : ce que j'ai vu, corrigé ou fait remonter.</t>
  </si>
  <si>
    <t>Dimension sociale : besoin → risque → contrôle → preuve.</t>
  </si>
  <si>
    <t>Dimension sociale : action → contrôle → transmission.</t>
  </si>
  <si>
    <t>Dimension sociale : je vérifie, je fais, je préviens.</t>
  </si>
  <si>
    <t>Complète avec la responsabilité, la preuve et le risque associé à « Dimension sociale ».</t>
  </si>
  <si>
    <t>Ajoute un contrôle observable ou une transmission pour « Dimension sociale ».</t>
  </si>
  <si>
    <t>Précise ce que tu fais si tu constates un écart sur « Dimension sociale ».</t>
  </si>
  <si>
    <t>Quelle preuve ou quel contrôle permet de sécuriser « Dimension sociale » ?</t>
  </si>
  <si>
    <t>Quel contrôle terrain dois-tu citer pour « Dimension sociale » ?</t>
  </si>
  <si>
    <t>Qui préviens-tu si « Dimension sociale » n’est pas conforme ?</t>
  </si>
  <si>
    <t>Projet personnalisé ; Coordination salle</t>
  </si>
  <si>
    <t>Exemple de réponse PRO : pour « Dimension sociale », je vérifie d’abord la prescription, le niveau IDDSI ou la consigne validée. Je contrôle en situation réelle : Même salle, aide discrète. Le risque à éviter est : Ne pas modifier texture, régime ou allergène sans consigne validée. Je m’appuie sur la preuve suivante : Projet personnalisé ; Coordination salle. Si l’écart persiste, je corrige, je bloque la sortie si nécessaire et je transmets au responsable concerné.</t>
  </si>
  <si>
    <t>Exemple de réponse intermédiaire : pour « Dimension sociale », j’applique la consigne puis je vérifie : Même salle, aide discrète. Je compare le résultat obtenu avec ce qui est demandé et je signale tout écart avant service. Je transmets l’information utile et je garde comme repère : Projet personnalisé.</t>
  </si>
  <si>
    <t>Exemple de réponse CFA : pour « Dimension sociale », je regarde la consigne, je contrôle : Même salle, aide discrète. Si ce n’est pas bon ou si j’ai un doute, je ne laisse pas partir sans prévenir le responsable, les soins ou le formateur.</t>
  </si>
  <si>
    <t>Dimension sociale - Même salle, aide discrète.</t>
  </si>
  <si>
    <t>boisson niveau 3 aliment liquefie</t>
  </si>
  <si>
    <t>iddsi 3</t>
  </si>
  <si>
    <t>Acceptabilité CFA/PRO</t>
  </si>
  <si>
    <t>Dimension : Acceptabilité CFA/PRO ; Mauvaise pratique : Réponse seulement sanitaire. ; Bonne pratique : Réponse sanitaire + culinaire + relationnelle. ; Exemple cuisine : Sécurité, plaisir, autonomie.</t>
  </si>
  <si>
    <t>Explique comment maîtriser « Acceptabilité CFA/PRO » dans une démarche professionnelle en textures modifiées.</t>
  </si>
  <si>
    <t>Comment appliques-tu « Acceptabilité CFA/PRO » en situation de production, service ou accompagnement ?</t>
  </si>
  <si>
    <t>Sur le terrain, que dois-tu faire ou vérifier pour « Acceptabilité CFA/PRO » ?</t>
  </si>
  <si>
    <t>Notion : Acceptabilité CFA/PRO. ; Besoin / objectif : Dimension : Acceptabilité CFA/PRO ; Mauvaise pratique : Réponse seulement sanitaire. ; Bonne pratique : Réponse sanitaire + culinaire + relationnelle. ; Exemple cuisine : Sécurité, plaisir, autonomie.. ; Action professionnelle : appliquer la prescription et la consigne validée. ; Contrôle observable : Acceptabilité CFA/PRO - Sécurité, plaisir, autonomie.. ; Risque / limite : Ne pas modifier texture, régime ou allergène sans consigne validée.. ; Validation / preuve : Validation globale. ; Responsable : Cuisine / formateur / équipe terrain. ; Source : SRC_DOCUMENT_SOURCE</t>
  </si>
  <si>
    <t>Objectif : Validation globale. ; Action : appliquer la prescription en production, service ou accompagnement. ; Contrôle : Acceptabilité CFA/PRO - Sécurité, plaisir, autonomie.. ; Transmission : prévenir cuisine, soins ou responsable si écart. ; Trace : noter ou faire remonter l'observation utile.</t>
  </si>
  <si>
    <t>Je vérifie : Acceptabilité CFA/PRO. ; Je respecte : la prescription ou la consigne donnée. ; Je contrôle : Acceptabilité CFA/PRO. ; Si écart : je préviens le responsable, les soins ou le formateur. ; Je transmets : ce que j'ai vu, corrigé ou fait remonter.</t>
  </si>
  <si>
    <t>Acceptabilité CFA/PRO : besoin → risque → contrôle → preuve.</t>
  </si>
  <si>
    <t>Acceptabilité CFA/PRO : action → contrôle → transmission.</t>
  </si>
  <si>
    <t>Acceptabilité CFA/PRO : je vérifie, je fais, je préviens.</t>
  </si>
  <si>
    <t>Complète avec la responsabilité, la preuve et le risque associé à « Acceptabilité CFA/PRO ».</t>
  </si>
  <si>
    <t>Ajoute un contrôle observable ou une transmission pour « Acceptabilité CFA/PRO ».</t>
  </si>
  <si>
    <t>Précise ce que tu fais si tu constates un écart sur « Acceptabilité CFA/PRO ».</t>
  </si>
  <si>
    <t>Quelle preuve ou quel contrôle permet de sécuriser « Acceptabilité CFA/PRO » ?</t>
  </si>
  <si>
    <t>Quel contrôle terrain dois-tu citer pour « Acceptabilité CFA/PRO » ?</t>
  </si>
  <si>
    <t>Qui préviens-tu si « Acceptabilité CFA/PRO » n’est pas conforme ?</t>
  </si>
  <si>
    <t>Validation globale ; Exécution réaliste</t>
  </si>
  <si>
    <t>Exemple de réponse PRO : pour « Acceptabilité CFA/PRO », je vérifie d’abord la prescription, le niveau IDDSI ou la consigne validée. Je contrôle en situation réelle : Sécurité, plaisir, autonomie. Le risque à éviter est : Ne pas modifier texture, régime ou allergène sans consigne validée. Je m’appuie sur la preuve suivante : Validation globale ; Exécution réaliste. Si l’écart persiste, je corrige, je bloque la sortie si nécessaire et je transmets au responsable concerné.</t>
  </si>
  <si>
    <t>Exemple de réponse intermédiaire : pour « Acceptabilité CFA/PRO », j’applique la consigne puis je vérifie : Sécurité, plaisir, autonomie. Je compare le résultat obtenu avec ce qui est demandé et je signale tout écart avant service. Je transmets l’information utile et je garde comme repère : Validation globale.</t>
  </si>
  <si>
    <t>Exemple de réponse CFA : pour « Acceptabilité CFA/PRO », je regarde la consigne, je contrôle : Sécurité, plaisir, autonomie. Si ce n’est pas bon ou si j’ai un doute, je ne laisse pas partir sans prévenir le responsable, les soins ou le formateur.</t>
  </si>
  <si>
    <t>Acceptabilité CFA/PRO - Sécurité, plaisir, autonomie.</t>
  </si>
  <si>
    <t>faciliter la prise sans mastication</t>
  </si>
  <si>
    <t>Dégustation interne</t>
  </si>
  <si>
    <t>Dimension : Dégustation interne ; Mauvaise pratique : Produire sans goûter. ; Bonne pratique : Cuisine goûte texture adaptée comme un plat normal. ; Exemple cuisine : Check goût/sel/texture/température.</t>
  </si>
  <si>
    <t>Explique comment maîtriser « Dégustation interne » dans une démarche professionnelle en textures modifiées.</t>
  </si>
  <si>
    <t>Comment appliques-tu « Dégustation interne » en situation de production, service ou accompagnement ?</t>
  </si>
  <si>
    <t>Sur le terrain, que dois-tu faire ou vérifier pour « Dégustation interne » ?</t>
  </si>
  <si>
    <t>Notion : Dégustation interne. ; Besoin / objectif : Dimension : Dégustation interne ; Mauvaise pratique : Produire sans goûter. ; Bonne pratique : Cuisine goûte texture adaptée comme un plat normal. ; Exemple cuisine : Check goût/sel/texture/température.. ; Action professionnelle : appliquer la prescription et la consigne validée. ; Contrôle observable : Contrôle organoleptique. ; Risque / limite : Ne pas modifier texture, régime ou allergène sans consigne validée.. ; Validation / preuve : Régimes respectés. ; Responsable : Cuisine / formateur / équipe terrain. ; Source : SRC_DOCUMENT_SOURCE</t>
  </si>
  <si>
    <t>Objectif : Régimes respectés. ; Action : appliquer la prescription en production, service ou accompagnement. ; Contrôle : Dégustation interne - Check goût/sel/texture/température.. ; Transmission : prévenir cuisine, soins ou responsable si écart. ; Trace : noter ou faire remonter l'observation utile.</t>
  </si>
  <si>
    <t>Je vérifie : Dégustation interne. ; Je respecte : la prescription ou la consigne donnée. ; Je contrôle : Dégustation interne. ; Si écart : je préviens le responsable, les soins ou le formateur. ; Je transmets : ce que j'ai vu, corrigé ou fait remonter.</t>
  </si>
  <si>
    <t>Dégustation interne : besoin → risque → contrôle → preuve.</t>
  </si>
  <si>
    <t>Dégustation interne : action → contrôle → transmission.</t>
  </si>
  <si>
    <t>Dégustation interne : je vérifie, je fais, je préviens.</t>
  </si>
  <si>
    <t>Complète avec la responsabilité, la preuve et le risque associé à « Dégustation interne ».</t>
  </si>
  <si>
    <t>Ajoute un contrôle observable ou une transmission pour « Dégustation interne ».</t>
  </si>
  <si>
    <t>Précise ce que tu fais si tu constates un écart sur « Dégustation interne ».</t>
  </si>
  <si>
    <t>Quelle preuve ou quel contrôle permet de sécuriser « Dégustation interne » ?</t>
  </si>
  <si>
    <t>Quel contrôle terrain dois-tu citer pour « Dégustation interne » ?</t>
  </si>
  <si>
    <t>Qui préviens-tu si « Dégustation interne » n’est pas conforme ?</t>
  </si>
  <si>
    <t>Régimes respectés ; Contrôle organoleptique</t>
  </si>
  <si>
    <t>Exemple de réponse PRO : pour « Dégustation interne », je vérifie d’abord la prescription, le niveau IDDSI ou la consigne validée. Je contrôle en situation réelle : Check goût/sel/texture/température. Le risque à éviter est : Ne pas modifier texture, régime ou allergène sans consigne validée. Je m’appuie sur la preuve suivante : Régimes respectés ; Contrôle organoleptique. Si l’écart persiste, je corrige, je bloque la sortie si nécessaire et je transmets au responsable concerné.</t>
  </si>
  <si>
    <t>Exemple de réponse intermédiaire : pour « Dégustation interne », j’applique la consigne puis je vérifie : Check goût/sel/texture/température. Je compare le résultat obtenu avec ce qui est demandé et je signale tout écart avant service. Je transmets l’information utile et je garde comme repère : Régimes respectés.</t>
  </si>
  <si>
    <t>Exemple de réponse CFA : pour « Dégustation interne », je regarde la consigne, je contrôle : Check goût/sel/texture/température. Si ce n’est pas bon ou si j’ai un doute, je ne laisse pas partir sans prévenir le responsable, les soins ou le formateur.</t>
  </si>
  <si>
    <t>Dégustation interne - Check goût/sel/texture/température.</t>
  </si>
  <si>
    <t>texture homogene sans morceaux</t>
  </si>
  <si>
    <t>Production cuisine, hygiène et PMS</t>
  </si>
  <si>
    <t>Production cuisine et sécurité sanitaire</t>
  </si>
  <si>
    <t>Menu</t>
  </si>
  <si>
    <t>Étape : Menu ; Point de maîtrise : Prévoir la déclinaison texture dès la conception. ; Risque : Improvisation en fin de service. ; Bonne pratique : Fiche technique texture par composante.</t>
  </si>
  <si>
    <t>Explique comment maîtriser « Menu » dans une démarche professionnelle en textures modifiées.</t>
  </si>
  <si>
    <t>Comment appliques-tu « Menu » en situation de production, service ou accompagnement ?</t>
  </si>
  <si>
    <t>Sur le terrain, que dois-tu faire ou vérifier pour « Menu » ?</t>
  </si>
  <si>
    <t>Notion : Menu. ; Besoin / objectif : Étape : Menu ; Point de maîtrise : Prévoir la déclinaison texture dès la conception. ; Risque : Improvisation en fin de service. ; Bonne pratique : Fiche technique texture par composante.. ; Action professionnelle : appliquer la prescription et la consigne validée. ; Contrôle observable : Menu - Fiche technique texture par composante.. ; Risque / limite : Improvisation en fin de service. ; Validation / preuve : Menu compatible régimes. ; Responsable : Cuisine / responsable de production. ; Source : SRC_DOCUMENT_SOURCE</t>
  </si>
  <si>
    <t>Objectif : Improvisation en fin de service. ; Action : appliquer la prescription en production, service ou accompagnement. ; Contrôle : Menu - Fiche technique texture par composante.. ; Transmission : prévenir cuisine, soins ou responsable si écart. ; Trace : noter ou faire remonter l'observation utile.</t>
  </si>
  <si>
    <t>Je vérifie : Menu. ; Je respecte : la prescription ou la consigne donnée. ; Je contrôle : Menu. ; Si écart : je préviens le responsable, les soins ou le formateur. ; Je transmets : ce que j'ai vu, corrigé ou fait remonter.</t>
  </si>
  <si>
    <t>Menu : besoin → risque → contrôle → preuve.</t>
  </si>
  <si>
    <t>Menu : action → contrôle → transmission.</t>
  </si>
  <si>
    <t>Menu : je vérifie, je fais, je préviens.</t>
  </si>
  <si>
    <t>Complète avec la responsabilité, la preuve et le risque associé à « Menu ».</t>
  </si>
  <si>
    <t>Ajoute un contrôle observable ou une transmission pour « Menu ».</t>
  </si>
  <si>
    <t>Précise ce que tu fais si tu constates un écart sur « Menu ».</t>
  </si>
  <si>
    <t>Quelle preuve ou quel contrôle permet de sécuriser « Menu » ?</t>
  </si>
  <si>
    <t>Quel contrôle terrain dois-tu citer pour « Menu » ?</t>
  </si>
  <si>
    <t>Qui préviens-tu si « Menu » n’est pas conforme ?</t>
  </si>
  <si>
    <t>Cuisine / responsable de production</t>
  </si>
  <si>
    <t>Improvisation en fin de service.</t>
  </si>
  <si>
    <t>Menu compatible régimes ; Fiches techniques signées ; fiche texture</t>
  </si>
  <si>
    <t>Exemple de réponse PRO : pour « Menu », je vérifie d’abord la prescription, le niveau IDDSI ou la consigne validée. Je contrôle en situation réelle : Fiche technique texture par composante. Le risque à éviter est : Improvisation en fin de service. Je m’appuie sur la preuve suivante : Menu compatible régimes ; Fiches techniques signées. Si l’écart persiste, je corrige, je bloque la sortie si nécessaire et je transmets au responsable concerné.</t>
  </si>
  <si>
    <t>Exemple de réponse intermédiaire : pour « Menu », j’applique la consigne puis je vérifie : Fiche technique texture par composante. Je compare le résultat obtenu avec ce qui est demandé et je signale tout écart avant service. Je transmets l’information utile et je garde comme repère : Menu compatible régimes.</t>
  </si>
  <si>
    <t>Exemple de réponse CFA : pour « Menu », je regarde la consigne, je contrôle : Fiche technique texture par composante. Si ce n’est pas bon ou si j’ai un doute, je ne laisse pas partir sans prévenir le responsable, les soins ou le formateur.</t>
  </si>
  <si>
    <t>Menu - Fiche technique texture par composante.</t>
  </si>
  <si>
    <t>confondre soupe liquide et texture controlee</t>
  </si>
  <si>
    <t>Achats</t>
  </si>
  <si>
    <t>Étape : Achats ; Point de maîtrise : Choisir produits adaptés à cuisson/mixage. ; Risque : Fibres, nerfs, peaux, arêtes. ; Bonne pratique : Pièces tendres, parage, qualité constante.</t>
  </si>
  <si>
    <t>Explique comment maîtriser « Achats » dans une démarche professionnelle en textures modifiées.</t>
  </si>
  <si>
    <t>Comment appliques-tu « Achats » en situation de production, service ou accompagnement ?</t>
  </si>
  <si>
    <t>Sur le terrain, que dois-tu faire ou vérifier pour « Achats » ?</t>
  </si>
  <si>
    <t>Notion : Achats. ; Besoin / objectif : Étape : Achats ; Point de maîtrise : Choisir produits adaptés à cuisson/mixage. ; Risque : Fibres, nerfs, peaux, arêtes. ; Bonne pratique : Pièces tendres, parage, qualité constante.. ; Action professionnelle : appliquer la prescription et la consigne validée. ; Contrôle observable : Achats - Pièces tendres, parage, qualité constante.. ; Risque / limite : Fibres, nerfs, peaux, arêtes. ; Validation / preuve : Apports et allergies. ; Responsable : Cuisine / responsable de production. ; Source : SRC_DOCUMENT_SOURCE</t>
  </si>
  <si>
    <t>Objectif : Fibres, nerfs, peaux, arêtes. ; Action : appliquer la prescription en production, service ou accompagnement. ; Contrôle : Achats - Pièces tendres, parage, qualité constante.. ; Transmission : prévenir cuisine, soins ou responsable si écart. ; Trace : noter ou faire remonter l'observation utile.</t>
  </si>
  <si>
    <t>Je vérifie : Achats. ; Je respecte : la prescription ou la consigne donnée. ; Je contrôle : Achats. ; Si écart : je préviens le responsable, les soins ou le formateur. ; Je transmets : ce que j'ai vu, corrigé ou fait remonter.</t>
  </si>
  <si>
    <t>Achats : besoin → risque → contrôle → preuve.</t>
  </si>
  <si>
    <t>Achats : action → contrôle → transmission.</t>
  </si>
  <si>
    <t>Achats : je vérifie, je fais, je préviens.</t>
  </si>
  <si>
    <t>Complète avec la responsabilité, la preuve et le risque associé à « Achats ».</t>
  </si>
  <si>
    <t>Ajoute un contrôle observable ou une transmission pour « Achats ».</t>
  </si>
  <si>
    <t>Précise ce que tu fais si tu constates un écart sur « Achats ».</t>
  </si>
  <si>
    <t>Quelle preuve ou quel contrôle permet de sécuriser « Achats » ?</t>
  </si>
  <si>
    <t>Quel contrôle terrain dois-tu citer pour « Achats » ?</t>
  </si>
  <si>
    <t>Qui préviens-tu si « Achats » n’est pas conforme ?</t>
  </si>
  <si>
    <t>Fibres, nerfs, peaux, arêtes.</t>
  </si>
  <si>
    <t>Apports et allergies ; Cahier charges fournisseur ; bon livraison</t>
  </si>
  <si>
    <t>Exemple de réponse PRO : pour « Achats », je vérifie d’abord la prescription, le niveau IDDSI ou la consigne validée. Je contrôle en situation réelle : Pièces tendres, parage, qualité constante. Le risque à éviter est : Fibres, nerfs, peaux, arêtes. Je m’appuie sur la preuve suivante : Apports et allergies ; Cahier charges fournisseur. Si l’écart persiste, je corrige, je bloque la sortie si nécessaire et je transmets au responsable concerné.</t>
  </si>
  <si>
    <t>Exemple de réponse intermédiaire : pour « Achats », j’applique la consigne puis je vérifie : Pièces tendres, parage, qualité constante. Je compare le résultat obtenu avec ce qui est demandé et je signale tout écart avant service. Je transmets l’information utile et je garde comme repère : Apports et allergies.</t>
  </si>
  <si>
    <t>Exemple de réponse CFA : pour « Achats », je regarde la consigne, je contrôle : Pièces tendres, parage, qualité constante. Si ce n’est pas bon ou si j’ai un doute, je ne laisse pas partir sans prévenir le responsable, les soins ou le formateur.</t>
  </si>
  <si>
    <t>Achats - Pièces tendres, parage, qualité constante.</t>
  </si>
  <si>
    <t>densite nutritionnelle suffisante</t>
  </si>
  <si>
    <t>texture homogene sans morceaux densite nutritionnelle suffisante mixage fin tamisage si necessaire</t>
  </si>
  <si>
    <t>Étape : Cuisson ; Point de maîtrise : Cuire pour tendreté et sécurité. ; Risque : Trop sec, trop fibreux, sous-cuisson. ; Bonne pratique : Cuisson longue douce si besoin.</t>
  </si>
  <si>
    <t>Explique comment maîtriser « Cuisson » dans une démarche professionnelle en textures modifiées.</t>
  </si>
  <si>
    <t>Comment appliques-tu « Cuisson » en situation de production, service ou accompagnement ?</t>
  </si>
  <si>
    <t>Sur le terrain, que dois-tu faire ou vérifier pour « Cuisson » ?</t>
  </si>
  <si>
    <t>Notion : Cuisson. ; Besoin / objectif : Cuisson longue douce si besoin. ; Action professionnelle : appliquer la prescription et la consigne validée. ; Contrôle observable : Cuisson - Cuisson longue douce si besoin.. ; Risque / limite : Trop sec, trop fibreux, sous-cuisson. ; Validation / preuve : Préservation apports. ; Responsable : Cuisine / responsable de production. ; Source : SRC_DOCUMENT_SOURCE</t>
  </si>
  <si>
    <t>Objectif : Trop sec, trop fibreux, sous-cuisson. ; Action : appliquer la prescription en production, service ou accompagnement. ; Contrôle : Cuisson - Cuisson longue douce si besoin.. ; Transmission : prévenir cuisine, soins ou responsable si écart. ; Trace : noter ou faire remonter l'observation utile.</t>
  </si>
  <si>
    <t>Je vérifie : Cuisson. ; Je respecte : la prescription ou la consigne donnée. ; Je contrôle : Cuisson. ; Si écart : je préviens le responsable, les soins ou le formateur. ; Je transmets : ce que j'ai vu, corrigé ou fait remonter.</t>
  </si>
  <si>
    <t>Cuisson : besoin → risque → contrôle → preuve.</t>
  </si>
  <si>
    <t>Cuisson : action → contrôle → transmission.</t>
  </si>
  <si>
    <t>Cuisson : je vérifie, je fais, je préviens.</t>
  </si>
  <si>
    <t>Complète avec la responsabilité, la preuve et le risque associé à « Cuisson ».</t>
  </si>
  <si>
    <t>Ajoute un contrôle observable ou une transmission pour « Cuisson ».</t>
  </si>
  <si>
    <t>Précise ce que tu fais si tu constates un écart sur « Cuisson ».</t>
  </si>
  <si>
    <t>Quelle preuve ou quel contrôle permet de sécuriser « Cuisson » ?</t>
  </si>
  <si>
    <t>Quel contrôle terrain dois-tu citer pour « Cuisson » ?</t>
  </si>
  <si>
    <t>Qui préviens-tu si « Cuisson » n’est pas conforme ?</t>
  </si>
  <si>
    <t>Trop sec, trop fibreux, sous-cuisson.</t>
  </si>
  <si>
    <t>Préservation apports ; Courbe temps/température ; relevé cuisson</t>
  </si>
  <si>
    <t>Exemple de réponse PRO : pour « Cuisson », je vérifie d’abord la prescription, le niveau IDDSI ou la consigne validée. Je contrôle en situation réelle : Cuisson longue douce si besoin. Le risque à éviter est : Trop sec, trop fibreux, sous-cuisson. Je m’appuie sur la preuve suivante : Préservation apports ; Courbe temps/température. Si l’écart persiste, je corrige, je bloque la sortie si nécessaire et je transmets au responsable concerné.</t>
  </si>
  <si>
    <t>Exemple de réponse intermédiaire : pour « Cuisson », j’applique la consigne puis je vérifie : Cuisson longue douce si besoin. Je compare le résultat obtenu avec ce qui est demandé et je signale tout écart avant service. Je transmets l’information utile et je garde comme repère : Préservation apports.</t>
  </si>
  <si>
    <t>Exemple de réponse CFA : pour « Cuisson », je regarde la consigne, je contrôle : Cuisson longue douce si besoin. Si ce n’est pas bon ou si j’ai un doute, je ne laisse pas partir sans prévenir le responsable, les soins ou le formateur.</t>
  </si>
  <si>
    <t>Cuisson - Cuisson longue douce si besoin.</t>
  </si>
  <si>
    <t>Étape : Mixage ; Point de maîtrise : Obtenir texture homogène. ; Risque : Grumeaux, peaux, fibres. ; Bonne pratique : Matériel adapté, petites charges, tamisage.</t>
  </si>
  <si>
    <t>Explique comment maîtriser « Mixage » dans une démarche professionnelle en textures modifiées.</t>
  </si>
  <si>
    <t>Comment appliques-tu « Mixage » en situation de production, service ou accompagnement ?</t>
  </si>
  <si>
    <t>Sur le terrain, que dois-tu faire ou vérifier pour « Mixage » ?</t>
  </si>
  <si>
    <t>Notion : Mixage. ; Besoin / objectif : Étape : Mixage ; Point de maîtrise : Obtenir texture homogène. ; Risque : Grumeaux, peaux, fibres. ; Bonne pratique : Matériel adapté, petites charges, tamisage.. ; Action professionnelle : appliquer la prescription et la consigne validée. ; Contrôle observable : Mixage - Matériel adapté, petites charges, tamisage.. ; Risque / limite : Grumeaux, peaux, fibres. ; Validation / preuve : Densité nutritionnelle. ; Responsable : Cuisine / responsable de production. ; Source : SRC_DOCUMENT_SOURCE</t>
  </si>
  <si>
    <t>Objectif : Grumeaux, peaux, fibres. ; Action : appliquer la prescription en production, service ou accompagnement. ; Contrôle : Mixage - Matériel adapté, petites charges, tamisage.. ; Transmission : prévenir cuisine, soins ou responsable si écart. ; Trace : noter ou faire remonter l'observation utile.</t>
  </si>
  <si>
    <t>Je vérifie : Mixage. ; Je respecte : la prescription ou la consigne donnée. ; Je contrôle : Mixage. ; Si écart : je préviens le responsable, les soins ou le formateur. ; Je transmets : ce que j'ai vu, corrigé ou fait remonter.</t>
  </si>
  <si>
    <t>Mixage : besoin → risque → contrôle → preuve.</t>
  </si>
  <si>
    <t>Mixage : action → contrôle → transmission.</t>
  </si>
  <si>
    <t>Mixage : je vérifie, je fais, je préviens.</t>
  </si>
  <si>
    <t>Complète avec la responsabilité, la preuve et le risque associé à « Mixage ».</t>
  </si>
  <si>
    <t>Ajoute un contrôle observable ou une transmission pour « Mixage ».</t>
  </si>
  <si>
    <t>Précise ce que tu fais si tu constates un écart sur « Mixage ».</t>
  </si>
  <si>
    <t>Quelle preuve ou quel contrôle permet de sécuriser « Mixage » ?</t>
  </si>
  <si>
    <t>Quel contrôle terrain dois-tu citer pour « Mixage » ?</t>
  </si>
  <si>
    <t>Qui préviens-tu si « Mixage » n’est pas conforme ?</t>
  </si>
  <si>
    <t>Grumeaux, peaux, fibres.</t>
  </si>
  <si>
    <t>Densité nutritionnelle ; Procédure mixage ; test texture</t>
  </si>
  <si>
    <t>Exemple de réponse PRO : pour « Mixage », je vérifie d’abord la prescription, le niveau IDDSI ou la consigne validée. Je contrôle en situation réelle : Matériel adapté, petites charges, tamisage. Le risque à éviter est : Grumeaux, peaux, fibres. Je m’appuie sur la preuve suivante : Densité nutritionnelle ; Procédure mixage. Si l’écart persiste, je corrige, je bloque la sortie si nécessaire et je transmets au responsable concerné.</t>
  </si>
  <si>
    <t>Exemple de réponse intermédiaire : pour « Mixage », j’applique la consigne puis je vérifie : Matériel adapté, petites charges, tamisage. Je compare le résultat obtenu avec ce qui est demandé et je signale tout écart avant service. Je transmets l’information utile et je garde comme repère : Densité nutritionnelle.</t>
  </si>
  <si>
    <t>Exemple de réponse CFA : pour « Mixage », je regarde la consigne, je contrôle : Matériel adapté, petites charges, tamisage. Si ce n’est pas bon ou si j’ai un doute, je ne laisse pas partir sans prévenir le responsable, les soins ou le formateur.</t>
  </si>
  <si>
    <t>Mixage - Matériel adapté, petites charges, tamisage.</t>
  </si>
  <si>
    <t>Liaison</t>
  </si>
  <si>
    <t>Étape : Liaison ; Point de maîtrise : Stabiliser texture sans excès. ; Risque : Déphasage eau/solide ou texture collante. ; Bonne pratique : Lier avec sauce, féculent, épaississant validé.</t>
  </si>
  <si>
    <t>Explique comment maîtriser « Liaison » dans une démarche professionnelle en textures modifiées.</t>
  </si>
  <si>
    <t>Comment appliques-tu « Liaison » en situation de production, service ou accompagnement ?</t>
  </si>
  <si>
    <t>Sur le terrain, que dois-tu faire ou vérifier pour « Liaison » ?</t>
  </si>
  <si>
    <t>Notion : Liaison. ; Besoin / objectif : Étape : Liaison ; Point de maîtrise : Stabiliser texture sans excès. ; Risque : Déphasage eau/solide ou texture collante. ; Bonne pratique : Lier avec sauce, féculent, épaississant validé.. ; Action professionnelle : appliquer la prescription et la consigne validée. ; Contrôle observable : Liaison - Lier avec sauce, féculent, épaississant validé.. ; Risque / limite : Déphasage eau/solide ou texture collante. ; Validation / preuve : Compatibilité régimes/allergènes. ; Responsable : Cuisine / responsable de production. ; Source : SRC_DOCUMENT_SOURCE</t>
  </si>
  <si>
    <t>Objectif : Déphasage eau/solide ou texture collante. ; Action : appliquer la prescription en production, service ou accompagnement. ; Contrôle : Liaison - Lier avec sauce, féculent, épaississant validé.. ; Transmission : prévenir cuisine, soins ou responsable si écart. ; Trace : noter ou faire remonter l'observation utile.</t>
  </si>
  <si>
    <t>Je vérifie : Liaison. ; Je respecte : la prescription ou la consigne donnée. ; Je contrôle : Liaison. ; Si écart : je préviens le responsable, les soins ou le formateur. ; Je transmets : ce que j'ai vu, corrigé ou fait remonter.</t>
  </si>
  <si>
    <t>Liaison : besoin → risque → contrôle → preuve.</t>
  </si>
  <si>
    <t>Liaison : action → contrôle → transmission.</t>
  </si>
  <si>
    <t>Liaison : je vérifie, je fais, je préviens.</t>
  </si>
  <si>
    <t>Complète avec la responsabilité, la preuve et le risque associé à « Liaison ».</t>
  </si>
  <si>
    <t>Ajoute un contrôle observable ou une transmission pour « Liaison ».</t>
  </si>
  <si>
    <t>Précise ce que tu fais si tu constates un écart sur « Liaison ».</t>
  </si>
  <si>
    <t>Quelle preuve ou quel contrôle permet de sécuriser « Liaison » ?</t>
  </si>
  <si>
    <t>Quel contrôle terrain dois-tu citer pour « Liaison » ?</t>
  </si>
  <si>
    <t>Qui préviens-tu si « Liaison » n’est pas conforme ?</t>
  </si>
  <si>
    <t>Déphasage eau/solide ou texture collante.</t>
  </si>
  <si>
    <t>Compatibilité régimes/allergènes ; Recette testée ; stabilité 30 min</t>
  </si>
  <si>
    <t>Exemple de réponse PRO : pour « Liaison », je vérifie d’abord la prescription, le niveau IDDSI ou la consigne validée. Je contrôle en situation réelle : Lier avec sauce, féculent, épaississant validé. Le risque à éviter est : Déphasage eau/solide ou texture collante. Je m’appuie sur la preuve suivante : Compatibilité régimes/allergènes ; Recette testée. Si l’écart persiste, je corrige, je bloque la sortie si nécessaire et je transmets au responsable concerné.</t>
  </si>
  <si>
    <t>Exemple de réponse intermédiaire : pour « Liaison », j’applique la consigne puis je vérifie : Lier avec sauce, féculent, épaississant validé. Je compare le résultat obtenu avec ce qui est demandé et je signale tout écart avant service. Je transmets l’information utile et je garde comme repère : Compatibilité régimes/allergènes.</t>
  </si>
  <si>
    <t>Exemple de réponse CFA : pour « Liaison », je regarde la consigne, je contrôle : Lier avec sauce, féculent, épaississant validé. Si ce n’est pas bon ou si j’ai un doute, je ne laisse pas partir sans prévenir le responsable, les soins ou le formateur.</t>
  </si>
  <si>
    <t>Liaison - Lier avec sauce, féculent, épaississant validé.</t>
  </si>
  <si>
    <t>boisson niveau 3 aliment liquefie texture homogene sans morceaux</t>
  </si>
  <si>
    <t>Enrichissement</t>
  </si>
  <si>
    <t>Étape : Enrichissement ; Point de maîtrise : Compenser perte de densité. ; Risque : Dilution au bouillon/eau. ; Bonne pratique : Enrichir selon protocole diététique.</t>
  </si>
  <si>
    <t>Explique comment maîtriser « Enrichissement » dans une démarche professionnelle en textures modifiées.</t>
  </si>
  <si>
    <t>Comment appliques-tu « Enrichissement » en situation de production, service ou accompagnement ?</t>
  </si>
  <si>
    <t>Sur le terrain, que dois-tu faire ou vérifier pour « Enrichissement » ?</t>
  </si>
  <si>
    <t>Notion : Enrichissement. ; Besoin / objectif : Étape : Enrichissement ; Point de maîtrise : Compenser perte de densité. ; Risque : Dilution au bouillon/eau. ; Bonne pratique : Enrichir selon protocole diététique.. ; Action professionnelle : appliquer la prescription et la consigne validée. ; Contrôle observable : Enrichissement - Enrichir selon protocole diététique.. ; Risque / limite : Dilution au bouillon/eau. ; Validation / preuve : Régime/allergène validé. ; Responsable : Cuisine / responsable de production. ; Source : SRC_DOCUMENT_SOURCE</t>
  </si>
  <si>
    <t>Objectif : Dilution au bouillon/eau. ; Action : appliquer la prescription en production, service ou accompagnement. ; Contrôle : Enrichissement - Enrichir selon protocole diététique.. ; Transmission : prévenir cuisine, soins ou responsable si écart. ; Trace : noter ou faire remonter l'observation utile.</t>
  </si>
  <si>
    <t>Je vérifie : Enrichissement. ; Je respecte : la prescription ou la consigne donnée. ; Je contrôle : Enrichissement. ; Si écart : je préviens le responsable, les soins ou le formateur. ; Je transmets : ce que j'ai vu, corrigé ou fait remonter.</t>
  </si>
  <si>
    <t>Enrichissement : besoin → risque → contrôle → preuve.</t>
  </si>
  <si>
    <t>Enrichissement : action → contrôle → transmission.</t>
  </si>
  <si>
    <t>Enrichissement : je vérifie, je fais, je préviens.</t>
  </si>
  <si>
    <t>Complète avec la responsabilité, la preuve et le risque associé à « Enrichissement ».</t>
  </si>
  <si>
    <t>Ajoute un contrôle observable ou une transmission pour « Enrichissement ».</t>
  </si>
  <si>
    <t>Précise ce que tu fais si tu constates un écart sur « Enrichissement ».</t>
  </si>
  <si>
    <t>Quelle preuve ou quel contrôle permet de sécuriser « Enrichissement » ?</t>
  </si>
  <si>
    <t>Quel contrôle terrain dois-tu citer pour « Enrichissement » ?</t>
  </si>
  <si>
    <t>Qui préviens-tu si « Enrichissement » n’est pas conforme ?</t>
  </si>
  <si>
    <t>Dilution au bouillon/eau.</t>
  </si>
  <si>
    <t>Régime/allergène validé ; Dosage précis ; fiche recette</t>
  </si>
  <si>
    <t>Exemple de réponse PRO : pour « Enrichissement », je vérifie d’abord la prescription, le niveau IDDSI ou la consigne validée. Je contrôle en situation réelle : Enrichir selon protocole diététique. Le risque à éviter est : Dilution au bouillon/eau. Je m’appuie sur la preuve suivante : Régime/allergène validé ; Dosage précis. Si l’écart persiste, je corrige, je bloque la sortie si nécessaire et je transmets au responsable concerné.</t>
  </si>
  <si>
    <t>Exemple de réponse intermédiaire : pour « Enrichissement », j’applique la consigne puis je vérifie : Enrichir selon protocole diététique. Je compare le résultat obtenu avec ce qui est demandé et je signale tout écart avant service. Je transmets l’information utile et je garde comme repère : Régime/allergène validé.</t>
  </si>
  <si>
    <t>Exemple de réponse CFA : pour « Enrichissement », je regarde la consigne, je contrôle : Enrichir selon protocole diététique. Si ce n’est pas bon ou si j’ai un doute, je ne laisse pas partir sans prévenir le responsable, les soins ou le formateur.</t>
  </si>
  <si>
    <t>Enrichissement - Enrichir selon protocole diététique.</t>
  </si>
  <si>
    <t>Étape : Refroidissement ; Point de maîtrise : Respect liaison froide si applicable. ; Risque : Zone de température dangereuse. ; Bonne pratique : Cellule, traçabilité, portionnement.</t>
  </si>
  <si>
    <t>Explique comment maîtriser « Refroidissement » dans une démarche professionnelle en textures modifiées.</t>
  </si>
  <si>
    <t>Comment appliques-tu « Refroidissement » en situation de production, service ou accompagnement ?</t>
  </si>
  <si>
    <t>Sur le terrain, que dois-tu faire ou vérifier pour « Refroidissement » ?</t>
  </si>
  <si>
    <t>Notion : Refroidissement. ; Besoin / objectif : Étape : Refroidissement ; Point de maîtrise : Respect liaison froide si applicable. ; Risque : Zone de température dangereuse. ; Bonne pratique : Cellule, traçabilité, portionnement.. ; Action professionnelle : appliquer la prescription et la consigne validée. ; Contrôle observable : Refroidissement - Cellule, traçabilité, portionnement.. ; Risque / limite : Zone de température dangereuse. ; Validation / preuve : Sans impact apports. ; Responsable : Cuisine / responsable de production. ; Source : SRC_DOCUMENT_SOURCE</t>
  </si>
  <si>
    <t>Objectif : Zone de température dangereuse. ; Action : appliquer la prescription en production, service ou accompagnement. ; Contrôle : Refroidissement - Cellule, traçabilité, portionnement.. ; Transmission : prévenir cuisine, soins ou responsable si écart. ; Trace : noter ou faire remonter l'observation utile.</t>
  </si>
  <si>
    <t>Je vérifie : Refroidissement. ; Je respecte : la prescription ou la consigne donnée. ; Je contrôle : Refroidissement. ; Si écart : je préviens le responsable, les soins ou le formateur. ; Je transmets : ce que j'ai vu, corrigé ou fait remonter.</t>
  </si>
  <si>
    <t>Refroidissement : besoin → risque → contrôle → preuve.</t>
  </si>
  <si>
    <t>Refroidissement : action → contrôle → transmission.</t>
  </si>
  <si>
    <t>Refroidissement : je vérifie, je fais, je préviens.</t>
  </si>
  <si>
    <t>Complète avec la responsabilité, la preuve et le risque associé à « Refroidissement ».</t>
  </si>
  <si>
    <t>Ajoute un contrôle observable ou une transmission pour « Refroidissement ».</t>
  </si>
  <si>
    <t>Précise ce que tu fais si tu constates un écart sur « Refroidissement ».</t>
  </si>
  <si>
    <t>Quelle preuve ou quel contrôle permet de sécuriser « Refroidissement » ?</t>
  </si>
  <si>
    <t>Quel contrôle terrain dois-tu citer pour « Refroidissement » ?</t>
  </si>
  <si>
    <t>Qui préviens-tu si « Refroidissement » n’est pas conforme ?</t>
  </si>
  <si>
    <t>Zone de température dangereuse.</t>
  </si>
  <si>
    <t>Sans impact apports ; Process PMS ; relevé cellule</t>
  </si>
  <si>
    <t>Exemple de réponse PRO : pour « Refroidissement », je vérifie d’abord la prescription, le niveau IDDSI ou la consigne validée. Je contrôle en situation réelle : Cellule, traçabilité, portionnement. Le risque à éviter est : Zone de température dangereuse. Je m’appuie sur la preuve suivante : Sans impact apports ; Process PMS. Si l’écart persiste, je corrige, je bloque la sortie si nécessaire et je transmets au responsable concerné.</t>
  </si>
  <si>
    <t>Exemple de réponse intermédiaire : pour « Refroidissement », j’applique la consigne puis je vérifie : Cellule, traçabilité, portionnement. Je compare le résultat obtenu avec ce qui est demandé et je signale tout écart avant service. Je transmets l’information utile et je garde comme repère : Sans impact apports.</t>
  </si>
  <si>
    <t>Exemple de réponse CFA : pour « Refroidissement », je regarde la consigne, je contrôle : Cellule, traçabilité, portionnement. Si ce n’est pas bon ou si j’ai un doute, je ne laisse pas partir sans prévenir le responsable, les soins ou le formateur.</t>
  </si>
  <si>
    <t>Refroidissement - Cellule, traçabilité, portionnement.</t>
  </si>
  <si>
    <t>Remise en température</t>
  </si>
  <si>
    <t>Étape : Remise en température ; Point de maîtrise : Chauffer sans dessécher ni casser texture. ; Risque : Déphasage, brûlure, refroidissement. ; Bonne pratique : Température maîtrisée, sauce ajustée.</t>
  </si>
  <si>
    <t>Explique comment maîtriser « Remise en température » dans une démarche professionnelle en textures modifiées.</t>
  </si>
  <si>
    <t>Comment appliques-tu « Remise en température » en situation de production, service ou accompagnement ?</t>
  </si>
  <si>
    <t>Sur le terrain, que dois-tu faire ou vérifier pour « Remise en température » ?</t>
  </si>
  <si>
    <t>Notion : Remise en température. ; Besoin / objectif : Étape : Remise en température ; Point de maîtrise : Chauffer sans dessécher ni casser texture. ; Risque : Déphasage, brûlure, refroidissement. ; Bonne pratique : Température maîtrisée, sauce ajustée.. ; Action professionnelle : appliquer la prescription et la consigne validée. ; Contrôle observable : Remise en température - Température maîtrisée, sauce ajustée.. ; Risque / limite : Déphasage, brûlure, refroidissement. ; Validation / preuve : Compatibilité textures. ; Responsable : Cuisine / responsable de production. ; Source : SRC_DOCUMENT_SOURCE</t>
  </si>
  <si>
    <t>Objectif : Déphasage, brûlure, refroidissement. ; Action : appliquer la prescription en production, service ou accompagnement. ; Contrôle : Remise en température - Température maîtrisée, sauce ajustée.. ; Transmission : prévenir cuisine, soins ou responsable si écart. ; Trace : noter ou faire remonter l'observation utile.</t>
  </si>
  <si>
    <t>Je vérifie : Remise en température. ; Je respecte : la prescription ou la consigne donnée. ; Je contrôle : Remise en température. ; Si écart : je préviens le responsable, les soins ou le formateur. ; Je transmets : ce que j'ai vu, corrigé ou fait remonter.</t>
  </si>
  <si>
    <t>Remise en température : besoin → risque → contrôle → preuve.</t>
  </si>
  <si>
    <t>Remise en température : action → contrôle → transmission.</t>
  </si>
  <si>
    <t>Remise en température : je vérifie, je fais, je préviens.</t>
  </si>
  <si>
    <t>Complète avec la responsabilité, la preuve et le risque associé à « Remise en température ».</t>
  </si>
  <si>
    <t>Ajoute un contrôle observable ou une transmission pour « Remise en température ».</t>
  </si>
  <si>
    <t>Précise ce que tu fais si tu constates un écart sur « Remise en température ».</t>
  </si>
  <si>
    <t>Quelle preuve ou quel contrôle permet de sécuriser « Remise en température » ?</t>
  </si>
  <si>
    <t>Quel contrôle terrain dois-tu citer pour « Remise en température » ?</t>
  </si>
  <si>
    <t>Qui préviens-tu si « Remise en température » n’est pas conforme ?</t>
  </si>
  <si>
    <t>Déphasage, brûlure, refroidissement.</t>
  </si>
  <si>
    <t>Compatibilité textures ; Mode opératoire ; température service</t>
  </si>
  <si>
    <t>Exemple de réponse PRO : pour « Remise en température », je vérifie d’abord la prescription, le niveau IDDSI ou la consigne validée. Je contrôle en situation réelle : Température maîtrisée, sauce ajustée. Le risque à éviter est : Déphasage, brûlure, refroidissement. Je m’appuie sur la preuve suivante : Compatibilité textures ; Mode opératoire. Si l’écart persiste, je corrige, je bloque la sortie si nécessaire et je transmets au responsable concerné.</t>
  </si>
  <si>
    <t>Exemple de réponse intermédiaire : pour « Remise en température », j’applique la consigne puis je vérifie : Température maîtrisée, sauce ajustée. Je compare le résultat obtenu avec ce qui est demandé et je signale tout écart avant service. Je transmets l’information utile et je garde comme repère : Compatibilité textures.</t>
  </si>
  <si>
    <t>Exemple de réponse CFA : pour « Remise en température », je regarde la consigne, je contrôle : Température maîtrisée, sauce ajustée. Si ce n’est pas bon ou si j’ai un doute, je ne laisse pas partir sans prévenir le responsable, les soins ou le formateur.</t>
  </si>
  <si>
    <t>Remise en température - Température maîtrisée, sauce ajustée.</t>
  </si>
  <si>
    <t>Portionnement</t>
  </si>
  <si>
    <t>Étape : Portionnement ; Point de maîtrise : Servir quantité adaptée et lisible. ; Risque : Portions inégales, ration faible. ; Bonne pratique : Pesée ou outils de portionnement.</t>
  </si>
  <si>
    <t>Explique comment maîtriser « Portionnement » dans une démarche professionnelle en textures modifiées.</t>
  </si>
  <si>
    <t>Comment appliques-tu « Portionnement » en situation de production, service ou accompagnement ?</t>
  </si>
  <si>
    <t>Sur le terrain, que dois-tu faire ou vérifier pour « Portionnement » ?</t>
  </si>
  <si>
    <t>Notion : Portionnement. ; Besoin / objectif : Étape : Portionnement ; Point de maîtrise : Servir quantité adaptée et lisible. ; Risque : Portions inégales, ration faible. ; Bonne pratique : Pesée ou outils de portionnement.. ; Action professionnelle : appliquer la prescription et la consigne validée. ; Contrôle observable : Portionnement - Pesée ou outils de portionnement.. ; Risque / limite : Portions inégales, ration faible. ; Validation / preuve : Grammage nutritionnel. ; Responsable : Cuisine / responsable de production. ; Source : SRC_DOCUMENT_SOURCE</t>
  </si>
  <si>
    <t>Objectif : Portions inégales, ration faible. ; Action : appliquer la prescription en production, service ou accompagnement. ; Contrôle : Portionnement - Pesée ou outils de portionnement.. ; Transmission : prévenir cuisine, soins ou responsable si écart. ; Trace : noter ou faire remonter l'observation utile.</t>
  </si>
  <si>
    <t>Je vérifie : Portionnement. ; Je respecte : la prescription ou la consigne donnée. ; Je contrôle : Portionnement. ; Si écart : je préviens le responsable, les soins ou le formateur. ; Je transmets : ce que j'ai vu, corrigé ou fait remonter.</t>
  </si>
  <si>
    <t>Portionnement : besoin → risque → contrôle → preuve.</t>
  </si>
  <si>
    <t>Portionnement : action → contrôle → transmission.</t>
  </si>
  <si>
    <t>Portionnement : je vérifie, je fais, je préviens.</t>
  </si>
  <si>
    <t>Complète avec la responsabilité, la preuve et le risque associé à « Portionnement ».</t>
  </si>
  <si>
    <t>Ajoute un contrôle observable ou une transmission pour « Portionnement ».</t>
  </si>
  <si>
    <t>Précise ce que tu fais si tu constates un écart sur « Portionnement ».</t>
  </si>
  <si>
    <t>Quelle preuve ou quel contrôle permet de sécuriser « Portionnement » ?</t>
  </si>
  <si>
    <t>Quel contrôle terrain dois-tu citer pour « Portionnement » ?</t>
  </si>
  <si>
    <t>Qui préviens-tu si « Portionnement » n’est pas conforme ?</t>
  </si>
  <si>
    <t>Portions inégales, ration faible.</t>
  </si>
  <si>
    <t>Grammage nutritionnel ; Louche/portionneur défini ; grammage</t>
  </si>
  <si>
    <t>Exemple de réponse PRO : pour « Portionnement », je vérifie d’abord la prescription, le niveau IDDSI ou la consigne validée. Je contrôle en situation réelle : Pesée ou outils de portionnement. Le risque à éviter est : Portions inégales, ration faible. Je m’appuie sur la preuve suivante : Grammage nutritionnel ; Louche/portionneur défini. Si l’écart persiste, je corrige, je bloque la sortie si nécessaire et je transmets au responsable concerné.</t>
  </si>
  <si>
    <t>Exemple de réponse intermédiaire : pour « Portionnement », j’applique la consigne puis je vérifie : Pesée ou outils de portionnement. Je compare le résultat obtenu avec ce qui est demandé et je signale tout écart avant service. Je transmets l’information utile et je garde comme repère : Grammage nutritionnel.</t>
  </si>
  <si>
    <t>Exemple de réponse CFA : pour « Portionnement », je regarde la consigne, je contrôle : Pesée ou outils de portionnement. Si ce n’est pas bon ou si j’ai un doute, je ne laisse pas partir sans prévenir le responsable, les soins ou le formateur.</t>
  </si>
  <si>
    <t>Portionnement - Pesée ou outils de portionnement.</t>
  </si>
  <si>
    <t>Traçabilité</t>
  </si>
  <si>
    <t>Étape : Traçabilité ; Point de maîtrise : Conserver preuve lot/process. ; Risque : Impossible de retrouver recette ou allergène. ; Bonne pratique : Fiche lot, recette, allergènes.</t>
  </si>
  <si>
    <t>Explique comment maîtriser « Traçabilité » dans une démarche professionnelle en textures modifiées.</t>
  </si>
  <si>
    <t>Comment appliques-tu « Traçabilité » en situation de production, service ou accompagnement ?</t>
  </si>
  <si>
    <t>Sur le terrain, que dois-tu faire ou vérifier pour « Traçabilité » ?</t>
  </si>
  <si>
    <t>Notion : Traçabilité. ; Besoin / objectif : Étape : Traçabilité ; Point de maîtrise : Conserver preuve lot/process. ; Risque : Impossible de retrouver recette ou allergène. ; Bonne pratique : Fiche lot, recette, allergènes.. ; Action professionnelle : appliquer la prescription et la consigne validée. ; Contrôle observable : Traçabilité - Fiche lot, recette, allergènes.. ; Risque / limite : Impossible de retrouver recette ou allergène. ; Validation / preuve : Conserver preuve lot/process. ; Responsable : Cuisine / responsable de production. ; Source : SRC_DOCUMENT_SOURCE</t>
  </si>
  <si>
    <t>Objectif : Impossible de retrouver recette ou allergène. ; Action : appliquer la prescription en production, service ou accompagnement. ; Contrôle : Traçabilité - Fiche lot, recette, allergènes.. ; Transmission : prévenir cuisine, soins ou responsable si écart. ; Trace : noter ou faire remonter l'observation utile.</t>
  </si>
  <si>
    <t>Je vérifie : Traçabilité. ; Je respecte : la prescription ou la consigne donnée. ; Je contrôle : Traçabilité. ; Si écart : je préviens le responsable, les soins ou le formateur. ; Je transmets : ce que j'ai vu, corrigé ou fait remonter.</t>
  </si>
  <si>
    <t>Traçabilité : besoin → risque → contrôle → preuve.</t>
  </si>
  <si>
    <t>Traçabilité : action → contrôle → transmission.</t>
  </si>
  <si>
    <t>Traçabilité : je vérifie, je fais, je préviens.</t>
  </si>
  <si>
    <t>Complète avec la responsabilité, la preuve et le risque associé à « Traçabilité ».</t>
  </si>
  <si>
    <t>Ajoute un contrôle observable ou une transmission pour « Traçabilité ».</t>
  </si>
  <si>
    <t>Précise ce que tu fais si tu constates un écart sur « Traçabilité ».</t>
  </si>
  <si>
    <t>Quelle preuve ou quel contrôle permet de sécuriser « Traçabilité » ?</t>
  </si>
  <si>
    <t>Quel contrôle terrain dois-tu citer pour « Traçabilité » ?</t>
  </si>
  <si>
    <t>Qui préviens-tu si « Traçabilité » n’est pas conforme ?</t>
  </si>
  <si>
    <t>Impossible de retrouver recette ou allergène.</t>
  </si>
  <si>
    <t>Registre allergènes ; PMS et étiquetage interne ; fiche lot</t>
  </si>
  <si>
    <t>Exemple de réponse PRO : pour « Traçabilité », je vérifie d’abord la prescription, le niveau IDDSI ou la consigne validée. Je contrôle en situation réelle : Fiche lot, recette, allergènes. Le risque à éviter est : Impossible de retrouver recette ou allergène. Je m’appuie sur la preuve suivante : Registre allergènes ; PMS et étiquetage interne. Si l’écart persiste, je corrige, je bloque la sortie si nécessaire et je transmets au responsable concerné.</t>
  </si>
  <si>
    <t>Exemple de réponse intermédiaire : pour « Traçabilité », j’applique la consigne puis je vérifie : Fiche lot, recette, allergènes. Je compare le résultat obtenu avec ce qui est demandé et je signale tout écart avant service. Je transmets l’information utile et je garde comme repère : Registre allergènes.</t>
  </si>
  <si>
    <t>Exemple de réponse CFA : pour « Traçabilité », je regarde la consigne, je contrôle : Fiche lot, recette, allergènes. Si ce n’est pas bon ou si j’ai un doute, je ne laisse pas partir sans prévenir le responsable, les soins ou le formateur.</t>
  </si>
  <si>
    <t>Traçabilité - Fiche lot, recette, allergènes.</t>
  </si>
  <si>
    <t>Prévention contaminations</t>
  </si>
  <si>
    <t>Étape : Prévention contaminations ; Point de maîtrise : Mixer allergènes sans nettoyage suffisant. ; Risque : Contamination croisée. ; Bonne pratique : Plan de nettoyage et ordre de production.</t>
  </si>
  <si>
    <t>Explique comment maîtriser « Prévention contaminations » dans une démarche professionnelle en textures modifiées.</t>
  </si>
  <si>
    <t>Comment appliques-tu « Prévention contaminations » en situation de production, service ou accompagnement ?</t>
  </si>
  <si>
    <t>Sur le terrain, que dois-tu faire ou vérifier pour « Prévention contaminations » ?</t>
  </si>
  <si>
    <t>Notion : Prévention contaminations. ; Besoin / objectif : Étape : Prévention contaminations ; Point de maîtrise : Mixer allergènes sans nettoyage suffisant. ; Risque : Contamination croisée. ; Bonne pratique : Plan de nettoyage et ordre de production.. ; Action professionnelle : appliquer la prescription et la consigne validée. ; Contrôle observable : Prévention contaminations - Plan de nettoyage et ordre de production.. ; Risque / limite : Contamination croisée. ; Validation / preuve : Régimes protégés. ; Responsable : Cuisine / responsable de production. ; Source : SRC_DOCUMENT_SOURCE</t>
  </si>
  <si>
    <t>Objectif : Contamination croisée. ; Action : appliquer la prescription en production, service ou accompagnement. ; Contrôle : Prévention contaminations - Plan de nettoyage et ordre de production.. ; Transmission : prévenir cuisine, soins ou responsable si écart. ; Trace : noter ou faire remonter l'observation utile.</t>
  </si>
  <si>
    <t>Je vérifie : Prévention contaminations. ; Je respecte : la prescription ou la consigne donnée. ; Je contrôle : Prévention contaminations. ; Si écart : je préviens le responsable, les soins ou le formateur. ; Je transmets : ce que j'ai vu, corrigé ou fait remonter.</t>
  </si>
  <si>
    <t>Prévention contaminations : besoin → risque → contrôle → preuve.</t>
  </si>
  <si>
    <t>Prévention contaminations : action → contrôle → transmission.</t>
  </si>
  <si>
    <t>Prévention contaminations : je vérifie, je fais, je préviens.</t>
  </si>
  <si>
    <t>Complète avec la responsabilité, la preuve et le risque associé à « Prévention contaminations ».</t>
  </si>
  <si>
    <t>Ajoute un contrôle observable ou une transmission pour « Prévention contaminations ».</t>
  </si>
  <si>
    <t>Précise ce que tu fais si tu constates un écart sur « Prévention contaminations ».</t>
  </si>
  <si>
    <t>Quelle preuve ou quel contrôle permet de sécuriser « Prévention contaminations » ?</t>
  </si>
  <si>
    <t>Quel contrôle terrain dois-tu citer pour « Prévention contaminations » ?</t>
  </si>
  <si>
    <t>Qui préviens-tu si « Prévention contaminations » n’est pas conforme ?</t>
  </si>
  <si>
    <t>Contamination croisée.</t>
  </si>
  <si>
    <t>Régimes protégés ; Ordonnancement production ; plan nettoyage</t>
  </si>
  <si>
    <t>Exemple de réponse PRO : pour « Prévention contaminations », je vérifie d’abord la prescription, le niveau IDDSI ou la consigne validée. Je contrôle en situation réelle : Plan de nettoyage et ordre de production. Le risque à éviter est : Contamination croisée. Je m’appuie sur la preuve suivante : Régimes protégés ; Ordonnancement production. Si l’écart persiste, je corrige, je bloque la sortie si nécessaire et je transmets au responsable concerné.</t>
  </si>
  <si>
    <t>Exemple de réponse intermédiaire : pour « Prévention contaminations », j’applique la consigne puis je vérifie : Plan de nettoyage et ordre de production. Je compare le résultat obtenu avec ce qui est demandé et je signale tout écart avant service. Je transmets l’information utile et je garde comme repère : Régimes protégés.</t>
  </si>
  <si>
    <t>Exemple de réponse CFA : pour « Prévention contaminations », je regarde la consigne, je contrôle : Plan de nettoyage et ordre de production. Si ce n’est pas bon ou si j’ai un doute, je ne laisse pas partir sans prévenir le responsable, les soins ou le formateur.</t>
  </si>
  <si>
    <t>Prévention contaminations - Plan de nettoyage et ordre de production.</t>
  </si>
  <si>
    <t>Formation équipe</t>
  </si>
  <si>
    <t>Étape : Formation équipe ; Point de maîtrise : Une seule personne sait faire. ; Risque : Variabilité, non-conformité. ; Bonne pratique : Procédures, photos, tests, formation.</t>
  </si>
  <si>
    <t>Explique comment maîtriser « Formation équipe » dans une démarche professionnelle en textures modifiées.</t>
  </si>
  <si>
    <t>Comment appliques-tu « Formation équipe » en situation de production, service ou accompagnement ?</t>
  </si>
  <si>
    <t>Sur le terrain, que dois-tu faire ou vérifier pour « Formation équipe » ?</t>
  </si>
  <si>
    <t>Notion : Formation équipe. ; Besoin / objectif : Étape : Formation équipe ; Point de maîtrise : Une seule personne sait faire. ; Risque : Variabilité, non-conformité. ; Bonne pratique : Procédures, photos, tests, formation.. ; Action professionnelle : appliquer la prescription et la consigne validée. ; Contrôle observable : Formation équipe - Procédures, photos, tests, formation.. ; Risque / limite : Variabilité, non-conformité. ; Validation / preuve : Validation équipe. ; Responsable : Cuisine / responsable de production. ; Source : SRC_DOCUMENT_SOURCE</t>
  </si>
  <si>
    <t>Objectif : Variabilité, non-conformité. ; Action : appliquer la prescription en production, service ou accompagnement. ; Contrôle : Formation équipe - Procédures, photos, tests, formation.. ; Transmission : prévenir cuisine, soins ou responsable si écart. ; Trace : noter ou faire remonter l'observation utile.</t>
  </si>
  <si>
    <t>Je vérifie : Formation équipe. ; Je respecte : la prescription ou la consigne donnée. ; Je contrôle : Formation équipe. ; Si écart : je préviens le responsable, les soins ou le formateur. ; Je transmets : ce que j'ai vu, corrigé ou fait remonter.</t>
  </si>
  <si>
    <t>Formation équipe : besoin → risque → contrôle → preuve.</t>
  </si>
  <si>
    <t>Formation équipe : action → contrôle → transmission.</t>
  </si>
  <si>
    <t>Formation équipe : je vérifie, je fais, je préviens.</t>
  </si>
  <si>
    <t>Complète avec la responsabilité, la preuve et le risque associé à « Formation équipe ».</t>
  </si>
  <si>
    <t>Ajoute un contrôle observable ou une transmission pour « Formation équipe ».</t>
  </si>
  <si>
    <t>Précise ce que tu fais si tu constates un écart sur « Formation équipe ».</t>
  </si>
  <si>
    <t>Quelle preuve ou quel contrôle permet de sécuriser « Formation équipe » ?</t>
  </si>
  <si>
    <t>Quel contrôle terrain dois-tu citer pour « Formation équipe » ?</t>
  </si>
  <si>
    <t>Qui préviens-tu si « Formation équipe » n’est pas conforme ?</t>
  </si>
  <si>
    <t>Variabilité, non-conformité.</t>
  </si>
  <si>
    <t>Validation équipe ; Mode opératoire affiché ; audit interne</t>
  </si>
  <si>
    <t>Exemple de réponse PRO : pour « Formation équipe », je vérifie d’abord la prescription, le niveau IDDSI ou la consigne validée. Je contrôle en situation réelle : Procédures, photos, tests, formation. Le risque à éviter est : Variabilité, non-conformité. Je m’appuie sur la preuve suivante : Validation équipe ; Mode opératoire affiché. Si l’écart persiste, je corrige, je bloque la sortie si nécessaire et je transmets au responsable concerné.</t>
  </si>
  <si>
    <t>Exemple de réponse intermédiaire : pour « Formation équipe », j’applique la consigne puis je vérifie : Procédures, photos, tests, formation. Je compare le résultat obtenu avec ce qui est demandé et je signale tout écart avant service. Je transmets l’information utile et je garde comme repère : Validation équipe.</t>
  </si>
  <si>
    <t>Exemple de réponse CFA : pour « Formation équipe », je regarde la consigne, je contrôle : Procédures, photos, tests, formation. Si ce n’est pas bon ou si j’ai un doute, je ne laisse pas partir sans prévenir le responsable, les soins ou le formateur.</t>
  </si>
  <si>
    <t>Formation équipe - Procédures, photos, tests, formation.</t>
  </si>
  <si>
    <t>Service, accompagnement et observation</t>
  </si>
  <si>
    <t>Service en salle et accompagnement du repas</t>
  </si>
  <si>
    <t>Avant service</t>
  </si>
  <si>
    <t>Moment : Avant service ; Point clé : Identifier convive, texture, régime, allergènes. ; Risque : Mauvaise assiette au mauvais convive. ; Bonne pratique : Double vérification discrète.</t>
  </si>
  <si>
    <t>Explique comment maîtriser « Avant service » dans une démarche professionnelle en textures modifiées.</t>
  </si>
  <si>
    <t>Comment appliques-tu « Avant service » en situation de production, service ou accompagnement ?</t>
  </si>
  <si>
    <t>Sur le terrain, que dois-tu faire ou vérifier pour « Avant service » ?</t>
  </si>
  <si>
    <t>Notion : Avant service. ; Besoin / objectif : Moment : Avant service ; Point clé : Identifier convive, texture, régime, allergènes. ; Risque : Mauvaise assiette au mauvais convive. ; Bonne pratique : Double vérification discrète.. ; Action professionnelle : appliquer la prescription et la consigne validée. ; Contrôle observable : contrôle plateau. ; Risque / limite : Mauvaise assiette au mauvais convive. ; Validation / preuve : contrôle plateau. ; Responsable : Service / salle / soins selon organisation. ; Source : SRC_DOCUMENT_SOURCE</t>
  </si>
  <si>
    <t>Objectif : Mauvaise assiette au mauvais convive. ; Action : appliquer la prescription en production, service ou accompagnement. ; Contrôle : Avant service - Double vérification discrète.. ; Transmission : prévenir cuisine, soins ou responsable si écart. ; Trace : noter ou faire remonter l'observation utile.</t>
  </si>
  <si>
    <t>Je vérifie : Avant service. ; Je respecte : la prescription ou la consigne donnée. ; Je contrôle : Avant service. ; Si écart : je préviens le responsable, les soins ou le formateur. ; Je transmets : ce que j'ai vu, corrigé ou fait remonter.</t>
  </si>
  <si>
    <t>Avant service : besoin → risque → contrôle → preuve.</t>
  </si>
  <si>
    <t>Avant service : action → contrôle → transmission.</t>
  </si>
  <si>
    <t>Avant service : je vérifie, je fais, je préviens.</t>
  </si>
  <si>
    <t>Complète avec la responsabilité, la preuve et le risque associé à « Avant service ».</t>
  </si>
  <si>
    <t>Ajoute un contrôle observable ou une transmission pour « Avant service ».</t>
  </si>
  <si>
    <t>Précise ce que tu fais si tu constates un écart sur « Avant service ».</t>
  </si>
  <si>
    <t>Quelle preuve ou quel contrôle permet de sécuriser « Avant service » ?</t>
  </si>
  <si>
    <t>Quel contrôle terrain dois-tu citer pour « Avant service » ?</t>
  </si>
  <si>
    <t>Qui préviens-tu si « Avant service » n’est pas conforme ?</t>
  </si>
  <si>
    <t>Mauvaise assiette au mauvais convive.</t>
  </si>
  <si>
    <t>contrôle plateau</t>
  </si>
  <si>
    <t>Exemple de réponse PRO : pour « Avant service », je vérifie d’abord la prescription, le niveau IDDSI ou la consigne validée. Je contrôle en situation réelle : Double vérification discrète. Le risque à éviter est : Mauvaise assiette au mauvais convive. Je m’appuie sur la preuve suivante : contrôle plateau. Si l’écart persiste, je corrige, je bloque la sortie si nécessaire et je transmets au responsable concerné.</t>
  </si>
  <si>
    <t>Exemple de réponse intermédiaire : pour « Avant service », j’applique la consigne puis je vérifie : Double vérification discrète. Je compare le résultat obtenu avec ce qui est demandé et je signale tout écart avant service. Je transmets l’information utile et je garde comme repère : contrôle plateau.</t>
  </si>
  <si>
    <t>Exemple de réponse CFA : pour « Avant service », je regarde la consigne, je contrôle : Double vérification discrète. Si ce n’est pas bon ou si j’ai un doute, je ne laisse pas partir sans prévenir le responsable, les soins ou le formateur.</t>
  </si>
  <si>
    <t>Avant service - Double vérification discrète.</t>
  </si>
  <si>
    <t>niveau 4 mixe tres epais</t>
  </si>
  <si>
    <t>iddsi 4</t>
  </si>
  <si>
    <t>Installation</t>
  </si>
  <si>
    <t>Moment : Installation ; Point clé : Posture sécurisée. ; Risque : Fausse route, fatigue. ; Bonne pratique : Assis droit, tête adaptée, confort.</t>
  </si>
  <si>
    <t>Explique comment maîtriser « Installation » dans une démarche professionnelle en textures modifiées.</t>
  </si>
  <si>
    <t>Comment appliques-tu « Installation » en situation de production, service ou accompagnement ?</t>
  </si>
  <si>
    <t>Sur le terrain, que dois-tu faire ou vérifier pour « Installation » ?</t>
  </si>
  <si>
    <t>Notion : Installation. ; Besoin / objectif : Transmission besoin postural. ; Action professionnelle : appliquer la prescription et la consigne validée. ; Contrôle observable : Installation - Assis droit, tête adaptée, confort.. ; Risque / limite : Fausse route, fatigue. ; Validation / preuve : observation installation. ; Responsable : Service / salle / soins selon organisation. ; Source : SRC_DOCUMENT_SOURCE</t>
  </si>
  <si>
    <t>Objectif : Fausse route, fatigue. ; Action : appliquer la prescription en production, service ou accompagnement. ; Contrôle : Installation - Assis droit, tête adaptée, confort.. ; Transmission : prévenir cuisine, soins ou responsable si écart. ; Trace : noter ou faire remonter l'observation utile.</t>
  </si>
  <si>
    <t>Je vérifie : Installation. ; Je respecte : la prescription ou la consigne donnée. ; Je contrôle : Installation. ; Si écart : je préviens le responsable, les soins ou le formateur. ; Je transmets : ce que j'ai vu, corrigé ou fait remonter.</t>
  </si>
  <si>
    <t>Installation : besoin → risque → contrôle → preuve.</t>
  </si>
  <si>
    <t>Installation : action → contrôle → transmission.</t>
  </si>
  <si>
    <t>Installation : je vérifie, je fais, je préviens.</t>
  </si>
  <si>
    <t>Complète avec la responsabilité, la preuve et le risque associé à « Installation ».</t>
  </si>
  <si>
    <t>Ajoute un contrôle observable ou une transmission pour « Installation ».</t>
  </si>
  <si>
    <t>Précise ce que tu fais si tu constates un écart sur « Installation ».</t>
  </si>
  <si>
    <t>Quelle preuve ou quel contrôle permet de sécuriser « Installation » ?</t>
  </si>
  <si>
    <t>Quel contrôle terrain dois-tu citer pour « Installation » ?</t>
  </si>
  <si>
    <t>Qui préviens-tu si « Installation » n’est pas conforme ?</t>
  </si>
  <si>
    <t>Fausse route, fatigue.</t>
  </si>
  <si>
    <t>observation installation</t>
  </si>
  <si>
    <t>Exemple de réponse PRO : pour « Installation », je vérifie d’abord la prescription, le niveau IDDSI ou la consigne validée. Je contrôle en situation réelle : Assis droit, tête adaptée, confort. Le risque à éviter est : Fausse route, fatigue. Je m’appuie sur la preuve suivante : observation installation. Si l’écart persiste, je corrige, je bloque la sortie si nécessaire et je transmets au responsable concerné.</t>
  </si>
  <si>
    <t>Exemple de réponse intermédiaire : pour « Installation », j’applique la consigne puis je vérifie : Assis droit, tête adaptée, confort. Je compare le résultat obtenu avec ce qui est demandé et je signale tout écart avant service. Je transmets l’information utile et je garde comme repère : observation installation.</t>
  </si>
  <si>
    <t>Exemple de réponse CFA : pour « Installation », je regarde la consigne, je contrôle : Assis droit, tête adaptée, confort. Si ce n’est pas bon ou si j’ai un doute, je ne laisse pas partir sans prévenir le responsable, les soins ou le formateur.</t>
  </si>
  <si>
    <t>Installation - Assis droit, tête adaptée, confort.</t>
  </si>
  <si>
    <t>limiter mastication et reduire risque de fausse route</t>
  </si>
  <si>
    <t>Présentation</t>
  </si>
  <si>
    <t>Moment : Présentation ; Point clé : Nommer le plat et ses composantes. ; Risque : Refus par non-identification. ; Bonne pratique : Annonce simple, positive, non infantilisante.</t>
  </si>
  <si>
    <t>Explique comment maîtriser « Présentation » dans une démarche professionnelle en textures modifiées.</t>
  </si>
  <si>
    <t>Comment appliques-tu « Présentation » en situation de production, service ou accompagnement ?</t>
  </si>
  <si>
    <t>Sur le terrain, que dois-tu faire ou vérifier pour « Présentation » ?</t>
  </si>
  <si>
    <t>Notion : Présentation. ; Besoin / objectif : Moment : Présentation ; Point clé : Nommer le plat et ses composantes. ; Risque : Refus par non-identification. ; Bonne pratique : Annonce simple, positive, non infantilisante.. ; Action professionnelle : appliquer la prescription et la consigne validée. ; Contrôle observable : Présentation - Annonce simple, positive, non infantilisante.. ; Risque / limite : Refus par non-identification. ; Validation / preuve : écoute salle. ; Responsable : Service / salle / soins selon organisation. ; Source : SRC_DOCUMENT_SOURCE</t>
  </si>
  <si>
    <t>Objectif : Refus par non-identification. ; Action : appliquer la prescription en production, service ou accompagnement. ; Contrôle : Présentation - Annonce simple, positive, non infantilisante.. ; Transmission : prévenir cuisine, soins ou responsable si écart. ; Trace : noter ou faire remonter l'observation utile.</t>
  </si>
  <si>
    <t>Je vérifie : Présentation. ; Je respecte : la prescription ou la consigne donnée. ; Je contrôle : Présentation. ; Si écart : je préviens le responsable, les soins ou le formateur. ; Je transmets : ce que j'ai vu, corrigé ou fait remonter.</t>
  </si>
  <si>
    <t>Présentation : besoin → risque → contrôle → preuve.</t>
  </si>
  <si>
    <t>Présentation : action → contrôle → transmission.</t>
  </si>
  <si>
    <t>Présentation : je vérifie, je fais, je préviens.</t>
  </si>
  <si>
    <t>Complète avec la responsabilité, la preuve et le risque associé à « Présentation ».</t>
  </si>
  <si>
    <t>Ajoute un contrôle observable ou une transmission pour « Présentation ».</t>
  </si>
  <si>
    <t>Précise ce que tu fais si tu constates un écart sur « Présentation ».</t>
  </si>
  <si>
    <t>Quelle preuve ou quel contrôle permet de sécuriser « Présentation » ?</t>
  </si>
  <si>
    <t>Quel contrôle terrain dois-tu citer pour « Présentation » ?</t>
  </si>
  <si>
    <t>Qui préviens-tu si « Présentation » n’est pas conforme ?</t>
  </si>
  <si>
    <t>Refus par non-identification.</t>
  </si>
  <si>
    <t>écoute salle</t>
  </si>
  <si>
    <t>Exemple de réponse PRO : pour « Présentation », je vérifie d’abord la prescription, le niveau IDDSI ou la consigne validée. Je contrôle en situation réelle : Annonce simple, positive, non infantilisante. Le risque à éviter est : Refus par non-identification. Je m’appuie sur la preuve suivante : écoute salle. Si l’écart persiste, je corrige, je bloque la sortie si nécessaire et je transmets au responsable concerné.</t>
  </si>
  <si>
    <t>Exemple de réponse intermédiaire : pour « Présentation », j’applique la consigne puis je vérifie : Annonce simple, positive, non infantilisante. Je compare le résultat obtenu avec ce qui est demandé et je signale tout écart avant service. Je transmets l’information utile et je garde comme repère : écoute salle.</t>
  </si>
  <si>
    <t>Exemple de réponse CFA : pour « Présentation », je regarde la consigne, je contrôle : Annonce simple, positive, non infantilisante. Si ce n’est pas bon ou si j’ai un doute, je ne laisse pas partir sans prévenir le responsable, les soins ou le formateur.</t>
  </si>
  <si>
    <t>Présentation - Annonce simple, positive, non infantilisante.</t>
  </si>
  <si>
    <t>tient a la cuillere pas de liquide separe</t>
  </si>
  <si>
    <t>Rythme</t>
  </si>
  <si>
    <t>Moment : Rythme ; Point clé : Ne pas presser. ; Risque : Fausse route, stress, refus. ; Bonne pratique : Temps suffisant, petites bouchées.</t>
  </si>
  <si>
    <t>Explique comment maîtriser « Rythme » dans une démarche professionnelle en textures modifiées.</t>
  </si>
  <si>
    <t>Comment appliques-tu « Rythme » en situation de production, service ou accompagnement ?</t>
  </si>
  <si>
    <t>Sur le terrain, que dois-tu faire ou vérifier pour « Rythme » ?</t>
  </si>
  <si>
    <t>Notion : Rythme. ; Besoin / objectif : Moment : Rythme ; Point clé : Ne pas presser. ; Risque : Fausse route, stress, refus. ; Bonne pratique : Temps suffisant, petites bouchées.. ; Action professionnelle : appliquer la prescription et la consigne validée. ; Contrôle observable : Rythme - Temps suffisant, petites bouchées.. ; Risque / limite : Fausse route, stress, refus. ; Validation / preuve : durée repas. ; Responsable : Service / salle / soins selon organisation. ; Source : SRC_DOCUMENT_SOURCE</t>
  </si>
  <si>
    <t>Objectif : Fausse route, stress, refus. ; Action : appliquer la prescription en production, service ou accompagnement. ; Contrôle : Rythme - Temps suffisant, petites bouchées.. ; Transmission : prévenir cuisine, soins ou responsable si écart. ; Trace : noter ou faire remonter l'observation utile.</t>
  </si>
  <si>
    <t>Je vérifie : Rythme. ; Je respecte : la prescription ou la consigne donnée. ; Je contrôle : Rythme. ; Si écart : je préviens le responsable, les soins ou le formateur. ; Je transmets : ce que j'ai vu, corrigé ou fait remonter.</t>
  </si>
  <si>
    <t>Rythme : besoin → risque → contrôle → preuve.</t>
  </si>
  <si>
    <t>Rythme : action → contrôle → transmission.</t>
  </si>
  <si>
    <t>Rythme : je vérifie, je fais, je préviens.</t>
  </si>
  <si>
    <t>Complète avec la responsabilité, la preuve et le risque associé à « Rythme ».</t>
  </si>
  <si>
    <t>Ajoute un contrôle observable ou une transmission pour « Rythme ».</t>
  </si>
  <si>
    <t>Précise ce que tu fais si tu constates un écart sur « Rythme ».</t>
  </si>
  <si>
    <t>Quelle preuve ou quel contrôle permet de sécuriser « Rythme » ?</t>
  </si>
  <si>
    <t>Quel contrôle terrain dois-tu citer pour « Rythme » ?</t>
  </si>
  <si>
    <t>Qui préviens-tu si « Rythme » n’est pas conforme ?</t>
  </si>
  <si>
    <t>Fausse route, stress, refus.</t>
  </si>
  <si>
    <t>durée repas</t>
  </si>
  <si>
    <t>Exemple de réponse PRO : pour « Rythme », je vérifie d’abord la prescription, le niveau IDDSI ou la consigne validée. Je contrôle en situation réelle : Temps suffisant, petites bouchées. Le risque à éviter est : Fausse route, stress, refus. Je m’appuie sur la preuve suivante : durée repas. Si l’écart persiste, je corrige, je bloque la sortie si nécessaire et je transmets au responsable concerné.</t>
  </si>
  <si>
    <t>Exemple de réponse intermédiaire : pour « Rythme », j’applique la consigne puis je vérifie : Temps suffisant, petites bouchées. Je compare le résultat obtenu avec ce qui est demandé et je signale tout écart avant service. Je transmets l’information utile et je garde comme repère : durée repas.</t>
  </si>
  <si>
    <t>Exemple de réponse CFA : pour « Rythme », je regarde la consigne, je contrôle : Temps suffisant, petites bouchées. Si ce n’est pas bon ou si j’ai un doute, je ne laisse pas partir sans prévenir le responsable, les soins ou le formateur.</t>
  </si>
  <si>
    <t>Rythme - Temps suffisant, petites bouchées.</t>
  </si>
  <si>
    <t>puree seche collante ou qui rend de l eau</t>
  </si>
  <si>
    <t>Aide partielle</t>
  </si>
  <si>
    <t>Moment : Aide partielle ; Point clé : Faire à la place trop vite. ; Risque : Perte autonomie. ; Bonne pratique : Aider uniquement ce qui est nécessaire.</t>
  </si>
  <si>
    <t>Explique comment maîtriser « Aide partielle » dans une démarche professionnelle en textures modifiées.</t>
  </si>
  <si>
    <t>Comment appliques-tu « Aide partielle » en situation de production, service ou accompagnement ?</t>
  </si>
  <si>
    <t>Sur le terrain, que dois-tu faire ou vérifier pour « Aide partielle » ?</t>
  </si>
  <si>
    <t>Notion : niveau aide. ; Besoin / objectif : Moment : Aide partielle ; Point clé : Faire à la place trop vite. ; Risque : Perte autonomie. ; Bonne pratique : Aider uniquement ce qui est nécessaire.. ; Action professionnelle : appliquer la prescription et la consigne validée. ; Contrôle observable : Aide partielle - Aider uniquement ce qui est nécessaire.. ; Risque / limite : Perte autonomie. ; Validation / preuve : niveau aide. ; Responsable : Service / salle / soins selon organisation. ; Source : SRC_DOCUMENT_SOURCE</t>
  </si>
  <si>
    <t>Objectif : Perte autonomie. ; Action : appliquer la prescription en production, service ou accompagnement. ; Contrôle : Aide partielle - Aider uniquement ce qui est nécessaire.. ; Transmission : prévenir cuisine, soins ou responsable si écart. ; Trace : noter ou faire remonter l'observation utile.</t>
  </si>
  <si>
    <t>Je vérifie : Aide partielle. ; Je respecte : la prescription ou la consigne donnée. ; Je contrôle : Aide partielle. ; Si écart : je préviens le responsable, les soins ou le formateur. ; Je transmets : ce que j'ai vu, corrigé ou fait remonter.</t>
  </si>
  <si>
    <t>Aide partielle : besoin → risque → contrôle → preuve.</t>
  </si>
  <si>
    <t>Aide partielle : action → contrôle → transmission.</t>
  </si>
  <si>
    <t>Aide partielle : je vérifie, je fais, je préviens.</t>
  </si>
  <si>
    <t>Complète avec la responsabilité, la preuve et le risque associé à « Aide partielle ».</t>
  </si>
  <si>
    <t>Ajoute un contrôle observable ou une transmission pour « Aide partielle ».</t>
  </si>
  <si>
    <t>Précise ce que tu fais si tu constates un écart sur « Aide partielle ».</t>
  </si>
  <si>
    <t>Quelle preuve ou quel contrôle permet de sécuriser « Aide partielle » ?</t>
  </si>
  <si>
    <t>Quel contrôle terrain dois-tu citer pour « Aide partielle » ?</t>
  </si>
  <si>
    <t>Qui préviens-tu si « Aide partielle » n’est pas conforme ?</t>
  </si>
  <si>
    <t>Perte autonomie.</t>
  </si>
  <si>
    <t>niveau aide</t>
  </si>
  <si>
    <t>Exemple de réponse PRO : pour « Aide partielle », je vérifie d’abord la prescription, le niveau IDDSI ou la consigne validée. Je contrôle en situation réelle : Aider uniquement ce qui est nécessaire. Le risque à éviter est : Perte autonomie. Je m’appuie sur la preuve suivante : niveau aide. Si l’écart persiste, je corrige, je bloque la sortie si nécessaire et je transmets au responsable concerné.</t>
  </si>
  <si>
    <t>Exemple de réponse intermédiaire : pour « Aide partielle », j’applique la consigne puis je vérifie : Aider uniquement ce qui est nécessaire. Je compare le résultat obtenu avec ce qui est demandé et je signale tout écart avant service. Je transmets l’information utile et je garde comme repère : niveau aide.</t>
  </si>
  <si>
    <t>Exemple de réponse CFA : pour « Aide partielle », je regarde la consigne, je contrôle : Aider uniquement ce qui est nécessaire. Si ce n’est pas bon ou si j’ai un doute, je ne laisse pas partir sans prévenir le responsable, les soins ou le formateur.</t>
  </si>
  <si>
    <t>Aide partielle - Aider uniquement ce qui est nécessaire.</t>
  </si>
  <si>
    <t>apports proteino energetiques maintenus</t>
  </si>
  <si>
    <t>tient a la cuillere pas de liquide separe apports proteino energetiques maintenus maitrise eau libre liaison enrichissement</t>
  </si>
  <si>
    <t>Aide totale</t>
  </si>
  <si>
    <t>Moment : Aide totale ; Point clé : Gestes rapides et imposés. ; Risque : Maltraitance involontaire. ; Bonne pratique : Demander, expliquer, respecter refus.</t>
  </si>
  <si>
    <t>Explique comment maîtriser « Aide totale » dans une démarche professionnelle en textures modifiées.</t>
  </si>
  <si>
    <t>Comment appliques-tu « Aide totale » en situation de production, service ou accompagnement ?</t>
  </si>
  <si>
    <t>Sur le terrain, que dois-tu faire ou vérifier pour « Aide totale » ?</t>
  </si>
  <si>
    <t>Notion : Aide totale. ; Besoin / objectif : Moment : Aide totale ; Point clé : Gestes rapides et imposés. ; Risque : Maltraitance involontaire. ; Bonne pratique : Demander, expliquer, respecter refus.. ; Action professionnelle : appliquer la prescription et la consigne validée. ; Contrôle observable : Aide totale - Demander, expliquer, respecter refus.. ; Risque / limite : Maltraitance involontaire. ; Validation / preuve : observation aide. ; Responsable : Service / salle / soins selon organisation. ; Source : SRC_DOCUMENT_SOURCE</t>
  </si>
  <si>
    <t>Objectif : Maltraitance involontaire. ; Action : appliquer la prescription en production, service ou accompagnement. ; Contrôle : Aide totale - Demander, expliquer, respecter refus.. ; Transmission : prévenir cuisine, soins ou responsable si écart. ; Trace : noter ou faire remonter l'observation utile.</t>
  </si>
  <si>
    <t>Je vérifie : Aide totale. ; Je respecte : la prescription ou la consigne donnée. ; Je contrôle : Aide totale. ; Si écart : je préviens le responsable, les soins ou le formateur. ; Je transmets : ce que j'ai vu, corrigé ou fait remonter.</t>
  </si>
  <si>
    <t>Aide totale : besoin → risque → contrôle → preuve.</t>
  </si>
  <si>
    <t>Aide totale : action → contrôle → transmission.</t>
  </si>
  <si>
    <t>Aide totale : je vérifie, je fais, je préviens.</t>
  </si>
  <si>
    <t>Complète avec la responsabilité, la preuve et le risque associé à « Aide totale ».</t>
  </si>
  <si>
    <t>Ajoute un contrôle observable ou une transmission pour « Aide totale ».</t>
  </si>
  <si>
    <t>Précise ce que tu fais si tu constates un écart sur « Aide totale ».</t>
  </si>
  <si>
    <t>Quelle preuve ou quel contrôle permet de sécuriser « Aide totale » ?</t>
  </si>
  <si>
    <t>Quel contrôle terrain dois-tu citer pour « Aide totale » ?</t>
  </si>
  <si>
    <t>Qui préviens-tu si « Aide totale » n’est pas conforme ?</t>
  </si>
  <si>
    <t>Maltraitance involontaire.</t>
  </si>
  <si>
    <t>observation aide</t>
  </si>
  <si>
    <t>Exemple de réponse PRO : pour « Aide totale », je vérifie d’abord la prescription, le niveau IDDSI ou la consigne validée. Je contrôle en situation réelle : Demander, expliquer, respecter refus. Le risque à éviter est : Maltraitance involontaire. Je m’appuie sur la preuve suivante : observation aide. Si l’écart persiste, je corrige, je bloque la sortie si nécessaire et je transmets au responsable concerné.</t>
  </si>
  <si>
    <t>Exemple de réponse intermédiaire : pour « Aide totale », j’applique la consigne puis je vérifie : Demander, expliquer, respecter refus. Je compare le résultat obtenu avec ce qui est demandé et je signale tout écart avant service. Je transmets l’information utile et je garde comme repère : observation aide.</t>
  </si>
  <si>
    <t>Exemple de réponse CFA : pour « Aide totale », je regarde la consigne, je contrôle : Demander, expliquer, respecter refus. Si ce n’est pas bon ou si j’ai un doute, je ne laisse pas partir sans prévenir le responsable, les soins ou le formateur.</t>
  </si>
  <si>
    <t>Aide totale - Demander, expliquer, respecter refus.</t>
  </si>
  <si>
    <t>Température</t>
  </si>
  <si>
    <t>Moment : Température ; Point clé : Plat refroidi avant fin de repas. ; Risque : Refus, danger qualité. ; Bonne pratique : Organisation pour maintien chaud/froid.</t>
  </si>
  <si>
    <t>Explique comment maîtriser « Température » dans une démarche professionnelle en textures modifiées.</t>
  </si>
  <si>
    <t>Comment appliques-tu « Température » en situation de production, service ou accompagnement ?</t>
  </si>
  <si>
    <t>Sur le terrain, que dois-tu faire ou vérifier pour « Température » ?</t>
  </si>
  <si>
    <t>Notion : Température. ; Besoin / objectif : Moment : Température ; Point clé : Plat refroidi avant fin de repas. ; Risque : Refus, danger qualité. ; Bonne pratique : Organisation pour maintien chaud/froid.. ; Action professionnelle : appliquer la prescription et la consigne validée. ; Contrôle observable : Température - Organisation pour maintien chaud/froid.. ; Risque / limite : Refus, danger qualité. ; Validation / preuve : température en salle. ; Responsable : Service / salle / soins selon organisation. ; Source : SRC_DOCUMENT_SOURCE</t>
  </si>
  <si>
    <t>Objectif : Refus, danger qualité. ; Action : appliquer la prescription en production, service ou accompagnement. ; Contrôle : Température - Organisation pour maintien chaud/froid.. ; Transmission : prévenir cuisine, soins ou responsable si écart. ; Trace : noter ou faire remonter l'observation utile.</t>
  </si>
  <si>
    <t>Je vérifie : Température. ; Je respecte : la prescription ou la consigne donnée. ; Je contrôle : Température. ; Si écart : je préviens le responsable, les soins ou le formateur. ; Je transmets : ce que j'ai vu, corrigé ou fait remonter.</t>
  </si>
  <si>
    <t>Température : besoin → risque → contrôle → preuve.</t>
  </si>
  <si>
    <t>Température : action → contrôle → transmission.</t>
  </si>
  <si>
    <t>Température : je vérifie, je fais, je préviens.</t>
  </si>
  <si>
    <t>Complète avec la responsabilité, la preuve et le risque associé à « Température ».</t>
  </si>
  <si>
    <t>Ajoute un contrôle observable ou une transmission pour « Température ».</t>
  </si>
  <si>
    <t>Précise ce que tu fais si tu constates un écart sur « Température ».</t>
  </si>
  <si>
    <t>Quelle preuve ou quel contrôle permet de sécuriser « Température » ?</t>
  </si>
  <si>
    <t>Quel contrôle terrain dois-tu citer pour « Température » ?</t>
  </si>
  <si>
    <t>Qui préviens-tu si « Température » n’est pas conforme ?</t>
  </si>
  <si>
    <t>Refus, danger qualité.</t>
  </si>
  <si>
    <t>température en salle</t>
  </si>
  <si>
    <t>Exemple de réponse PRO : pour « Température », je vérifie d’abord la prescription, le niveau IDDSI ou la consigne validée. Je contrôle en situation réelle : Organisation pour maintien chaud/froid. Le risque à éviter est : Refus, danger qualité. Je m’appuie sur la preuve suivante : température en salle. Si l’écart persiste, je corrige, je bloque la sortie si nécessaire et je transmets au responsable concerné.</t>
  </si>
  <si>
    <t>Exemple de réponse intermédiaire : pour « Température », j’applique la consigne puis je vérifie : Organisation pour maintien chaud/froid. Je compare le résultat obtenu avec ce qui est demandé et je signale tout écart avant service. Je transmets l’information utile et je garde comme repère : température en salle.</t>
  </si>
  <si>
    <t>Exemple de réponse CFA : pour « Température », je regarde la consigne, je contrôle : Organisation pour maintien chaud/froid. Si ce n’est pas bon ou si j’ai un doute, je ne laisse pas partir sans prévenir le responsable, les soins ou le formateur.</t>
  </si>
  <si>
    <t>Température - Organisation pour maintien chaud/froid.</t>
  </si>
  <si>
    <t>Observation</t>
  </si>
  <si>
    <t>Moment : Observation ; Point clé : Ne pas remonter les difficultés. ; Risque : Problème répété invisible. ; Bonne pratique : Transmettre toux, refus, lenteur, restes.</t>
  </si>
  <si>
    <t>Explique comment maîtriser « Observation » dans une démarche professionnelle en textures modifiées.</t>
  </si>
  <si>
    <t>Comment appliques-tu « Observation » en situation de production, service ou accompagnement ?</t>
  </si>
  <si>
    <t>Sur le terrain, que dois-tu faire ou vérifier pour « Observation » ?</t>
  </si>
  <si>
    <t>Notion : Observation. ; Besoin / objectif : Moment : Observation ; Point clé : Ne pas remonter les difficultés. ; Risque : Problème répété invisible. ; Bonne pratique : Transmettre toux, refus, lenteur, restes.. ; Action professionnelle : appliquer la prescription et la consigne validée. ; Contrôle observable : Observation - Transmettre toux, refus, lenteur, restes.. ; Risque / limite : Problème répété invisible. ; Validation / preuve : fiche observation. ; Responsable : Service / salle / soins selon organisation. ; Source : SRC_DOCUMENT_SOURCE</t>
  </si>
  <si>
    <t>Objectif : Problème répété invisible. ; Action : appliquer la prescription en production, service ou accompagnement. ; Contrôle : Observation - Transmettre toux, refus, lenteur, restes.. ; Transmission : prévenir cuisine, soins ou responsable si écart. ; Trace : noter ou faire remonter l'observation utile.</t>
  </si>
  <si>
    <t>Je vérifie : Observation. ; Je respecte : la prescription ou la consigne donnée. ; Je contrôle : Observation. ; Si écart : je préviens le responsable, les soins ou le formateur. ; Je transmets : ce que j'ai vu, corrigé ou fait remonter.</t>
  </si>
  <si>
    <t>Observation : besoin → risque → contrôle → preuve.</t>
  </si>
  <si>
    <t>Observation : action → contrôle → transmission.</t>
  </si>
  <si>
    <t>Observation : je vérifie, je fais, je préviens.</t>
  </si>
  <si>
    <t>Complète avec la responsabilité, la preuve et le risque associé à « Observation ».</t>
  </si>
  <si>
    <t>Ajoute un contrôle observable ou une transmission pour « Observation ».</t>
  </si>
  <si>
    <t>Précise ce que tu fais si tu constates un écart sur « Observation ».</t>
  </si>
  <si>
    <t>Quelle preuve ou quel contrôle permet de sécuriser « Observation » ?</t>
  </si>
  <si>
    <t>Quel contrôle terrain dois-tu citer pour « Observation » ?</t>
  </si>
  <si>
    <t>Qui préviens-tu si « Observation » n’est pas conforme ?</t>
  </si>
  <si>
    <t>Problème répété invisible.</t>
  </si>
  <si>
    <t>fiche observation</t>
  </si>
  <si>
    <t>Exemple de réponse PRO : pour « Observation », je vérifie d’abord la prescription, le niveau IDDSI ou la consigne validée. Je contrôle en situation réelle : Transmettre toux, refus, lenteur, restes. Le risque à éviter est : Problème répété invisible. Je m’appuie sur la preuve suivante : fiche observation. Si l’écart persiste, je corrige, je bloque la sortie si nécessaire et je transmets au responsable concerné.</t>
  </si>
  <si>
    <t>Exemple de réponse intermédiaire : pour « Observation », j’applique la consigne puis je vérifie : Transmettre toux, refus, lenteur, restes. Je compare le résultat obtenu avec ce qui est demandé et je signale tout écart avant service. Je transmets l’information utile et je garde comme repère : fiche observation.</t>
  </si>
  <si>
    <t>Exemple de réponse CFA : pour « Observation », je regarde la consigne, je contrôle : Transmettre toux, refus, lenteur, restes. Si ce n’est pas bon ou si j’ai un doute, je ne laisse pas partir sans prévenir le responsable, les soins ou le formateur.</t>
  </si>
  <si>
    <t>Observation - Transmettre toux, refus, lenteur, restes.</t>
  </si>
  <si>
    <t>niveau 4 mixe tres epais tient a la cuillere pas de liquide separe</t>
  </si>
  <si>
    <t>Ambiance</t>
  </si>
  <si>
    <t>Moment : Ambiance ; Point clé : Bruit, interruptions, stress. ; Risque : Refus ou agitation. ; Bonne pratique : Cadre calme, repères, plaisir.</t>
  </si>
  <si>
    <t>Explique comment maîtriser « Ambiance » dans une démarche professionnelle en textures modifiées.</t>
  </si>
  <si>
    <t>Comment appliques-tu « Ambiance » en situation de production, service ou accompagnement ?</t>
  </si>
  <si>
    <t>Sur le terrain, que dois-tu faire ou vérifier pour « Ambiance » ?</t>
  </si>
  <si>
    <t>Notion : Ambiance. ; Besoin / objectif : Moment : Ambiance ; Point clé : Bruit, interruptions, stress. ; Risque : Refus ou agitation. ; Bonne pratique : Cadre calme, repères, plaisir.. ; Action professionnelle : appliquer la prescription et la consigne validée. ; Contrôle observable : Ambiance - Cadre calme, repères, plaisir.. ; Risque / limite : Refus ou agitation. ; Validation / preuve : grille ambiance. ; Responsable : Service / salle / soins selon organisation. ; Source : SRC_DOCUMENT_SOURCE</t>
  </si>
  <si>
    <t>Objectif : Refus ou agitation. ; Action : appliquer la prescription en production, service ou accompagnement. ; Contrôle : Ambiance - Cadre calme, repères, plaisir.. ; Transmission : prévenir cuisine, soins ou responsable si écart. ; Trace : noter ou faire remonter l'observation utile.</t>
  </si>
  <si>
    <t>Je vérifie : Ambiance. ; Je respecte : la prescription ou la consigne donnée. ; Je contrôle : Ambiance. ; Si écart : je préviens le responsable, les soins ou le formateur. ; Je transmets : ce que j'ai vu, corrigé ou fait remonter.</t>
  </si>
  <si>
    <t>Ambiance : besoin → risque → contrôle → preuve.</t>
  </si>
  <si>
    <t>Ambiance : action → contrôle → transmission.</t>
  </si>
  <si>
    <t>Ambiance : je vérifie, je fais, je préviens.</t>
  </si>
  <si>
    <t>Complète avec la responsabilité, la preuve et le risque associé à « Ambiance ».</t>
  </si>
  <si>
    <t>Ajoute un contrôle observable ou une transmission pour « Ambiance ».</t>
  </si>
  <si>
    <t>Précise ce que tu fais si tu constates un écart sur « Ambiance ».</t>
  </si>
  <si>
    <t>Quelle preuve ou quel contrôle permet de sécuriser « Ambiance » ?</t>
  </si>
  <si>
    <t>Quel contrôle terrain dois-tu citer pour « Ambiance » ?</t>
  </si>
  <si>
    <t>Qui préviens-tu si « Ambiance » n’est pas conforme ?</t>
  </si>
  <si>
    <t>Refus ou agitation.</t>
  </si>
  <si>
    <t>grille ambiance</t>
  </si>
  <si>
    <t>Exemple de réponse PRO : pour « Ambiance », je vérifie d’abord la prescription, le niveau IDDSI ou la consigne validée. Je contrôle en situation réelle : Cadre calme, repères, plaisir. Le risque à éviter est : Refus ou agitation. Je m’appuie sur la preuve suivante : grille ambiance. Si l’écart persiste, je corrige, je bloque la sortie si nécessaire et je transmets au responsable concerné.</t>
  </si>
  <si>
    <t>Exemple de réponse intermédiaire : pour « Ambiance », j’applique la consigne puis je vérifie : Cadre calme, repères, plaisir. Je compare le résultat obtenu avec ce qui est demandé et je signale tout écart avant service. Je transmets l’information utile et je garde comme repère : grille ambiance.</t>
  </si>
  <si>
    <t>Exemple de réponse CFA : pour « Ambiance », je regarde la consigne, je contrôle : Cadre calme, repères, plaisir. Si ce n’est pas bon ou si j’ai un doute, je ne laisse pas partir sans prévenir le responsable, les soins ou le formateur.</t>
  </si>
  <si>
    <t>Ambiance - Cadre calme, repères, plaisir.</t>
  </si>
  <si>
    <t>Moment : Matériel ; Point clé : Couverts inadaptés. ; Risque : Dépendance et fatigue. ; Bonne pratique : Verre, assiette, couvert ergonomique.</t>
  </si>
  <si>
    <t>Explique comment maîtriser « Matériel » dans une démarche professionnelle en textures modifiées.</t>
  </si>
  <si>
    <t>Comment appliques-tu « Matériel » en situation de production, service ou accompagnement ?</t>
  </si>
  <si>
    <t>Sur le terrain, que dois-tu faire ou vérifier pour « Matériel » ?</t>
  </si>
  <si>
    <t>Notion : Matériel. ; Besoin / objectif : Moment : Matériel ; Point clé : Couverts inadaptés. ; Risque : Dépendance et fatigue. ; Bonne pratique : Verre, assiette, couvert ergonomique.. ; Action professionnelle : appliquer la prescription et la consigne validée. ; Contrôle observable : Matériel - Verre, assiette, couvert ergonomique.. ; Risque / limite : Dépendance et fatigue. ; Validation / preuve : fiche matériel. ; Responsable : Service / salle / soins selon organisation. ; Source : SRC_DOCUMENT_SOURCE</t>
  </si>
  <si>
    <t>Objectif : Dépendance et fatigue. ; Action : appliquer la prescription en production, service ou accompagnement. ; Contrôle : Matériel - Verre, assiette, couvert ergonomique.. ; Transmission : prévenir cuisine, soins ou responsable si écart. ; Trace : noter ou faire remonter l'observation utile.</t>
  </si>
  <si>
    <t>Je vérifie : Matériel. ; Je respecte : la prescription ou la consigne donnée. ; Je contrôle : Matériel. ; Si écart : je préviens le responsable, les soins ou le formateur. ; Je transmets : ce que j'ai vu, corrigé ou fait remonter.</t>
  </si>
  <si>
    <t>Matériel : besoin → risque → contrôle → preuve.</t>
  </si>
  <si>
    <t>Matériel : action → contrôle → transmission.</t>
  </si>
  <si>
    <t>Matériel : je vérifie, je fais, je préviens.</t>
  </si>
  <si>
    <t>Complète avec la responsabilité, la preuve et le risque associé à « Matériel ».</t>
  </si>
  <si>
    <t>Ajoute un contrôle observable ou une transmission pour « Matériel ».</t>
  </si>
  <si>
    <t>Précise ce que tu fais si tu constates un écart sur « Matériel ».</t>
  </si>
  <si>
    <t>Quelle preuve ou quel contrôle permet de sécuriser « Matériel » ?</t>
  </si>
  <si>
    <t>Quel contrôle terrain dois-tu citer pour « Matériel » ?</t>
  </si>
  <si>
    <t>Qui préviens-tu si « Matériel » n’est pas conforme ?</t>
  </si>
  <si>
    <t>Dépendance et fatigue.</t>
  </si>
  <si>
    <t>fiche matériel</t>
  </si>
  <si>
    <t>Exemple de réponse PRO : pour « Matériel », je vérifie d’abord la prescription, le niveau IDDSI ou la consigne validée. Je contrôle en situation réelle : Verre, assiette, couvert ergonomique. Le risque à éviter est : Dépendance et fatigue. Je m’appuie sur la preuve suivante : fiche matériel. Si l’écart persiste, je corrige, je bloque la sortie si nécessaire et je transmets au responsable concerné.</t>
  </si>
  <si>
    <t>Exemple de réponse intermédiaire : pour « Matériel », j’applique la consigne puis je vérifie : Verre, assiette, couvert ergonomique. Je compare le résultat obtenu avec ce qui est demandé et je signale tout écart avant service. Je transmets l’information utile et je garde comme repère : fiche matériel.</t>
  </si>
  <si>
    <t>Exemple de réponse CFA : pour « Matériel », je regarde la consigne, je contrôle : Verre, assiette, couvert ergonomique. Si ce n’est pas bon ou si j’ai un doute, je ne laisse pas partir sans prévenir le responsable, les soins ou le formateur.</t>
  </si>
  <si>
    <t>Matériel - Verre, assiette, couvert ergonomique.</t>
  </si>
  <si>
    <t>Respect du non-goût</t>
  </si>
  <si>
    <t>Moment : Respect du non-goût ; Point clé : Forcer un aliment détesté. ; Risque : Refus durable. ; Bonne pratique : Proposer équivalence validée.</t>
  </si>
  <si>
    <t>Explique comment maîtriser « Respect du non-goût » dans une démarche professionnelle en textures modifiées.</t>
  </si>
  <si>
    <t>Comment appliques-tu « Respect du non-goût » en situation de production, service ou accompagnement ?</t>
  </si>
  <si>
    <t>Sur le terrain, que dois-tu faire ou vérifier pour « Respect du non-goût » ?</t>
  </si>
  <si>
    <t>Notion : Respect du non-goût. ; Besoin / objectif : Moment : Respect du non-goût ; Point clé : Forcer un aliment détesté. ; Risque : Refus durable. ; Bonne pratique : Proposer équivalence validée.. ; Action professionnelle : appliquer la prescription et la consigne validée. ; Contrôle observable : Respect du non-goût - Proposer équivalence validée.. ; Risque / limite : Refus durable. ; Validation / preuve : fiche goûts. ; Responsable : Service / salle / soins selon organisation. ; Source : SRC_DOCUMENT_SOURCE</t>
  </si>
  <si>
    <t>Objectif : Refus durable. ; Action : appliquer la prescription en production, service ou accompagnement. ; Contrôle : Respect du non-goût - Proposer équivalence validée.. ; Transmission : prévenir cuisine, soins ou responsable si écart. ; Trace : noter ou faire remonter l'observation utile.</t>
  </si>
  <si>
    <t>Je vérifie : Respect du non-goût. ; Je respecte : la prescription ou la consigne donnée. ; Je contrôle : Respect du non-goût. ; Si écart : je préviens le responsable, les soins ou le formateur. ; Je transmets : ce que j'ai vu, corrigé ou fait remonter.</t>
  </si>
  <si>
    <t>Respect du non-goût : besoin → risque → contrôle → preuve.</t>
  </si>
  <si>
    <t>Respect du non-goût : action → contrôle → transmission.</t>
  </si>
  <si>
    <t>Respect du non-goût : je vérifie, je fais, je préviens.</t>
  </si>
  <si>
    <t>Complète avec la responsabilité, la preuve et le risque associé à « Respect du non-goût ».</t>
  </si>
  <si>
    <t>Ajoute un contrôle observable ou une transmission pour « Respect du non-goût ».</t>
  </si>
  <si>
    <t>Précise ce que tu fais si tu constates un écart sur « Respect du non-goût ».</t>
  </si>
  <si>
    <t>Quelle preuve ou quel contrôle permet de sécuriser « Respect du non-goût » ?</t>
  </si>
  <si>
    <t>Quel contrôle terrain dois-tu citer pour « Respect du non-goût » ?</t>
  </si>
  <si>
    <t>Qui préviens-tu si « Respect du non-goût » n’est pas conforme ?</t>
  </si>
  <si>
    <t>Refus durable.</t>
  </si>
  <si>
    <t>fiche goûts</t>
  </si>
  <si>
    <t>Exemple de réponse PRO : pour « Respect du non-goût », je vérifie d’abord la prescription, le niveau IDDSI ou la consigne validée. Je contrôle en situation réelle : Proposer équivalence validée. Le risque à éviter est : Refus durable. Je m’appuie sur la preuve suivante : fiche goûts. Si l’écart persiste, je corrige, je bloque la sortie si nécessaire et je transmets au responsable concerné.</t>
  </si>
  <si>
    <t>Exemple de réponse intermédiaire : pour « Respect du non-goût », j’applique la consigne puis je vérifie : Proposer équivalence validée. Je compare le résultat obtenu avec ce qui est demandé et je signale tout écart avant service. Je transmets l’information utile et je garde comme repère : fiche goûts.</t>
  </si>
  <si>
    <t>Exemple de réponse CFA : pour « Respect du non-goût », je regarde la consigne, je contrôle : Proposer équivalence validée. Si ce n’est pas bon ou si j’ai un doute, je ne laisse pas partir sans prévenir le responsable, les soins ou le formateur.</t>
  </si>
  <si>
    <t>Respect du non-goût - Proposer équivalence validée.</t>
  </si>
  <si>
    <t>Fin de repas</t>
  </si>
  <si>
    <t>Moment : Fin de repas ; Point clé : Débarrasser sans regarder. ; Risque : Perte d'information. ; Bonne pratique : Noter restes et réactions.</t>
  </si>
  <si>
    <t>Explique comment maîtriser « Fin de repas » dans une démarche professionnelle en textures modifiées.</t>
  </si>
  <si>
    <t>Comment appliques-tu « Fin de repas » en situation de production, service ou accompagnement ?</t>
  </si>
  <si>
    <t>Sur le terrain, que dois-tu faire ou vérifier pour « Fin de repas » ?</t>
  </si>
  <si>
    <t>Notion : Fin de repas. ; Besoin / objectif : Moment : Fin de repas ; Point clé : Débarrasser sans regarder. ; Risque : Perte d'information. ; Bonne pratique : Noter restes et réactions.. ; Action professionnelle : appliquer la prescription et la consigne validée. ; Contrôle observable : Fin de repas - Noter restes et réactions.. ; Risque / limite : Perte d'information. ; Validation / preuve : tableau restes. ; Responsable : Service / salle / soins selon organisation. ; Source : SRC_DOCUMENT_SOURCE</t>
  </si>
  <si>
    <t>Objectif : Perte d'information. ; Action : appliquer la prescription en production, service ou accompagnement. ; Contrôle : Fin de repas - Noter restes et réactions.. ; Transmission : prévenir cuisine, soins ou responsable si écart. ; Trace : noter ou faire remonter l'observation utile.</t>
  </si>
  <si>
    <t>Je vérifie : Fin de repas. ; Je respecte : la prescription ou la consigne donnée. ; Je contrôle : Fin de repas. ; Si écart : je préviens le responsable, les soins ou le formateur. ; Je transmets : ce que j'ai vu, corrigé ou fait remonter.</t>
  </si>
  <si>
    <t>Fin de repas : besoin → risque → contrôle → preuve.</t>
  </si>
  <si>
    <t>Fin de repas : action → contrôle → transmission.</t>
  </si>
  <si>
    <t>Fin de repas : je vérifie, je fais, je préviens.</t>
  </si>
  <si>
    <t>Complète avec la responsabilité, la preuve et le risque associé à « Fin de repas ».</t>
  </si>
  <si>
    <t>Ajoute un contrôle observable ou une transmission pour « Fin de repas ».</t>
  </si>
  <si>
    <t>Précise ce que tu fais si tu constates un écart sur « Fin de repas ».</t>
  </si>
  <si>
    <t>Quelle preuve ou quel contrôle permet de sécuriser « Fin de repas » ?</t>
  </si>
  <si>
    <t>Quel contrôle terrain dois-tu citer pour « Fin de repas » ?</t>
  </si>
  <si>
    <t>Qui préviens-tu si « Fin de repas » n’est pas conforme ?</t>
  </si>
  <si>
    <t>Perte d'information.</t>
  </si>
  <si>
    <t>tableau restes</t>
  </si>
  <si>
    <t>Exemple de réponse PRO : pour « Fin de repas », je vérifie d’abord la prescription, le niveau IDDSI ou la consigne validée. Je contrôle en situation réelle : Noter restes et réactions. Le risque à éviter est : Perte d'information. Je m’appuie sur la preuve suivante : tableau restes. Si l’écart persiste, je corrige, je bloque la sortie si nécessaire et je transmets au responsable concerné.</t>
  </si>
  <si>
    <t>Exemple de réponse intermédiaire : pour « Fin de repas », j’applique la consigne puis je vérifie : Noter restes et réactions. Je compare le résultat obtenu avec ce qui est demandé et je signale tout écart avant service. Je transmets l’information utile et je garde comme repère : tableau restes.</t>
  </si>
  <si>
    <t>Exemple de réponse CFA : pour « Fin de repas », je regarde la consigne, je contrôle : Noter restes et réactions. Si ce n’est pas bon ou si j’ai un doute, je ne laisse pas partir sans prévenir le responsable, les soins ou le formateur.</t>
  </si>
  <si>
    <t>Fin de repas - Noter restes et réactions.</t>
  </si>
  <si>
    <t>Refus alimentaires et adaptation</t>
  </si>
  <si>
    <t>Refus alimentaires : repérer, diagnostiquer, s'adapter</t>
  </si>
  <si>
    <t>Douleur buccale</t>
  </si>
  <si>
    <t>Cause possible : Douleur buccale ; Signes : Grimace, mastication lente, évite chaud/froid. ; Question à se poser : A-t-il mal aux dents ou à la bouche ? ; Adaptation possible : Signaler, adapter texture/température.</t>
  </si>
  <si>
    <t>Explique comment maîtriser « Douleur buccale » dans une démarche professionnelle en textures modifiées.</t>
  </si>
  <si>
    <t>Comment appliques-tu « Douleur buccale » en situation de production, service ou accompagnement ?</t>
  </si>
  <si>
    <t>Sur le terrain, que dois-tu faire ou vérifier pour « Douleur buccale » ?</t>
  </si>
  <si>
    <t>Notion : Douleur buccale. ; Besoin / objectif : Cause possible : Douleur buccale ; Signes : Grimace, mastication lente, évite chaud/froid. ; Question à se poser : A-t-il mal aux dents ou à la bouche ? ; Adaptation possible : Signaler, adapter texture/température.. ; Action professionnelle : appliquer la prescription et la consigne validée. ; Contrôle observable : Douleur buccale - Signaler, adapter texture/température.. ; Risque / limite : Dire qu'il est difficile. ; Validation / preuve : Observation terrain / fiche de suivi / transmission.. ; Responsable : Cuisine / formateur / équipe terrain. ; Source : SRC_DOCUMENT_SOURCE</t>
  </si>
  <si>
    <t>Objectif : Douleur buccale. ; Action : appliquer la prescription en production, service ou accompagnement. ; Contrôle : Douleur buccale - Signaler, adapter texture/température.. ; Transmission : prévenir cuisine, soins ou responsable si écart. ; Trace : noter ou faire remonter l'observation utile.</t>
  </si>
  <si>
    <t>Je vérifie : Douleur buccale. ; Je respecte : la prescription ou la consigne donnée. ; Je contrôle : A-t-il mal aux dents ou à la bouche ?. ; Si écart : je préviens le responsable, les soins ou le formateur. ; Je transmets : ce que j'ai vu, corrigé ou fait remonter.</t>
  </si>
  <si>
    <t>Douleur buccale : besoin → risque → contrôle → preuve.</t>
  </si>
  <si>
    <t>Douleur buccale : action → contrôle → transmission.</t>
  </si>
  <si>
    <t>Douleur buccale : je vérifie, je fais, je préviens.</t>
  </si>
  <si>
    <t>Complète avec la responsabilité, la preuve et le risque associé à « Douleur buccale ».</t>
  </si>
  <si>
    <t>Ajoute un contrôle observable ou une transmission pour « Douleur buccale ».</t>
  </si>
  <si>
    <t>Précise ce que tu fais si tu constates un écart sur « Douleur buccale ».</t>
  </si>
  <si>
    <t>Quelle preuve ou quel contrôle permet de sécuriser « Douleur buccale » ?</t>
  </si>
  <si>
    <t>Quel contrôle terrain dois-tu citer pour « Douleur buccale » ?</t>
  </si>
  <si>
    <t>Qui préviens-tu si « Douleur buccale » n’est pas conforme ?</t>
  </si>
  <si>
    <t>Dire qu'il est difficile</t>
  </si>
  <si>
    <t>Observation terrain / fiche de suivi / transmission.</t>
  </si>
  <si>
    <t>Exemple de réponse PRO : pour « Douleur buccale », je vérifie d’abord la prescription, le niveau IDDSI ou la consigne validée. Je contrôle en situation réelle : Signaler, adapter texture/température. Le risque à éviter est : Dire qu'il est difficile. Je m’appuie sur la preuve suivante : Observation terrain / fiche de suivi / transmission. Si l’écart persiste, je corrige, je bloque la sortie si nécessaire et je transmets au responsable concerné.</t>
  </si>
  <si>
    <t>Exemple de réponse intermédiaire : pour « Douleur buccale », j’applique la consigne puis je vérifie : Signaler, adapter texture/température. Je compare le résultat obtenu avec ce qui est demandé et je signale tout écart avant service. Je transmets l’information utile et je garde comme repère : Observation terrain / fiche de suivi / transmission.</t>
  </si>
  <si>
    <t>Exemple de réponse CFA : pour « Douleur buccale », je regarde la consigne, je contrôle : Signaler, adapter texture/température. Si ce n’est pas bon ou si j’ai un doute, je ne laisse pas partir sans prévenir le responsable, les soins ou le formateur.</t>
  </si>
  <si>
    <t>Douleur buccale - Signaler, adapter texture/température.</t>
  </si>
  <si>
    <t>Texture inadaptée</t>
  </si>
  <si>
    <t>Cause possible : Texture inadaptée ; Signes : Tousse, recrache, fatigue. ; Question à se poser : La texture est-elle trop dure ou trop fluide ? ; Adaptation possible : Réévaluation du niveau.</t>
  </si>
  <si>
    <t>Explique comment maîtriser « Texture inadaptée » dans une démarche professionnelle en textures modifiées.</t>
  </si>
  <si>
    <t>Comment appliques-tu « Texture inadaptée » en situation de production, service ou accompagnement ?</t>
  </si>
  <si>
    <t>Sur le terrain, que dois-tu faire ou vérifier pour « Texture inadaptée » ?</t>
  </si>
  <si>
    <t>Notion : Réévaluation du niveau. ; Besoin / objectif : Cause possible : Texture inadaptée ; Signes : Tousse, recrache, fatigue. ; Question à se poser : La texture est-elle trop dure ou trop fluide ? ; Adaptation possible : Réévaluation du niveau.. ; Action professionnelle : appliquer la prescription et la consigne validée. ; Contrôle observable : Texture inadaptée - Réévaluation du niveau.. ; Risque / limite : Forcer à terminer. ; Validation / preuve : Observation terrain / fiche de suivi / transmission.. ; Responsable : Cuisine / formateur / équipe terrain. ; Source : SRC_DOCUMENT_SOURCE</t>
  </si>
  <si>
    <t>Objectif : Texture inadaptée. ; Action : appliquer la prescription en production, service ou accompagnement. ; Contrôle : Texture inadaptée - Réévaluation du niveau.. ; Transmission : prévenir cuisine, soins ou responsable si écart. ; Trace : noter ou faire remonter l'observation utile.</t>
  </si>
  <si>
    <t>Je vérifie : Texture inadaptée. ; Je respecte : la prescription ou la consigne donnée. ; Je contrôle : La texture est-elle trop dure ou trop fluide ?. ; Si écart : je préviens le responsable, les soins ou le formateur. ; Je transmets : ce que j'ai vu, corrigé ou fait remonter.</t>
  </si>
  <si>
    <t>Texture inadaptée : besoin → risque → contrôle → preuve.</t>
  </si>
  <si>
    <t>Texture inadaptée : action → contrôle → transmission.</t>
  </si>
  <si>
    <t>Texture inadaptée : je vérifie, je fais, je préviens.</t>
  </si>
  <si>
    <t>Complète avec la responsabilité, la preuve et le risque associé à « Texture inadaptée ».</t>
  </si>
  <si>
    <t>Ajoute un contrôle observable ou une transmission pour « Texture inadaptée ».</t>
  </si>
  <si>
    <t>Précise ce que tu fais si tu constates un écart sur « Texture inadaptée ».</t>
  </si>
  <si>
    <t>Quelle preuve ou quel contrôle permet de sécuriser « Texture inadaptée » ?</t>
  </si>
  <si>
    <t>Quel contrôle terrain dois-tu citer pour « Texture inadaptée » ?</t>
  </si>
  <si>
    <t>Qui préviens-tu si « Texture inadaptée » n’est pas conforme ?</t>
  </si>
  <si>
    <t>Forcer à terminer</t>
  </si>
  <si>
    <t>Exemple de réponse PRO : pour « Texture inadaptée », je vérifie d’abord la prescription, le niveau IDDSI ou la consigne validée. Je contrôle en situation réelle : Réévaluation du niveau. Le risque à éviter est : Forcer à terminer. Je m’appuie sur la preuve suivante : Observation terrain / fiche de suivi / transmission. Si l’écart persiste, je corrige, je bloque la sortie si nécessaire et je transmets au responsable concerné.</t>
  </si>
  <si>
    <t>Exemple de réponse intermédiaire : pour « Texture inadaptée », j’applique la consigne puis je vérifie : Réévaluation du niveau. Je compare le résultat obtenu avec ce qui est demandé et je signale tout écart avant service. Je transmets l’information utile et je garde comme repère : Observation terrain / fiche de suivi / transmission.</t>
  </si>
  <si>
    <t>Exemple de réponse CFA : pour « Texture inadaptée », je regarde la consigne, je contrôle : Réévaluation du niveau. Si ce n’est pas bon ou si j’ai un doute, je ne laisse pas partir sans prévenir le responsable, les soins ou le formateur.</t>
  </si>
  <si>
    <t>Texture inadaptée - Réévaluation du niveau.</t>
  </si>
  <si>
    <t>Plat non identifiable</t>
  </si>
  <si>
    <t>Cause possible : Plat non identifiable ; Signes : Regarde sans manger, demande ce que c'est. ; Question à se poser : Le plat est-il reconnaissable ? ; Adaptation possible : Séparer couleurs/formes, expliquer.</t>
  </si>
  <si>
    <t>Explique comment maîtriser « Plat non identifiable » dans une démarche professionnelle en textures modifiées.</t>
  </si>
  <si>
    <t>Comment appliques-tu « Plat non identifiable » en situation de production, service ou accompagnement ?</t>
  </si>
  <si>
    <t>Sur le terrain, que dois-tu faire ou vérifier pour « Plat non identifiable » ?</t>
  </si>
  <si>
    <t>Notion : Plat non identifiable. ; Besoin / objectif : Cause possible : Plat non identifiable ; Signes : Regarde sans manger, demande ce que c'est. ; Question à se poser : Le plat est-il reconnaissable ? ; Adaptation possible : Séparer couleurs/formes, expliquer.. ; Action professionnelle : appliquer la prescription et la consigne validée. ; Contrôle observable : Plat non identifiable - Séparer couleurs/formes, expliquer.. ; Risque / limite : Tout mélanger. ; Validation / preuve : Observation terrain / fiche de suivi / transmission.. ; Responsable : Cuisine / formateur / équipe terrain. ; Source : SRC_DOCUMENT_SOURCE</t>
  </si>
  <si>
    <t>Objectif : Plat non identifiable. ; Action : appliquer la prescription en production, service ou accompagnement. ; Contrôle : Plat non identifiable - Séparer couleurs/formes, expliquer.. ; Transmission : prévenir cuisine, soins ou responsable si écart. ; Trace : noter ou faire remonter l'observation utile.</t>
  </si>
  <si>
    <t>Je vérifie : Plat non identifiable. ; Je respecte : la prescription ou la consigne donnée. ; Je contrôle : Le plat est-il reconnaissable ?. ; Si écart : je préviens le responsable, les soins ou le formateur. ; Je transmets : ce que j'ai vu, corrigé ou fait remonter.</t>
  </si>
  <si>
    <t>Plat non identifiable : besoin → risque → contrôle → preuve.</t>
  </si>
  <si>
    <t>Plat non identifiable : action → contrôle → transmission.</t>
  </si>
  <si>
    <t>Plat non identifiable : je vérifie, je fais, je préviens.</t>
  </si>
  <si>
    <t>Complète avec la responsabilité, la preuve et le risque associé à « Plat non identifiable ».</t>
  </si>
  <si>
    <t>Ajoute un contrôle observable ou une transmission pour « Plat non identifiable ».</t>
  </si>
  <si>
    <t>Précise ce que tu fais si tu constates un écart sur « Plat non identifiable ».</t>
  </si>
  <si>
    <t>Quelle preuve ou quel contrôle permet de sécuriser « Plat non identifiable » ?</t>
  </si>
  <si>
    <t>Quel contrôle terrain dois-tu citer pour « Plat non identifiable » ?</t>
  </si>
  <si>
    <t>Qui préviens-tu si « Plat non identifiable » n’est pas conforme ?</t>
  </si>
  <si>
    <t>Tout mélanger</t>
  </si>
  <si>
    <t>Exemple de réponse PRO : pour « Plat non identifiable », je vérifie d’abord la prescription, le niveau IDDSI ou la consigne validée. Je contrôle en situation réelle : Séparer couleurs/formes, expliquer. Le risque à éviter est : Tout mélanger. Je m’appuie sur la preuve suivante : Observation terrain / fiche de suivi / transmission. Si l’écart persiste, je corrige, je bloque la sortie si nécessaire et je transmets au responsable concerné.</t>
  </si>
  <si>
    <t>Exemple de réponse intermédiaire : pour « Plat non identifiable », j’applique la consigne puis je vérifie : Séparer couleurs/formes, expliquer. Je compare le résultat obtenu avec ce qui est demandé et je signale tout écart avant service. Je transmets l’information utile et je garde comme repère : Observation terrain / fiche de suivi / transmission.</t>
  </si>
  <si>
    <t>Exemple de réponse CFA : pour « Plat non identifiable », je regarde la consigne, je contrôle : Séparer couleurs/formes, expliquer. Si ce n’est pas bon ou si j’ai un doute, je ne laisse pas partir sans prévenir le responsable, les soins ou le formateur.</t>
  </si>
  <si>
    <t>Plat non identifiable - Séparer couleurs/formes, expliquer.</t>
  </si>
  <si>
    <t>Goût non accepté</t>
  </si>
  <si>
    <t>Cause possible : Goût non accepté ; Signes : Rejette toujours un aliment précis. ; Question à se poser : Allergie, régime, non-goût ou aversion ? ; Adaptation possible : Équivalence validée.</t>
  </si>
  <si>
    <t>Explique comment maîtriser « Goût non accepté » dans une démarche professionnelle en textures modifiées.</t>
  </si>
  <si>
    <t>Comment appliques-tu « Goût non accepté » en situation de production, service ou accompagnement ?</t>
  </si>
  <si>
    <t>Sur le terrain, que dois-tu faire ou vérifier pour « Goût non accepté » ?</t>
  </si>
  <si>
    <t>Notion : Goût non accepté. ; Besoin / objectif : Cause possible : Goût non accepté ; Signes : Rejette toujours un aliment précis. ; Question à se poser : Allergie, régime, non-goût ou aversion ? ; Adaptation possible : Équivalence validée.. ; Action professionnelle : appliquer la prescription et la consigne validée. ; Contrôle observable : Goût non accepté - Équivalence validée.. ; Risque / limite : Confondre goût et allergène. ; Validation / preuve : Observation terrain / fiche de suivi / transmission.. ; Responsable : Cuisine / formateur / équipe terrain. ; Source : SRC_DOCUMENT_SOURCE</t>
  </si>
  <si>
    <t>Objectif : Goût non accepté. ; Action : appliquer la prescription en production, service ou accompagnement. ; Contrôle : Goût non accepté - Équivalence validée.. ; Transmission : prévenir cuisine, soins ou responsable si écart. ; Trace : noter ou faire remonter l'observation utile.</t>
  </si>
  <si>
    <t>Je vérifie : Goût non accepté. ; Je respecte : la prescription ou la consigne donnée. ; Je contrôle : Allergie, régime, non-goût ou aversion ?. ; Si écart : je préviens le responsable, les soins ou le formateur. ; Je transmets : ce que j'ai vu, corrigé ou fait remonter.</t>
  </si>
  <si>
    <t>Goût non accepté : besoin → risque → contrôle → preuve.</t>
  </si>
  <si>
    <t>Goût non accepté : action → contrôle → transmission.</t>
  </si>
  <si>
    <t>Goût non accepté : je vérifie, je fais, je préviens.</t>
  </si>
  <si>
    <t>Complète avec la responsabilité, la preuve et le risque associé à « Goût non accepté ».</t>
  </si>
  <si>
    <t>Ajoute un contrôle observable ou une transmission pour « Goût non accepté ».</t>
  </si>
  <si>
    <t>Précise ce que tu fais si tu constates un écart sur « Goût non accepté ».</t>
  </si>
  <si>
    <t>Quelle preuve ou quel contrôle permet de sécuriser « Goût non accepté » ?</t>
  </si>
  <si>
    <t>Quel contrôle terrain dois-tu citer pour « Goût non accepté » ?</t>
  </si>
  <si>
    <t>Qui préviens-tu si « Goût non accepté » n’est pas conforme ?</t>
  </si>
  <si>
    <t>Confondre goût et allergène</t>
  </si>
  <si>
    <t>Exemple de réponse PRO : pour « Goût non accepté », je vérifie d’abord la prescription, le niveau IDDSI ou la consigne validée. Je contrôle en situation réelle : Équivalence validée. Le risque à éviter est : Confondre goût et allergène. Je m’appuie sur la preuve suivante : Observation terrain / fiche de suivi / transmission. Si l’écart persiste, je corrige, je bloque la sortie si nécessaire et je transmets au responsable concerné.</t>
  </si>
  <si>
    <t>Exemple de réponse intermédiaire : pour « Goût non accepté », j’applique la consigne puis je vérifie : Équivalence validée. Je compare le résultat obtenu avec ce qui est demandé et je signale tout écart avant service. Je transmets l’information utile et je garde comme repère : Observation terrain / fiche de suivi / transmission.</t>
  </si>
  <si>
    <t>Exemple de réponse CFA : pour « Goût non accepté », je regarde la consigne, je contrôle : Équivalence validée. Si ce n’est pas bon ou si j’ai un doute, je ne laisse pas partir sans prévenir le responsable, les soins ou le formateur.</t>
  </si>
  <si>
    <t>Goût non accepté - Équivalence validée.</t>
  </si>
  <si>
    <t>niveau 5 finement hache et lubrifie</t>
  </si>
  <si>
    <t>iddsi 5</t>
  </si>
  <si>
    <t>Fatigue</t>
  </si>
  <si>
    <t>Cause possible : Fatigue ; Signes : Arrête après quelques bouchées. ; Question à se poser : Le repas est-il trop long ou trop volumineux ? ; Adaptation possible : Fractionner, enrichir, aider.</t>
  </si>
  <si>
    <t>Explique comment maîtriser « Fatigue » dans une démarche professionnelle en textures modifiées.</t>
  </si>
  <si>
    <t>Comment appliques-tu « Fatigue » en situation de production, service ou accompagnement ?</t>
  </si>
  <si>
    <t>Sur le terrain, que dois-tu faire ou vérifier pour « Fatigue » ?</t>
  </si>
  <si>
    <t>Notion : Fatigue. ; Besoin / objectif : Cause possible : Fatigue ; Signes : Arrête après quelques bouchées. ; Question à se poser : Le repas est-il trop long ou trop volumineux ? ; Adaptation possible : Fractionner, enrichir, aider.. ; Action professionnelle : appliquer la prescription et la consigne validée. ; Contrôle observable : Fatigue - Fractionner, enrichir, aider.. ; Risque / limite : Grossir la portion. ; Validation / preuve : Observation terrain / fiche de suivi / transmission.. ; Responsable : Cuisine / formateur / équipe terrain. ; Source : SRC_DOCUMENT_SOURCE</t>
  </si>
  <si>
    <t>Objectif : Fatigue. ; Action : appliquer la prescription en production, service ou accompagnement. ; Contrôle : Fatigue - Fractionner, enrichir, aider.. ; Transmission : prévenir cuisine, soins ou responsable si écart. ; Trace : noter ou faire remonter l'observation utile.</t>
  </si>
  <si>
    <t>Je vérifie : Fatigue. ; Je respecte : la prescription ou la consigne donnée. ; Je contrôle : Le repas est-il trop long ou trop volumineux ?. ; Si écart : je préviens le responsable, les soins ou le formateur. ; Je transmets : ce que j'ai vu, corrigé ou fait remonter.</t>
  </si>
  <si>
    <t>Fatigue : besoin → risque → contrôle → preuve.</t>
  </si>
  <si>
    <t>Fatigue : action → contrôle → transmission.</t>
  </si>
  <si>
    <t>Fatigue : je vérifie, je fais, je préviens.</t>
  </si>
  <si>
    <t>Complète avec la responsabilité, la preuve et le risque associé à « Fatigue ».</t>
  </si>
  <si>
    <t>Ajoute un contrôle observable ou une transmission pour « Fatigue ».</t>
  </si>
  <si>
    <t>Précise ce que tu fais si tu constates un écart sur « Fatigue ».</t>
  </si>
  <si>
    <t>Quelle preuve ou quel contrôle permet de sécuriser « Fatigue » ?</t>
  </si>
  <si>
    <t>Quel contrôle terrain dois-tu citer pour « Fatigue » ?</t>
  </si>
  <si>
    <t>Qui préviens-tu si « Fatigue » n’est pas conforme ?</t>
  </si>
  <si>
    <t>Grossir la portion</t>
  </si>
  <si>
    <t>Exemple de réponse PRO : pour « Fatigue », je vérifie d’abord la prescription, le niveau IDDSI ou la consigne validée. Je contrôle en situation réelle : Fractionner, enrichir, aider. Le risque à éviter est : Grossir la portion. Je m’appuie sur la preuve suivante : Observation terrain / fiche de suivi / transmission. Si l’écart persiste, je corrige, je bloque la sortie si nécessaire et je transmets au responsable concerné.</t>
  </si>
  <si>
    <t>Exemple de réponse intermédiaire : pour « Fatigue », j’applique la consigne puis je vérifie : Fractionner, enrichir, aider. Je compare le résultat obtenu avec ce qui est demandé et je signale tout écart avant service. Je transmets l’information utile et je garde comme repère : Observation terrain / fiche de suivi / transmission.</t>
  </si>
  <si>
    <t>Exemple de réponse CFA : pour « Fatigue », je regarde la consigne, je contrôle : Fractionner, enrichir, aider. Si ce n’est pas bon ou si j’ai un doute, je ne laisse pas partir sans prévenir le responsable, les soins ou le formateur.</t>
  </si>
  <si>
    <t>Fatigue - Fractionner, enrichir, aider.</t>
  </si>
  <si>
    <t>reduire l effort de mastication</t>
  </si>
  <si>
    <t>Environnement</t>
  </si>
  <si>
    <t>Cause possible : Environnement ; Signes : Agitation, bruit, distraction. ; Question à se poser : Le contexte favorise-t-il le repas ? ; Adaptation possible : Calme, placement, repères.</t>
  </si>
  <si>
    <t>Explique comment maîtriser « Environnement » dans une démarche professionnelle en textures modifiées.</t>
  </si>
  <si>
    <t>Comment appliques-tu « Environnement » en situation de production, service ou accompagnement ?</t>
  </si>
  <si>
    <t>Sur le terrain, que dois-tu faire ou vérifier pour « Environnement » ?</t>
  </si>
  <si>
    <t>Notion : Environnement. ; Besoin / objectif : Cause possible : Environnement ; Signes : Agitation, bruit, distraction. ; Question à se poser : Le contexte favorise-t-il le repas ? ; Adaptation possible : Calme, placement, repères.. ; Action professionnelle : appliquer la prescription et la consigne validée. ; Contrôle observable : Environnement - Calme, placement, repères.. ; Risque / limite : Penser seulement cuisine. ; Validation / preuve : Observation terrain / fiche de suivi / transmission.. ; Responsable : Cuisine / formateur / équipe terrain. ; Source : SRC_DOCUMENT_SOURCE</t>
  </si>
  <si>
    <t>Objectif : Environnement. ; Action : appliquer la prescription en production, service ou accompagnement. ; Contrôle : Environnement - Calme, placement, repères.. ; Transmission : prévenir cuisine, soins ou responsable si écart. ; Trace : noter ou faire remonter l'observation utile.</t>
  </si>
  <si>
    <t>Je vérifie : Environnement. ; Je respecte : la prescription ou la consigne donnée. ; Je contrôle : Le contexte favorise-t-il le repas ?. ; Si écart : je préviens le responsable, les soins ou le formateur. ; Je transmets : ce que j'ai vu, corrigé ou fait remonter.</t>
  </si>
  <si>
    <t>Environnement : besoin → risque → contrôle → preuve.</t>
  </si>
  <si>
    <t>Environnement : action → contrôle → transmission.</t>
  </si>
  <si>
    <t>Environnement : je vérifie, je fais, je préviens.</t>
  </si>
  <si>
    <t>Complète avec la responsabilité, la preuve et le risque associé à « Environnement ».</t>
  </si>
  <si>
    <t>Ajoute un contrôle observable ou une transmission pour « Environnement ».</t>
  </si>
  <si>
    <t>Précise ce que tu fais si tu constates un écart sur « Environnement ».</t>
  </si>
  <si>
    <t>Quelle preuve ou quel contrôle permet de sécuriser « Environnement » ?</t>
  </si>
  <si>
    <t>Quel contrôle terrain dois-tu citer pour « Environnement » ?</t>
  </si>
  <si>
    <t>Qui préviens-tu si « Environnement » n’est pas conforme ?</t>
  </si>
  <si>
    <t>Penser seulement cuisine</t>
  </si>
  <si>
    <t>Exemple de réponse PRO : pour « Environnement », je vérifie d’abord la prescription, le niveau IDDSI ou la consigne validée. Je contrôle en situation réelle : Calme, placement, repères. Le risque à éviter est : Penser seulement cuisine. Je m’appuie sur la preuve suivante : Observation terrain / fiche de suivi / transmission. Si l’écart persiste, je corrige, je bloque la sortie si nécessaire et je transmets au responsable concerné.</t>
  </si>
  <si>
    <t>Exemple de réponse intermédiaire : pour « Environnement », j’applique la consigne puis je vérifie : Calme, placement, repères. Je compare le résultat obtenu avec ce qui est demandé et je signale tout écart avant service. Je transmets l’information utile et je garde comme repère : Observation terrain / fiche de suivi / transmission.</t>
  </si>
  <si>
    <t>Exemple de réponse CFA : pour « Environnement », je regarde la consigne, je contrôle : Calme, placement, repères. Si ce n’est pas bon ou si j’ai un doute, je ne laisse pas partir sans prévenir le responsable, les soins ou le formateur.</t>
  </si>
  <si>
    <t>Environnement - Calme, placement, repères.</t>
  </si>
  <si>
    <t>taille reguliere et sauce adaptee</t>
  </si>
  <si>
    <t>Posture</t>
  </si>
  <si>
    <t>Cause possible : Posture ; Signes : Glisse, tête en arrière, gêne. ; Question à se poser : L'installation est-elle correcte ? ; Adaptation possible : Repositionner avec soignant.</t>
  </si>
  <si>
    <t>Comment appliques-tu « Posture » en situation de production, service ou accompagnement ?</t>
  </si>
  <si>
    <t>Notion : Posture. ; Besoin / objectif : Cause possible : Posture ; Signes : Glisse, tête en arrière, gêne. ; Question à se poser : L'installation est-elle correcte ? ; Adaptation possible : Repositionner avec soignant.. ; Action professionnelle : appliquer la prescription et la consigne validée. ; Contrôle observable : Posture - Repositionner avec soignant.. ; Risque / limite : Servir sans installer. ; Validation / preuve : Observation terrain / fiche de suivi / transmission.. ; Responsable : Cuisine / formateur / équipe terrain. ; Source : SRC_DOCUMENT_SOURCE</t>
  </si>
  <si>
    <t>Objectif : Posture. ; Action : appliquer la prescription en production, service ou accompagnement. ; Contrôle : Posture - Repositionner avec soignant.. ; Transmission : prévenir cuisine, soins ou responsable si écart. ; Trace : noter ou faire remonter l'observation utile.</t>
  </si>
  <si>
    <t>Je vérifie : Posture. ; Je respecte : la prescription ou la consigne donnée. ; Je contrôle : L'installation est-elle correcte ?. ; Si écart : je préviens le responsable, les soins ou le formateur. ; Je transmets : ce que j'ai vu, corrigé ou fait remonter.</t>
  </si>
  <si>
    <t>Posture : besoin → risque → contrôle → preuve.</t>
  </si>
  <si>
    <t>Posture : action → contrôle → transmission.</t>
  </si>
  <si>
    <t>Posture : je vérifie, je fais, je préviens.</t>
  </si>
  <si>
    <t>Complète avec la responsabilité, la preuve et le risque associé à « Posture ».</t>
  </si>
  <si>
    <t>Ajoute un contrôle observable ou une transmission pour « Posture ».</t>
  </si>
  <si>
    <t>Précise ce que tu fais si tu constates un écart sur « Posture ».</t>
  </si>
  <si>
    <t>Quelle preuve ou quel contrôle permet de sécuriser « Posture » ?</t>
  </si>
  <si>
    <t>Quel contrôle terrain dois-tu citer pour « Posture » ?</t>
  </si>
  <si>
    <t>Qui préviens-tu si « Posture » n’est pas conforme ?</t>
  </si>
  <si>
    <t>Servir sans installer</t>
  </si>
  <si>
    <t>Exemple de réponse PRO : pour « Posture », je vérifie d’abord la prescription, le niveau IDDSI ou la consigne validée. Je contrôle en situation réelle : Repositionner avec soignant. Le risque à éviter est : Servir sans installer. Je m’appuie sur la preuve suivante : Observation terrain / fiche de suivi / transmission. Si l’écart persiste, je corrige, je bloque la sortie si nécessaire et je transmets au responsable concerné.</t>
  </si>
  <si>
    <t>Exemple de réponse intermédiaire : pour « Posture », j’applique la consigne puis je vérifie : Repositionner avec soignant. Je compare le résultat obtenu avec ce qui est demandé et je signale tout écart avant service. Je transmets l’information utile et je garde comme repère : Observation terrain / fiche de suivi / transmission.</t>
  </si>
  <si>
    <t>Exemple de réponse CFA : pour « Posture », je regarde la consigne, je contrôle : Repositionner avec soignant. Si ce n’est pas bon ou si j’ai un doute, je ne laisse pas partir sans prévenir le responsable, les soins ou le formateur.</t>
  </si>
  <si>
    <t>Posture - Repositionner avec soignant.</t>
  </si>
  <si>
    <t>hachage sec ou morceaux irreguliers</t>
  </si>
  <si>
    <t>Culture/religion/habitude</t>
  </si>
  <si>
    <t>Cause possible : Culture/religion/habitude ; Signes : Refuse certains aliments ou horaires. ; Question à se poser : Est-ce lié aux habitudes de vie ? ; Adaptation possible : Adapter menus/choix dans cadre validé.</t>
  </si>
  <si>
    <t>Explique comment maîtriser « Culture/religion/habitude » dans une démarche professionnelle en textures modifiées.</t>
  </si>
  <si>
    <t>Comment appliques-tu « Culture/religion/habitude » en situation de production, service ou accompagnement ?</t>
  </si>
  <si>
    <t>Sur le terrain, que dois-tu faire ou vérifier pour « Culture/religion/habitude » ?</t>
  </si>
  <si>
    <t>Notion : Culture/religion/habitude. ; Besoin / objectif : Cause possible : Culture/religion/habitude ; Signes : Refuse certains aliments ou horaires. ; Question à se poser : Est-ce lié aux habitudes de vie ? ; Adaptation possible : Adapter menus/choix dans cadre validé.. ; Action professionnelle : appliquer la prescription et la consigne validée. ; Contrôle observable : Culture/religion/habitude - Adapter menus/choix dans cadre validé.. ; Risque / limite : Juger ou imposer. ; Validation / preuve : Observation terrain / fiche de suivi / transmission.. ; Responsable : Cuisine / formateur / équipe terrain. ; Source : SRC_DOCUMENT_SOURCE</t>
  </si>
  <si>
    <t>Objectif : Culture/religion/habitude. ; Action : appliquer la prescription en production, service ou accompagnement. ; Contrôle : Culture/religion/habitude - Adapter menus/choix dans cadre validé.. ; Transmission : prévenir cuisine, soins ou responsable si écart. ; Trace : noter ou faire remonter l'observation utile.</t>
  </si>
  <si>
    <t>Je vérifie : Culture/religion/habitude. ; Je respecte : la prescription ou la consigne donnée. ; Je contrôle : Est-ce lié aux habitudes de vie ?. ; Si écart : je préviens le responsable, les soins ou le formateur. ; Je transmets : ce que j'ai vu, corrigé ou fait remonter.</t>
  </si>
  <si>
    <t>Culture/religion/habitude : besoin → risque → contrôle → preuve.</t>
  </si>
  <si>
    <t>Culture/religion/habitude : action → contrôle → transmission.</t>
  </si>
  <si>
    <t>Culture/religion/habitude : je vérifie, je fais, je préviens.</t>
  </si>
  <si>
    <t>Complète avec la responsabilité, la preuve et le risque associé à « Culture/religion/habitude ».</t>
  </si>
  <si>
    <t>Ajoute un contrôle observable ou une transmission pour « Culture/religion/habitude ».</t>
  </si>
  <si>
    <t>Précise ce que tu fais si tu constates un écart sur « Culture/religion/habitude ».</t>
  </si>
  <si>
    <t>Quelle preuve ou quel contrôle permet de sécuriser « Culture/religion/habitude » ?</t>
  </si>
  <si>
    <t>Quel contrôle terrain dois-tu citer pour « Culture/religion/habitude » ?</t>
  </si>
  <si>
    <t>Qui préviens-tu si « Culture/religion/habitude » n’est pas conforme ?</t>
  </si>
  <si>
    <t>Juger ou imposer</t>
  </si>
  <si>
    <t>Exemple de réponse PRO : pour « Culture/religion/habitude », je vérifie d’abord la prescription, le niveau IDDSI ou la consigne validée. Je contrôle en situation réelle : Adapter menus/choix dans cadre validé. Le risque à éviter est : Juger ou imposer. Je m’appuie sur la preuve suivante : Observation terrain / fiche de suivi / transmission. Si l’écart persiste, je corrige, je bloque la sortie si nécessaire et je transmets au responsable concerné.</t>
  </si>
  <si>
    <t>Exemple de réponse intermédiaire : pour « Culture/religion/habitude », j’applique la consigne puis je vérifie : Adapter menus/choix dans cadre validé. Je compare le résultat obtenu avec ce qui est demandé et je signale tout écart avant service. Je transmets l’information utile et je garde comme repère : Observation terrain / fiche de suivi / transmission.</t>
  </si>
  <si>
    <t>Exemple de réponse CFA : pour « Culture/religion/habitude », je regarde la consigne, je contrôle : Adapter menus/choix dans cadre validé. Si ce n’est pas bon ou si j’ai un doute, je ne laisse pas partir sans prévenir le responsable, les soins ou le formateur.</t>
  </si>
  <si>
    <t>Culture/religion/habitude - Adapter menus/choix dans cadre validé.</t>
  </si>
  <si>
    <t>adaptation aux capacites de mastication</t>
  </si>
  <si>
    <t>taille reguliere et sauce adaptee adaptation aux capacites de mastication coupe reguliere liaison humidite stable</t>
  </si>
  <si>
    <t>Trouble cognitif</t>
  </si>
  <si>
    <t>Cause possible : Trouble cognitif ; Signes : Ne comprend pas l'objet du repas. ; Question à se poser : A-t-il besoin de repères ou guidance ? ; Adaptation possible : Guidance verbale/visuelle.</t>
  </si>
  <si>
    <t>Explique comment maîtriser « Trouble cognitif » dans une démarche professionnelle en textures modifiées.</t>
  </si>
  <si>
    <t>Comment appliques-tu « Trouble cognitif » en situation de production, service ou accompagnement ?</t>
  </si>
  <si>
    <t>Sur le terrain, que dois-tu faire ou vérifier pour « Trouble cognitif » ?</t>
  </si>
  <si>
    <t>Notion : Trouble cognitif. ; Besoin / objectif : A-t-il besoin de repères ou guidance ?. ; Action professionnelle : appliquer la prescription et la consigne validée. ; Contrôle observable : Trouble cognitif - Guidance verbale/visuelle.. ; Risque / limite : Accuser de mauvaise volonté. ; Validation / preuve : Observation terrain / fiche de suivi / transmission.. ; Responsable : Cuisine / formateur / équipe terrain. ; Source : SRC_DOCUMENT_SOURCE</t>
  </si>
  <si>
    <t>Objectif : Trouble cognitif. ; Action : appliquer la prescription en production, service ou accompagnement. ; Contrôle : Trouble cognitif - Guidance verbale/visuelle.. ; Transmission : prévenir cuisine, soins ou responsable si écart. ; Trace : noter ou faire remonter l'observation utile.</t>
  </si>
  <si>
    <t>Je vérifie : Trouble cognitif. ; Je respecte : la prescription ou la consigne donnée. ; Je contrôle : A-t-il besoin de repères ou guidance ?. ; Si écart : je préviens le responsable, les soins ou le formateur. ; Je transmets : ce que j'ai vu, corrigé ou fait remonter.</t>
  </si>
  <si>
    <t>Trouble cognitif : besoin → risque → contrôle → preuve.</t>
  </si>
  <si>
    <t>Trouble cognitif : action → contrôle → transmission.</t>
  </si>
  <si>
    <t>Trouble cognitif : je vérifie, je fais, je préviens.</t>
  </si>
  <si>
    <t>Complète avec la responsabilité, la preuve et le risque associé à « Trouble cognitif ».</t>
  </si>
  <si>
    <t>Ajoute un contrôle observable ou une transmission pour « Trouble cognitif ».</t>
  </si>
  <si>
    <t>Précise ce que tu fais si tu constates un écart sur « Trouble cognitif ».</t>
  </si>
  <si>
    <t>Quelle preuve ou quel contrôle permet de sécuriser « Trouble cognitif » ?</t>
  </si>
  <si>
    <t>Quel contrôle terrain dois-tu citer pour « Trouble cognitif » ?</t>
  </si>
  <si>
    <t>Qui préviens-tu si « Trouble cognitif » n’est pas conforme ?</t>
  </si>
  <si>
    <t>Accuser de mauvaise volonté</t>
  </si>
  <si>
    <t>Exemple de réponse PRO : pour « Trouble cognitif », je vérifie d’abord la prescription, le niveau IDDSI ou la consigne validée. Je contrôle en situation réelle : Guidance verbale/visuelle. Le risque à éviter est : Accuser de mauvaise volonté. Je m’appuie sur la preuve suivante : Observation terrain / fiche de suivi / transmission. Si l’écart persiste, je corrige, je bloque la sortie si nécessaire et je transmets au responsable concerné.</t>
  </si>
  <si>
    <t>Exemple de réponse intermédiaire : pour « Trouble cognitif », j’applique la consigne puis je vérifie : Guidance verbale/visuelle. Je compare le résultat obtenu avec ce qui est demandé et je signale tout écart avant service. Je transmets l’information utile et je garde comme repère : Observation terrain / fiche de suivi / transmission.</t>
  </si>
  <si>
    <t>Exemple de réponse CFA : pour « Trouble cognitif », je regarde la consigne, je contrôle : Guidance verbale/visuelle. Si ce n’est pas bon ou si j’ai un doute, je ne laisse pas partir sans prévenir le responsable, les soins ou le formateur.</t>
  </si>
  <si>
    <t>Trouble cognitif - Guidance verbale/visuelle.</t>
  </si>
  <si>
    <t>Médicaments</t>
  </si>
  <si>
    <t>Cause possible : Médicaments ; Signes : Somnolence, bouche sèche, nausée. ; Question à se poser : Un traitement gêne-t-il le repas ? ; Adaptation possible : Signaler aux soignants.</t>
  </si>
  <si>
    <t>Explique comment maîtriser « Médicaments » dans une démarche professionnelle en textures modifiées.</t>
  </si>
  <si>
    <t>Comment appliques-tu « Médicaments » en situation de production, service ou accompagnement ?</t>
  </si>
  <si>
    <t>Sur le terrain, que dois-tu faire ou vérifier pour « Médicaments » ?</t>
  </si>
  <si>
    <t>Notion : Médicaments. ; Besoin / objectif : Cause possible : Médicaments ; Signes : Somnolence, bouche sèche, nausée. ; Question à se poser : Un traitement gêne-t-il le repas ? ; Adaptation possible : Signaler aux soignants.. ; Action professionnelle : appliquer la prescription et la consigne validée. ; Contrôle observable : Médicaments - Signaler aux soignants.. ; Risque / limite : Cuisine seule responsable. ; Validation / preuve : Cuisine seule responsable. ; Responsable : Cuisine / formateur / équipe terrain. ; Source : SRC_DOCUMENT_SOURCE</t>
  </si>
  <si>
    <t>Objectif : Médicaments. ; Action : appliquer la prescription en production, service ou accompagnement. ; Contrôle : Médicaments - Signaler aux soignants.. ; Transmission : prévenir cuisine, soins ou responsable si écart. ; Trace : noter ou faire remonter l'observation utile.</t>
  </si>
  <si>
    <t>Je vérifie : Médicaments. ; Je respecte : la prescription ou la consigne donnée. ; Je contrôle : Un traitement gêne-t-il le repas ?. ; Si écart : je préviens le responsable, les soins ou le formateur. ; Je transmets : ce que j'ai vu, corrigé ou fait remonter.</t>
  </si>
  <si>
    <t>Médicaments : besoin → risque → contrôle → preuve.</t>
  </si>
  <si>
    <t>Médicaments : action → contrôle → transmission.</t>
  </si>
  <si>
    <t>Médicaments : je vérifie, je fais, je préviens.</t>
  </si>
  <si>
    <t>Complète avec la responsabilité, la preuve et le risque associé à « Médicaments ».</t>
  </si>
  <si>
    <t>Ajoute un contrôle observable ou une transmission pour « Médicaments ».</t>
  </si>
  <si>
    <t>Précise ce que tu fais si tu constates un écart sur « Médicaments ».</t>
  </si>
  <si>
    <t>Quelle preuve ou quel contrôle permet de sécuriser « Médicaments » ?</t>
  </si>
  <si>
    <t>Quel contrôle terrain dois-tu citer pour « Médicaments » ?</t>
  </si>
  <si>
    <t>Qui préviens-tu si « Médicaments » n’est pas conforme ?</t>
  </si>
  <si>
    <t>Cuisine seule responsable</t>
  </si>
  <si>
    <t>Exemple de réponse PRO : pour « Médicaments », je vérifie d’abord la prescription, le niveau IDDSI ou la consigne validée. Je contrôle en situation réelle : Signaler aux soignants. Le risque à éviter est : Cuisine seule responsable. Je m’appuie sur la preuve suivante : Observation terrain / fiche de suivi / transmission. Si l’écart persiste, je corrige, je bloque la sortie si nécessaire et je transmets au responsable concerné.</t>
  </si>
  <si>
    <t>Exemple de réponse intermédiaire : pour « Médicaments », j’applique la consigne puis je vérifie : Signaler aux soignants. Je compare le résultat obtenu avec ce qui est demandé et je signale tout écart avant service. Je transmets l’information utile et je garde comme repère : Observation terrain / fiche de suivi / transmission.</t>
  </si>
  <si>
    <t>Exemple de réponse CFA : pour « Médicaments », je regarde la consigne, je contrôle : Signaler aux soignants. Si ce n’est pas bon ou si j’ai un doute, je ne laisse pas partir sans prévenir le responsable, les soins ou le formateur.</t>
  </si>
  <si>
    <t>Médicaments - Signaler aux soignants.</t>
  </si>
  <si>
    <t>Dépression/isolement</t>
  </si>
  <si>
    <t>Cause possible : Dépression/isolement ; Signes : Désintérêt, tristesse, retrait. ; Question à se poser : Le refus est-il psychologique/social ? ; Adaptation possible : Présence, encouragement, alerte équipe.</t>
  </si>
  <si>
    <t>Explique comment maîtriser « Dépression/isolement » dans une démarche professionnelle en textures modifiées.</t>
  </si>
  <si>
    <t>Comment appliques-tu « Dépression/isolement » en situation de production, service ou accompagnement ?</t>
  </si>
  <si>
    <t>Sur le terrain, que dois-tu faire ou vérifier pour « Dépression/isolement » ?</t>
  </si>
  <si>
    <t>Notion : Dépression/isolement. ; Besoin / objectif : Cause possible : Dépression/isolement ; Signes : Désintérêt, tristesse, retrait. ; Question à se poser : Le refus est-il psychologique/social ? ; Adaptation possible : Présence, encouragement, alerte équipe.. ; Action professionnelle : appliquer la prescription et la consigne validée. ; Contrôle observable : Dépression/isolement - Présence, encouragement, alerte équipe.. ; Risque / limite : Réduire à caprice. ; Validation / preuve : Observation terrain / fiche de suivi / transmission.. ; Responsable : Cuisine / formateur / équipe terrain. ; Source : SRC_DOCUMENT_SOURCE</t>
  </si>
  <si>
    <t>Objectif : Dépression/isolement. ; Action : appliquer la prescription en production, service ou accompagnement. ; Contrôle : Dépression/isolement - Présence, encouragement, alerte équipe.. ; Transmission : prévenir cuisine, soins ou responsable si écart. ; Trace : noter ou faire remonter l'observation utile.</t>
  </si>
  <si>
    <t>Je vérifie : Dépression/isolement. ; Je respecte : la prescription ou la consigne donnée. ; Je contrôle : Le refus est-il psychologique/social ?. ; Si écart : je préviens le responsable, les soins ou le formateur. ; Je transmets : ce que j'ai vu, corrigé ou fait remonter.</t>
  </si>
  <si>
    <t>Dépression/isolement : besoin → risque → contrôle → preuve.</t>
  </si>
  <si>
    <t>Dépression/isolement : action → contrôle → transmission.</t>
  </si>
  <si>
    <t>Dépression/isolement : je vérifie, je fais, je préviens.</t>
  </si>
  <si>
    <t>Complète avec la responsabilité, la preuve et le risque associé à « Dépression/isolement ».</t>
  </si>
  <si>
    <t>Ajoute un contrôle observable ou une transmission pour « Dépression/isolement ».</t>
  </si>
  <si>
    <t>Précise ce que tu fais si tu constates un écart sur « Dépression/isolement ».</t>
  </si>
  <si>
    <t>Quelle preuve ou quel contrôle permet de sécuriser « Dépression/isolement » ?</t>
  </si>
  <si>
    <t>Quel contrôle terrain dois-tu citer pour « Dépression/isolement » ?</t>
  </si>
  <si>
    <t>Qui préviens-tu si « Dépression/isolement » n’est pas conforme ?</t>
  </si>
  <si>
    <t>Réduire à caprice</t>
  </si>
  <si>
    <t>Exemple de réponse PRO : pour « Dépression/isolement », je vérifie d’abord la prescription, le niveau IDDSI ou la consigne validée. Je contrôle en situation réelle : Présence, encouragement, alerte équipe. Le risque à éviter est : Réduire à caprice. Je m’appuie sur la preuve suivante : Observation terrain / fiche de suivi / transmission. Si l’écart persiste, je corrige, je bloque la sortie si nécessaire et je transmets au responsable concerné.</t>
  </si>
  <si>
    <t>Exemple de réponse intermédiaire : pour « Dépression/isolement », j’applique la consigne puis je vérifie : Présence, encouragement, alerte équipe. Je compare le résultat obtenu avec ce qui est demandé et je signale tout écart avant service. Je transmets l’information utile et je garde comme repère : Observation terrain / fiche de suivi / transmission.</t>
  </si>
  <si>
    <t>Exemple de réponse CFA : pour « Dépression/isolement », je regarde la consigne, je contrôle : Présence, encouragement, alerte équipe. Si ce n’est pas bon ou si j’ai un doute, je ne laisse pas partir sans prévenir le responsable, les soins ou le formateur.</t>
  </si>
  <si>
    <t>Dépression/isolement - Présence, encouragement, alerte équipe.</t>
  </si>
  <si>
    <t>niveau 5 finement hache et lubrifie taille reguliere et sauce adaptee</t>
  </si>
  <si>
    <t>Satiété ou mauvais horaire</t>
  </si>
  <si>
    <t>Cause possible : Satiété ou mauvais horaire ; Signes : A mangé collation proche, pas faim. ; Question à se poser : Le rythme alimentaire est-il cohérent ? ; Adaptation possible : Réorganiser collation/repas.</t>
  </si>
  <si>
    <t>Explique comment maîtriser « Satiété ou mauvais horaire » dans une démarche professionnelle en textures modifiées.</t>
  </si>
  <si>
    <t>Comment appliques-tu « Satiété ou mauvais horaire » en situation de production, service ou accompagnement ?</t>
  </si>
  <si>
    <t>Sur le terrain, que dois-tu faire ou vérifier pour « Satiété ou mauvais horaire » ?</t>
  </si>
  <si>
    <t>Notion : Satiété ou mauvais horaire. ; Besoin / objectif : Cause possible : Satiété ou mauvais horaire ; Signes : A mangé collation proche, pas faim. ; Question à se poser : Le rythme alimentaire est-il cohérent ? ; Adaptation possible : Réorganiser collation/repas.. ; Action professionnelle : appliquer la prescription et la consigne validée. ; Contrôle observable : Satiété ou mauvais horaire - Réorganiser collation/repas.. ; Risque / limite : Forcer sans cause. ; Validation / preuve : Observation terrain / fiche de suivi / transmission.. ; Responsable : Cuisine / formateur / équipe terrain. ; Source : SRC_DOCUMENT_SOURCE</t>
  </si>
  <si>
    <t>Objectif : Satiété ou mauvais horaire. ; Action : appliquer la prescription en production, service ou accompagnement. ; Contrôle : Satiété ou mauvais horaire - Réorganiser collation/repas.. ; Transmission : prévenir cuisine, soins ou responsable si écart. ; Trace : noter ou faire remonter l'observation utile.</t>
  </si>
  <si>
    <t>Je vérifie : Satiété ou mauvais horaire. ; Je respecte : la prescription ou la consigne donnée. ; Je contrôle : Le rythme alimentaire est-il cohérent ?. ; Si écart : je préviens le responsable, les soins ou le formateur. ; Je transmets : ce que j'ai vu, corrigé ou fait remonter.</t>
  </si>
  <si>
    <t>Satiété ou mauvais horaire : besoin → risque → contrôle → preuve.</t>
  </si>
  <si>
    <t>Satiété ou mauvais horaire : action → contrôle → transmission.</t>
  </si>
  <si>
    <t>Satiété ou mauvais horaire : je vérifie, je fais, je préviens.</t>
  </si>
  <si>
    <t>Complète avec la responsabilité, la preuve et le risque associé à « Satiété ou mauvais horaire ».</t>
  </si>
  <si>
    <t>Ajoute un contrôle observable ou une transmission pour « Satiété ou mauvais horaire ».</t>
  </si>
  <si>
    <t>Précise ce que tu fais si tu constates un écart sur « Satiété ou mauvais horaire ».</t>
  </si>
  <si>
    <t>Quelle preuve ou quel contrôle permet de sécuriser « Satiété ou mauvais horaire » ?</t>
  </si>
  <si>
    <t>Quel contrôle terrain dois-tu citer pour « Satiété ou mauvais horaire » ?</t>
  </si>
  <si>
    <t>Qui préviens-tu si « Satiété ou mauvais horaire » n’est pas conforme ?</t>
  </si>
  <si>
    <t>Forcer sans cause</t>
  </si>
  <si>
    <t>Exemple de réponse PRO : pour « Satiété ou mauvais horaire », je vérifie d’abord la prescription, le niveau IDDSI ou la consigne validée. Je contrôle en situation réelle : Réorganiser collation/repas. Le risque à éviter est : Forcer sans cause. Je m’appuie sur la preuve suivante : Observation terrain / fiche de suivi / transmission. Si l’écart persiste, je corrige, je bloque la sortie si nécessaire et je transmets au responsable concerné.</t>
  </si>
  <si>
    <t>Exemple de réponse intermédiaire : pour « Satiété ou mauvais horaire », j’applique la consigne puis je vérifie : Réorganiser collation/repas. Je compare le résultat obtenu avec ce qui est demandé et je signale tout écart avant service. Je transmets l’information utile et je garde comme repère : Observation terrain / fiche de suivi / transmission.</t>
  </si>
  <si>
    <t>Exemple de réponse CFA : pour « Satiété ou mauvais horaire », je regarde la consigne, je contrôle : Réorganiser collation/repas. Si ce n’est pas bon ou si j’ai un doute, je ne laisse pas partir sans prévenir le responsable, les soins ou le formateur.</t>
  </si>
  <si>
    <t>Satiété ou mauvais horaire - Réorganiser collation/repas.</t>
  </si>
  <si>
    <t>Éthique, bientraitance et repas</t>
  </si>
  <si>
    <t>Éthique, bienveillance, bientraitance et maltraitance autour du repas</t>
  </si>
  <si>
    <t>Bienveillance</t>
  </si>
  <si>
    <t>Notion : Bienveillance ; Définition opérationnelle : Intention favorable envers la personne. ; Exemple repas : Parler calmement, encourager. ; Risque : Insuffisant si l'organisation produit du dommage.</t>
  </si>
  <si>
    <t>Explique comment maîtriser « Bienveillance » dans une démarche professionnelle en textures modifiées.</t>
  </si>
  <si>
    <t>Comment appliques-tu « Bienveillance » en situation de production, service ou accompagnement ?</t>
  </si>
  <si>
    <t>Sur le terrain, que dois-tu faire ou vérifier pour « Bienveillance » ?</t>
  </si>
  <si>
    <t>Notion : Bienveillance. ; Besoin / objectif : Notion : Bienveillance ; Définition opérationnelle : Intention favorable envers la personne. ; Exemple repas : Parler calmement, encourager. ; Risque : Insuffisant si l'organisation produit du dommage.. ; Action professionnelle : appliquer la prescription et la consigne validée. ; Contrôle observable : Bienveillance - Insuffisant si l'organisation produit du dommage.. ; Risque / limite : Insuffisant si l'organisation produit du dommage. ; Validation / preuve : retour convive. ; Responsable : Toute équipe / référent bientraitance. ; Source : SRC_DOCUMENT_SOURCE</t>
  </si>
  <si>
    <t>Objectif : Insuffisant si l'organisation produit du dommage. ; Action : appliquer la prescription en production, service ou accompagnement. ; Contrôle : Bienveillance - Insuffisant si l'organisation produit du dommage.. ; Transmission : prévenir cuisine, soins ou responsable si écart. ; Trace : noter ou faire remonter l'observation utile.</t>
  </si>
  <si>
    <t>Je vérifie : Bienveillance. ; Je respecte : la prescription ou la consigne donnée. ; Je contrôle : Bienveillance. ; Si écart : je préviens le responsable, les soins ou le formateur. ; Je transmets : ce que j'ai vu, corrigé ou fait remonter.</t>
  </si>
  <si>
    <t>Bienveillance : besoin → risque → contrôle → preuve.</t>
  </si>
  <si>
    <t>Bienveillance : action → contrôle → transmission.</t>
  </si>
  <si>
    <t>Bienveillance : je vérifie, je fais, je préviens.</t>
  </si>
  <si>
    <t>Complète avec la responsabilité, la preuve et le risque associé à « Bienveillance ».</t>
  </si>
  <si>
    <t>Ajoute un contrôle observable ou une transmission pour « Bienveillance ».</t>
  </si>
  <si>
    <t>Précise ce que tu fais si tu constates un écart sur « Bienveillance ».</t>
  </si>
  <si>
    <t>Quelle preuve ou quel contrôle permet de sécuriser « Bienveillance » ?</t>
  </si>
  <si>
    <t>Quel contrôle terrain dois-tu citer pour « Bienveillance » ?</t>
  </si>
  <si>
    <t>Qui préviens-tu si « Bienveillance » n’est pas conforme ?</t>
  </si>
  <si>
    <t>Toute équipe / référent bientraitance</t>
  </si>
  <si>
    <t>Insuffisant si l'organisation produit du dommage.</t>
  </si>
  <si>
    <t>retour convive</t>
  </si>
  <si>
    <t>Exemple de réponse PRO : pour « Bienveillance », je vérifie d’abord la prescription, le niveau IDDSI ou la consigne validée. Je contrôle en situation réelle : Insuffisant si l'organisation produit du dommage. Le risque à éviter est : Insuffisant si l'organisation produit du dommage. Je m’appuie sur la preuve suivante : retour convive. Si l’écart persiste, je corrige, je bloque la sortie si nécessaire et je transmets au responsable concerné.</t>
  </si>
  <si>
    <t>Exemple de réponse intermédiaire : pour « Bienveillance », j’applique la consigne puis je vérifie : Insuffisant si l'organisation produit du dommage. Je compare le résultat obtenu avec ce qui est demandé et je signale tout écart avant service. Je transmets l’information utile et je garde comme repère : retour convive.</t>
  </si>
  <si>
    <t>Exemple de réponse CFA : pour « Bienveillance », je regarde la consigne, je contrôle : Insuffisant si l'organisation produit du dommage. Si ce n’est pas bon ou si j’ai un doute, je ne laisse pas partir sans prévenir le responsable, les soins ou le formateur.</t>
  </si>
  <si>
    <t>Bienveillance - Insuffisant si l'organisation produit du dommage.</t>
  </si>
  <si>
    <t>Bientraitance</t>
  </si>
  <si>
    <t>Notion : Bientraitance ; Définition opérationnelle : Démarche collective, organisée, évaluée, respectueuse des droits. ; Exemple repas : Projet repas personnalisé. ; Risque : Réduire à gentillesse individuelle.</t>
  </si>
  <si>
    <t>Explique comment maîtriser « Bientraitance » dans une démarche professionnelle en textures modifiées.</t>
  </si>
  <si>
    <t>Comment appliques-tu « Bientraitance » en situation de production, service ou accompagnement ?</t>
  </si>
  <si>
    <t>Sur le terrain, que dois-tu faire ou vérifier pour « Bientraitance » ?</t>
  </si>
  <si>
    <t>Notion : Bientraitance. ; Besoin / objectif : Notion : Bientraitance ; Définition opérationnelle : Démarche collective, organisée, évaluée, respectueuse des droits. ; Exemple repas : Projet repas personnalisé. ; Risque : Réduire à gentillesse individuelle.. ; Action professionnelle : appliquer la prescription et la consigne validée. ; Contrôle observable : Bientraitance - Réduire à gentillesse individuelle.. ; Risque / limite : Réduire à gentillesse individuelle. ; Validation / preuve : plan action. ; Responsable : Toute équipe / référent bientraitance. ; Source : SRC_DOCUMENT_SOURCE</t>
  </si>
  <si>
    <t>Objectif : Réduire à gentillesse individuelle. ; Action : appliquer la prescription en production, service ou accompagnement. ; Contrôle : Bientraitance - Réduire à gentillesse individuelle.. ; Transmission : prévenir cuisine, soins ou responsable si écart. ; Trace : noter ou faire remonter l'observation utile.</t>
  </si>
  <si>
    <t>Je vérifie : Bientraitance. ; Je respecte : la prescription ou la consigne donnée. ; Je contrôle : Bientraitance. ; Si écart : je préviens le responsable, les soins ou le formateur. ; Je transmets : ce que j'ai vu, corrigé ou fait remonter.</t>
  </si>
  <si>
    <t>Bientraitance : besoin → risque → contrôle → preuve.</t>
  </si>
  <si>
    <t>Bientraitance : action → contrôle → transmission.</t>
  </si>
  <si>
    <t>Bientraitance : je vérifie, je fais, je préviens.</t>
  </si>
  <si>
    <t>Complète avec la responsabilité, la preuve et le risque associé à « Bientraitance ».</t>
  </si>
  <si>
    <t>Ajoute un contrôle observable ou une transmission pour « Bientraitance ».</t>
  </si>
  <si>
    <t>Précise ce que tu fais si tu constates un écart sur « Bientraitance ».</t>
  </si>
  <si>
    <t>Quelle preuve ou quel contrôle permet de sécuriser « Bientraitance » ?</t>
  </si>
  <si>
    <t>Quel contrôle terrain dois-tu citer pour « Bientraitance » ?</t>
  </si>
  <si>
    <t>Qui préviens-tu si « Bientraitance » n’est pas conforme ?</t>
  </si>
  <si>
    <t>Réduire à gentillesse individuelle.</t>
  </si>
  <si>
    <t>plan qualité</t>
  </si>
  <si>
    <t>Exemple de réponse PRO : pour « Bientraitance », je vérifie d’abord la prescription, le niveau IDDSI ou la consigne validée. Je contrôle en situation réelle : Réduire à gentillesse individuelle. Le risque à éviter est : Réduire à gentillesse individuelle. Je m’appuie sur la preuve suivante : plan qualité. Si l’écart persiste, je corrige, je bloque la sortie si nécessaire et je transmets au responsable concerné.</t>
  </si>
  <si>
    <t>Exemple de réponse intermédiaire : pour « Bientraitance », j’applique la consigne puis je vérifie : Réduire à gentillesse individuelle. Je compare le résultat obtenu avec ce qui est demandé et je signale tout écart avant service. Je transmets l’information utile et je garde comme repère : plan qualité.</t>
  </si>
  <si>
    <t>Exemple de réponse CFA : pour « Bientraitance », je regarde la consigne, je contrôle : Réduire à gentillesse individuelle. Si ce n’est pas bon ou si j’ai un doute, je ne laisse pas partir sans prévenir le responsable, les soins ou le formateur.</t>
  </si>
  <si>
    <t>Bientraitance - Réduire à gentillesse individuelle.</t>
  </si>
  <si>
    <t>Maltraitance</t>
  </si>
  <si>
    <t>Notion : Maltraitance ; Définition opérationnelle : Geste, parole, action ou défaut d'action qui porte atteinte aux droits, besoins ou santé d'une personne vulnérable. ; Exemple repas : Forcer, presser, ne pas aider, ignorer toux. ; Risque : Atteinte à santé/dignité.</t>
  </si>
  <si>
    <t>Explique comment maîtriser « Maltraitance » dans une démarche professionnelle en textures modifiées.</t>
  </si>
  <si>
    <t>Comment appliques-tu « Maltraitance » en situation de production, service ou accompagnement ?</t>
  </si>
  <si>
    <t>Sur le terrain, que dois-tu faire ou vérifier pour « Maltraitance » ?</t>
  </si>
  <si>
    <t>Notion : Maltraitance. ; Besoin / objectif : Geste, parole, action ou défaut d'action qui porte atteinte aux droits, besoins ou santé d'une personne vulnérable. ; Action professionnelle : appliquer la prescription et la consigne validée. ; Contrôle observable : Maltraitance - Atteinte à santé/dignité.. ; Risque / limite : Atteinte à santé/dignité. ; Validation / preuve : fiche événement. ; Responsable : Toute équipe / référent bientraitance. ; Source : SRC_DOCUMENT_SOURCE</t>
  </si>
  <si>
    <t>Objectif : Atteinte à santé/dignité. ; Action : appliquer la prescription en production, service ou accompagnement. ; Contrôle : Maltraitance - Atteinte à santé/dignité.. ; Transmission : prévenir cuisine, soins ou responsable si écart. ; Trace : noter ou faire remonter l'observation utile.</t>
  </si>
  <si>
    <t>Je vérifie : Maltraitance. ; Je respecte : la prescription ou la consigne donnée. ; Je contrôle : Maltraitance. ; Si écart : je préviens le responsable, les soins ou le formateur. ; Je transmets : ce que j'ai vu, corrigé ou fait remonter.</t>
  </si>
  <si>
    <t>Maltraitance : besoin → risque → contrôle → preuve.</t>
  </si>
  <si>
    <t>Maltraitance : action → contrôle → transmission.</t>
  </si>
  <si>
    <t>Maltraitance : je vérifie, je fais, je préviens.</t>
  </si>
  <si>
    <t>Complète avec la responsabilité, la preuve et le risque associé à « Maltraitance ».</t>
  </si>
  <si>
    <t>Ajoute un contrôle observable ou une transmission pour « Maltraitance ».</t>
  </si>
  <si>
    <t>Précise ce que tu fais si tu constates un écart sur « Maltraitance ».</t>
  </si>
  <si>
    <t>Quelle preuve ou quel contrôle permet de sécuriser « Maltraitance » ?</t>
  </si>
  <si>
    <t>Quel contrôle terrain dois-tu citer pour « Maltraitance » ?</t>
  </si>
  <si>
    <t>Qui préviens-tu si « Maltraitance » n’est pas conforme ?</t>
  </si>
  <si>
    <t>Atteinte droits/santé. ; CRITIQUE</t>
  </si>
  <si>
    <t>fiche événement</t>
  </si>
  <si>
    <t>Exemple de réponse PRO : pour « Maltraitance », je vérifie d’abord la prescription, le niveau IDDSI ou la consigne validée. Je contrôle en situation réelle : Atteinte à santé/dignité. Le risque à éviter est : Atteinte droits/santé. ; CRITIQUE. Je m’appuie sur la preuve suivante : fiche événement. Si l’écart persiste, je corrige, je bloque la sortie si nécessaire et je transmets au responsable concerné.</t>
  </si>
  <si>
    <t>Exemple de réponse intermédiaire : pour « Maltraitance », j’applique la consigne puis je vérifie : Atteinte à santé/dignité. Je compare le résultat obtenu avec ce qui est demandé et je signale tout écart avant service. Je transmets l’information utile et je garde comme repère : fiche événement.</t>
  </si>
  <si>
    <t>Exemple de réponse CFA : pour « Maltraitance », je regarde la consigne, je contrôle : Atteinte à santé/dignité. Si ce n’est pas bon ou si j’ai un doute, je ne laisse pas partir sans prévenir le responsable, les soins ou le formateur.</t>
  </si>
  <si>
    <t>Maltraitance - Atteinte à santé/dignité.</t>
  </si>
  <si>
    <t>Maltraitance involontaire</t>
  </si>
  <si>
    <t>Notion : Maltraitance involontaire ; Définition opérationnelle : Dommage sans intention de nuire. ; Exemple repas : Servir texture non conforme par routine. ; Risque : Danger banalisé.</t>
  </si>
  <si>
    <t>Explique comment maîtriser « Maltraitance involontaire » dans une démarche professionnelle en textures modifiées.</t>
  </si>
  <si>
    <t>Comment appliques-tu « Maltraitance involontaire » en situation de production, service ou accompagnement ?</t>
  </si>
  <si>
    <t>Sur le terrain, que dois-tu faire ou vérifier pour « Maltraitance involontaire » ?</t>
  </si>
  <si>
    <t>Notion : Maltraitance involontaire. ; Besoin / objectif : Notion : Maltraitance involontaire ; Définition opérationnelle : Dommage sans intention de nuire. ; Exemple repas : Servir texture non conforme par routine. ; Risque : Danger banalisé.. ; Action professionnelle : appliquer la prescription et la consigne validée. ; Contrôle observable : Maltraitance involontaire - Danger banalisé.. ; Risque / limite : Danger banalisé. ; Validation / preuve : REX. ; Responsable : Toute équipe / référent bientraitance. ; Source : SRC_DOCUMENT_SOURCE</t>
  </si>
  <si>
    <t>Objectif : Danger banalisé. ; Action : appliquer la prescription en production, service ou accompagnement. ; Contrôle : Maltraitance involontaire - Danger banalisé.. ; Transmission : prévenir cuisine, soins ou responsable si écart. ; Trace : noter ou faire remonter l'observation utile.</t>
  </si>
  <si>
    <t>Je vérifie : Maltraitance involontaire. ; Je respecte : la prescription ou la consigne donnée. ; Je contrôle : Maltraitance involontaire. ; Si écart : je préviens le responsable, les soins ou le formateur. ; Je transmets : ce que j'ai vu, corrigé ou fait remonter.</t>
  </si>
  <si>
    <t>Maltraitance involontaire : besoin → risque → contrôle → preuve.</t>
  </si>
  <si>
    <t>Maltraitance involontaire : action → contrôle → transmission.</t>
  </si>
  <si>
    <t>Maltraitance involontaire : je vérifie, je fais, je préviens.</t>
  </si>
  <si>
    <t>Complète avec la responsabilité, la preuve et le risque associé à « Maltraitance involontaire ».</t>
  </si>
  <si>
    <t>Ajoute un contrôle observable ou une transmission pour « Maltraitance involontaire ».</t>
  </si>
  <si>
    <t>Précise ce que tu fais si tu constates un écart sur « Maltraitance involontaire ».</t>
  </si>
  <si>
    <t>Quelle preuve ou quel contrôle permet de sécuriser « Maltraitance involontaire » ?</t>
  </si>
  <si>
    <t>Quel contrôle terrain dois-tu citer pour « Maltraitance involontaire » ?</t>
  </si>
  <si>
    <t>Qui préviens-tu si « Maltraitance involontaire » n’est pas conforme ?</t>
  </si>
  <si>
    <t>Danger banalisé.</t>
  </si>
  <si>
    <t>REX</t>
  </si>
  <si>
    <t>Exemple de réponse PRO : pour « Maltraitance involontaire », je vérifie d’abord la prescription, le niveau IDDSI ou la consigne validée. Je contrôle en situation réelle : Danger banalisé. Le risque à éviter est : Danger banalisé. Je m’appuie sur la preuve suivante : REX. Si l’écart persiste, je corrige, je bloque la sortie si nécessaire et je transmets au responsable concerné.</t>
  </si>
  <si>
    <t>Exemple de réponse intermédiaire : pour « Maltraitance involontaire », j’applique la consigne puis je vérifie : Danger banalisé. Je compare le résultat obtenu avec ce qui est demandé et je signale tout écart avant service. Je transmets l’information utile et je garde comme repère : REX.</t>
  </si>
  <si>
    <t>Exemple de réponse CFA : pour « Maltraitance involontaire », je regarde la consigne, je contrôle : Danger banalisé. Si ce n’est pas bon ou si j’ai un doute, je ne laisse pas partir sans prévenir le responsable, les soins ou le formateur.</t>
  </si>
  <si>
    <t>Maltraitance involontaire - Danger banalisé.</t>
  </si>
  <si>
    <t>Maltraitance organisationnelle</t>
  </si>
  <si>
    <t>Notion : Maltraitance organisationnelle ; Définition opérationnelle : Organisation qui rend le bon accompagnement impossible. ; Exemple repas : Pas assez de temps pour aider à manger. ; Risque : Refus, dénutrition, perte de dignité.</t>
  </si>
  <si>
    <t>Explique comment maîtriser « Maltraitance organisationnelle » dans une démarche professionnelle en textures modifiées.</t>
  </si>
  <si>
    <t>Comment appliques-tu « Maltraitance organisationnelle » en situation de production, service ou accompagnement ?</t>
  </si>
  <si>
    <t>Sur le terrain, que dois-tu faire ou vérifier pour « Maltraitance organisationnelle » ?</t>
  </si>
  <si>
    <t>Notion : Maltraitance organisationnelle. ; Besoin / objectif : Notion : Maltraitance organisationnelle ; Définition opérationnelle : Organisation qui rend le bon accompagnement impossible. ; Exemple repas : Pas assez de temps pour aider à manger. ; Risque : Refus, dénutrition, perte de dignité.. ; Action professionnelle : appliquer la prescription et la consigne validée. ; Contrôle observable : Maltraitance organisationnelle - Refus, dénutrition, perte de dignité.. ; Risque / limite : Refus, dénutrition, perte de dignité. ; Validation / preuve : analyse cause. ; Responsable : Toute équipe / référent bientraitance. ; Source : SRC_DOCUMENT_SOURCE</t>
  </si>
  <si>
    <t>Objectif : Refus, dénutrition, perte de dignité. ; Action : appliquer la prescription en production, service ou accompagnement. ; Contrôle : Maltraitance organisationnelle - Refus, dénutrition, perte de dignité.. ; Transmission : prévenir cuisine, soins ou responsable si écart. ; Trace : noter ou faire remonter l'observation utile.</t>
  </si>
  <si>
    <t>Je vérifie : Maltraitance organisationnelle. ; Je respecte : la prescription ou la consigne donnée. ; Je contrôle : Maltraitance organisationnelle. ; Si écart : je préviens le responsable, les soins ou le formateur. ; Je transmets : ce que j'ai vu, corrigé ou fait remonter.</t>
  </si>
  <si>
    <t>Maltraitance organisationnelle : besoin → risque → contrôle → preuve.</t>
  </si>
  <si>
    <t>Maltraitance organisationnelle : action → contrôle → transmission.</t>
  </si>
  <si>
    <t>Maltraitance organisationnelle : je vérifie, je fais, je préviens.</t>
  </si>
  <si>
    <t>Complète avec la responsabilité, la preuve et le risque associé à « Maltraitance organisationnelle ».</t>
  </si>
  <si>
    <t>Ajoute un contrôle observable ou une transmission pour « Maltraitance organisationnelle ».</t>
  </si>
  <si>
    <t>Précise ce que tu fais si tu constates un écart sur « Maltraitance organisationnelle ».</t>
  </si>
  <si>
    <t>Quelle preuve ou quel contrôle permet de sécuriser « Maltraitance organisationnelle » ?</t>
  </si>
  <si>
    <t>Quel contrôle terrain dois-tu citer pour « Maltraitance organisationnelle » ?</t>
  </si>
  <si>
    <t>Qui préviens-tu si « Maltraitance organisationnelle » n’est pas conforme ?</t>
  </si>
  <si>
    <t>Refus, dénutrition, perte de dignité.</t>
  </si>
  <si>
    <t>analyse cause</t>
  </si>
  <si>
    <t>Exemple de réponse PRO : pour « Maltraitance organisationnelle », je vérifie d’abord la prescription, le niveau IDDSI ou la consigne validée. Je contrôle en situation réelle : Refus, dénutrition, perte de dignité. Le risque à éviter est : Refus, dénutrition, perte de dignité. Je m’appuie sur la preuve suivante : analyse cause. Si l’écart persiste, je corrige, je bloque la sortie si nécessaire et je transmets au responsable concerné.</t>
  </si>
  <si>
    <t>Exemple de réponse intermédiaire : pour « Maltraitance organisationnelle », j’applique la consigne puis je vérifie : Refus, dénutrition, perte de dignité. Je compare le résultat obtenu avec ce qui est demandé et je signale tout écart avant service. Je transmets l’information utile et je garde comme repère : analyse cause.</t>
  </si>
  <si>
    <t>Exemple de réponse CFA : pour « Maltraitance organisationnelle », je regarde la consigne, je contrôle : Refus, dénutrition, perte de dignité. Si ce n’est pas bon ou si j’ai un doute, je ne laisse pas partir sans prévenir le responsable, les soins ou le formateur.</t>
  </si>
  <si>
    <t>Maltraitance organisationnelle - Refus, dénutrition, perte de dignité.</t>
  </si>
  <si>
    <t>Consentement</t>
  </si>
  <si>
    <t>Notion : Consentement ; Définition opérationnelle : Informer, demander, respecter autant que possible. ; Exemple repas : Expliquer avant d'aider à manger. ; Risque : Forçage ou infantilisation.</t>
  </si>
  <si>
    <t>Explique comment maîtriser « Consentement » dans une démarche professionnelle en textures modifiées.</t>
  </si>
  <si>
    <t>Comment appliques-tu « Consentement » en situation de production, service ou accompagnement ?</t>
  </si>
  <si>
    <t>Sur le terrain, que dois-tu faire ou vérifier pour « Consentement » ?</t>
  </si>
  <si>
    <t>Notion : Consentement. ; Besoin / objectif : Notion : Consentement ; Définition opérationnelle : Informer, demander, respecter autant que possible. ; Exemple repas : Expliquer avant d'aider à manger. ; Risque : Forçage ou infantilisation.. ; Action professionnelle : appliquer la prescription et la consigne validée. ; Contrôle observable : Consentement - Forçage ou infantilisation.. ; Risque / limite : Forçage ou infantilisation. ; Validation / preuve : observation. ; Responsable : Toute équipe / référent bientraitance. ; Source : SRC_DOCUMENT_SOURCE</t>
  </si>
  <si>
    <t>Objectif : Forçage ou infantilisation. ; Action : appliquer la prescription en production, service ou accompagnement. ; Contrôle : Consentement - Forçage ou infantilisation.. ; Transmission : prévenir cuisine, soins ou responsable si écart. ; Trace : noter ou faire remonter l'observation utile.</t>
  </si>
  <si>
    <t>Je vérifie : Consentement. ; Je respecte : la prescription ou la consigne donnée. ; Je contrôle : Consentement. ; Si écart : je préviens le responsable, les soins ou le formateur. ; Je transmets : ce que j'ai vu, corrigé ou fait remonter.</t>
  </si>
  <si>
    <t>Consentement : besoin → risque → contrôle → preuve.</t>
  </si>
  <si>
    <t>Consentement : action → contrôle → transmission.</t>
  </si>
  <si>
    <t>Consentement : je vérifie, je fais, je préviens.</t>
  </si>
  <si>
    <t>Complète avec la responsabilité, la preuve et le risque associé à « Consentement ».</t>
  </si>
  <si>
    <t>Ajoute un contrôle observable ou une transmission pour « Consentement ».</t>
  </si>
  <si>
    <t>Précise ce que tu fais si tu constates un écart sur « Consentement ».</t>
  </si>
  <si>
    <t>Quelle preuve ou quel contrôle permet de sécuriser « Consentement » ?</t>
  </si>
  <si>
    <t>Quel contrôle terrain dois-tu citer pour « Consentement » ?</t>
  </si>
  <si>
    <t>Qui préviens-tu si « Consentement » n’est pas conforme ?</t>
  </si>
  <si>
    <t>Forçage ou infantilisation.</t>
  </si>
  <si>
    <t>observation</t>
  </si>
  <si>
    <t>Exemple de réponse PRO : pour « Consentement », je vérifie d’abord la prescription, le niveau IDDSI ou la consigne validée. Je contrôle en situation réelle : Forçage ou infantilisation. Le risque à éviter est : Forçage ou infantilisation. Je m’appuie sur la preuve suivante : observation. Si l’écart persiste, je corrige, je bloque la sortie si nécessaire et je transmets au responsable concerné.</t>
  </si>
  <si>
    <t>Exemple de réponse intermédiaire : pour « Consentement », j’applique la consigne puis je vérifie : Forçage ou infantilisation. Je compare le résultat obtenu avec ce qui est demandé et je signale tout écart avant service. Je transmets l’information utile et je garde comme repère : observation.</t>
  </si>
  <si>
    <t>Exemple de réponse CFA : pour « Consentement », je regarde la consigne, je contrôle : Forçage ou infantilisation. Si ce n’est pas bon ou si j’ai un doute, je ne laisse pas partir sans prévenir le responsable, les soins ou le formateur.</t>
  </si>
  <si>
    <t>Consentement - Forçage ou infantilisation.</t>
  </si>
  <si>
    <t>Dignité</t>
  </si>
  <si>
    <t>Notion : Dignité ; Définition opérationnelle : La personne n'est pas réduite à sa dépendance. ; Exemple repas : Serviette, aide discrète, présentation correcte. ; Risque : Humiliation.</t>
  </si>
  <si>
    <t>Explique comment maîtriser « Dignité » dans une démarche professionnelle en textures modifiées.</t>
  </si>
  <si>
    <t>Comment appliques-tu « Dignité » en situation de production, service ou accompagnement ?</t>
  </si>
  <si>
    <t>Sur le terrain, que dois-tu faire ou vérifier pour « Dignité » ?</t>
  </si>
  <si>
    <t>Notion : Dignité. ; Besoin / objectif : Notion : Dignité ; Définition opérationnelle : La personne n'est pas réduite à sa dépendance. ; Exemple repas : Serviette, aide discrète, présentation correcte. ; Risque : Humiliation.. ; Action professionnelle : appliquer la prescription et la consigne validée. ; Contrôle observable : Dignité - Humiliation.. ; Risque / limite : Humiliation. ; Validation / preuve : audit salle. ; Responsable : Toute équipe / référent bientraitance. ; Source : SRC_DOCUMENT_SOURCE</t>
  </si>
  <si>
    <t>Objectif : Humiliation. ; Action : appliquer la prescription en production, service ou accompagnement. ; Contrôle : Dignité - Humiliation.. ; Transmission : prévenir cuisine, soins ou responsable si écart. ; Trace : noter ou faire remonter l'observation utile.</t>
  </si>
  <si>
    <t>Je vérifie : Dignité. ; Je respecte : la prescription ou la consigne donnée. ; Je contrôle : Dignité. ; Si écart : je préviens le responsable, les soins ou le formateur. ; Je transmets : ce que j'ai vu, corrigé ou fait remonter.</t>
  </si>
  <si>
    <t>Dignité : besoin → risque → contrôle → preuve.</t>
  </si>
  <si>
    <t>Dignité : action → contrôle → transmission.</t>
  </si>
  <si>
    <t>Dignité : je vérifie, je fais, je préviens.</t>
  </si>
  <si>
    <t>Complète avec la responsabilité, la preuve et le risque associé à « Dignité ».</t>
  </si>
  <si>
    <t>Ajoute un contrôle observable ou une transmission pour « Dignité ».</t>
  </si>
  <si>
    <t>Précise ce que tu fais si tu constates un écart sur « Dignité ».</t>
  </si>
  <si>
    <t>Quelle preuve ou quel contrôle permet de sécuriser « Dignité » ?</t>
  </si>
  <si>
    <t>Quel contrôle terrain dois-tu citer pour « Dignité » ?</t>
  </si>
  <si>
    <t>Qui préviens-tu si « Dignité » n’est pas conforme ?</t>
  </si>
  <si>
    <t>Humiliation.</t>
  </si>
  <si>
    <t>audit salle</t>
  </si>
  <si>
    <t>Exemple de réponse PRO : pour « Dignité », je vérifie d’abord la prescription, le niveau IDDSI ou la consigne validée. Je contrôle en situation réelle : Humiliation. Le risque à éviter est : Humiliation. Je m’appuie sur la preuve suivante : audit salle. Si l’écart persiste, je corrige, je bloque la sortie si nécessaire et je transmets au responsable concerné.</t>
  </si>
  <si>
    <t>Exemple de réponse intermédiaire : pour « Dignité », j’applique la consigne puis je vérifie : Humiliation. Je compare le résultat obtenu avec ce qui est demandé et je signale tout écart avant service. Je transmets l’information utile et je garde comme repère : audit salle.</t>
  </si>
  <si>
    <t>Exemple de réponse CFA : pour « Dignité », je regarde la consigne, je contrôle : Humiliation. Si ce n’est pas bon ou si j’ai un doute, je ne laisse pas partir sans prévenir le responsable, les soins ou le formateur.</t>
  </si>
  <si>
    <t>Dignité - Humiliation.</t>
  </si>
  <si>
    <t>niveau 6 petits morceaux tendres</t>
  </si>
  <si>
    <t>iddsi 6</t>
  </si>
  <si>
    <t>Autonomie</t>
  </si>
  <si>
    <t>Notion : Autonomie ; Définition opérationnelle : Capacité à faire seul tout ou partie. ; Exemple repas : Couvert adapté plutôt qu'aide totale. ; Risque : Dépendance créée.</t>
  </si>
  <si>
    <t>Explique comment maîtriser « Autonomie » dans une démarche professionnelle en textures modifiées.</t>
  </si>
  <si>
    <t>Comment appliques-tu « Autonomie » en situation de production, service ou accompagnement ?</t>
  </si>
  <si>
    <t>Sur le terrain, que dois-tu faire ou vérifier pour « Autonomie » ?</t>
  </si>
  <si>
    <t>Notion : Autonomie. ; Besoin / objectif : Notion : Autonomie ; Définition opérationnelle : Capacité à faire seul tout ou partie. ; Exemple repas : Couvert adapté plutôt qu'aide totale. ; Risque : Dépendance créée.. ; Action professionnelle : appliquer la prescription et la consigne validée. ; Contrôle observable : Autonomie - Dépendance créée.. ; Risque / limite : Dépendance créée. ; Validation / preuve : fiche ergo. ; Responsable : Toute équipe / référent bientraitance. ; Source : SRC_DOCUMENT_SOURCE</t>
  </si>
  <si>
    <t>Objectif : Dépendance créée. ; Action : appliquer la prescription en production, service ou accompagnement. ; Contrôle : Autonomie - Dépendance créée.. ; Transmission : prévenir cuisine, soins ou responsable si écart. ; Trace : noter ou faire remonter l'observation utile.</t>
  </si>
  <si>
    <t>Je vérifie : Autonomie. ; Je respecte : la prescription ou la consigne donnée. ; Je contrôle : Autonomie. ; Si écart : je préviens le responsable, les soins ou le formateur. ; Je transmets : ce que j'ai vu, corrigé ou fait remonter.</t>
  </si>
  <si>
    <t>Autonomie : besoin → risque → contrôle → preuve.</t>
  </si>
  <si>
    <t>Autonomie : action → contrôle → transmission.</t>
  </si>
  <si>
    <t>Autonomie : je vérifie, je fais, je préviens.</t>
  </si>
  <si>
    <t>Complète avec la responsabilité, la preuve et le risque associé à « Autonomie ».</t>
  </si>
  <si>
    <t>Ajoute un contrôle observable ou une transmission pour « Autonomie ».</t>
  </si>
  <si>
    <t>Précise ce que tu fais si tu constates un écart sur « Autonomie ».</t>
  </si>
  <si>
    <t>Quelle preuve ou quel contrôle permet de sécuriser « Autonomie » ?</t>
  </si>
  <si>
    <t>Quel contrôle terrain dois-tu citer pour « Autonomie » ?</t>
  </si>
  <si>
    <t>Qui préviens-tu si « Autonomie » n’est pas conforme ?</t>
  </si>
  <si>
    <t>Dépendance créée.</t>
  </si>
  <si>
    <t>fiche ergo</t>
  </si>
  <si>
    <t>Exemple de réponse PRO : pour « Autonomie », je vérifie d’abord la prescription, le niveau IDDSI ou la consigne validée. Je contrôle en situation réelle : Dépendance créée. Le risque à éviter est : Dépendance créée. Je m’appuie sur la preuve suivante : fiche ergo. Si l’écart persiste, je corrige, je bloque la sortie si nécessaire et je transmets au responsable concerné.</t>
  </si>
  <si>
    <t>Exemple de réponse intermédiaire : pour « Autonomie », j’applique la consigne puis je vérifie : Dépendance créée. Je compare le résultat obtenu avec ce qui est demandé et je signale tout écart avant service. Je transmets l’information utile et je garde comme repère : fiche ergo.</t>
  </si>
  <si>
    <t>Exemple de réponse CFA : pour « Autonomie », je regarde la consigne, je contrôle : Dépendance créée. Si ce n’est pas bon ou si j’ai un doute, je ne laisse pas partir sans prévenir le responsable, les soins ou le formateur.</t>
  </si>
  <si>
    <t>Autonomie - Dépendance créée.</t>
  </si>
  <si>
    <t>maintenir forme alimentaire avec securite</t>
  </si>
  <si>
    <t>Refus respecté mais analysé</t>
  </si>
  <si>
    <t>Notion : Refus respecté mais analysé ; Définition opérationnelle : Ne pas forcer, ne pas abandonner. ; Exemple repas : Chercher cause, proposer alternatives. ; Risque : Dénutrition si abandon.</t>
  </si>
  <si>
    <t>Explique comment maîtriser « Refus respecté mais analysé » dans une démarche professionnelle en textures modifiées.</t>
  </si>
  <si>
    <t>Comment appliques-tu « Refus respecté mais analysé » en situation de production, service ou accompagnement ?</t>
  </si>
  <si>
    <t>Sur le terrain, que dois-tu faire ou vérifier pour « Refus respecté mais analysé » ?</t>
  </si>
  <si>
    <t>Notion : Refus respecté mais analysé. ; Besoin / objectif : Notion : Refus respecté mais analysé ; Définition opérationnelle : Ne pas forcer, ne pas abandonner. ; Exemple repas : Chercher cause, proposer alternatives. ; Risque : Dénutrition si abandon.. ; Action professionnelle : appliquer la prescription et la consigne validée. ; Contrôle observable : Refus respecté mais analysé - Dénutrition si abandon.. ; Risque / limite : Dénutrition si abandon. ; Validation / preuve : fiche refus. ; Responsable : Toute équipe / référent bientraitance. ; Source : SRC_DOCUMENT_SOURCE</t>
  </si>
  <si>
    <t>Objectif : Dénutrition si abandon. ; Action : appliquer la prescription en production, service ou accompagnement. ; Contrôle : Refus respecté mais analysé - Dénutrition si abandon.. ; Transmission : prévenir cuisine, soins ou responsable si écart. ; Trace : noter ou faire remonter l'observation utile.</t>
  </si>
  <si>
    <t>Je vérifie : Refus respecté mais analysé. ; Je respecte : la prescription ou la consigne donnée. ; Je contrôle : Refus respecté mais analysé. ; Si écart : je préviens le responsable, les soins ou le formateur. ; Je transmets : ce que j'ai vu, corrigé ou fait remonter.</t>
  </si>
  <si>
    <t>Refus respecté mais analysé : besoin → risque → contrôle → preuve.</t>
  </si>
  <si>
    <t>Refus respecté mais analysé : action → contrôle → transmission.</t>
  </si>
  <si>
    <t>Refus respecté mais analysé : je vérifie, je fais, je préviens.</t>
  </si>
  <si>
    <t>Complète avec la responsabilité, la preuve et le risque associé à « Refus respecté mais analysé ».</t>
  </si>
  <si>
    <t>Ajoute un contrôle observable ou une transmission pour « Refus respecté mais analysé ».</t>
  </si>
  <si>
    <t>Précise ce que tu fais si tu constates un écart sur « Refus respecté mais analysé ».</t>
  </si>
  <si>
    <t>Quelle preuve ou quel contrôle permet de sécuriser « Refus respecté mais analysé » ?</t>
  </si>
  <si>
    <t>Quel contrôle terrain dois-tu citer pour « Refus respecté mais analysé » ?</t>
  </si>
  <si>
    <t>Qui préviens-tu si « Refus respecté mais analysé » n’est pas conforme ?</t>
  </si>
  <si>
    <t>Dénutrition si abandon.</t>
  </si>
  <si>
    <t>fiche refus</t>
  </si>
  <si>
    <t>Exemple de réponse PRO : pour « Refus respecté mais analysé », je vérifie d’abord la prescription, le niveau IDDSI ou la consigne validée. Je contrôle en situation réelle : Dénutrition si abandon. Le risque à éviter est : Dénutrition si abandon. Je m’appuie sur la preuve suivante : fiche refus. Si l’écart persiste, je corrige, je bloque la sortie si nécessaire et je transmets au responsable concerné.</t>
  </si>
  <si>
    <t>Exemple de réponse intermédiaire : pour « Refus respecté mais analysé », j’applique la consigne puis je vérifie : Dénutrition si abandon. Je compare le résultat obtenu avec ce qui est demandé et je signale tout écart avant service. Je transmets l’information utile et je garde comme repère : fiche refus.</t>
  </si>
  <si>
    <t>Exemple de réponse CFA : pour « Refus respecté mais analysé », je regarde la consigne, je contrôle : Dénutrition si abandon. Si ce n’est pas bon ou si j’ai un doute, je ne laisse pas partir sans prévenir le responsable, les soins ou le formateur.</t>
  </si>
  <si>
    <t>Refus respecté mais analysé - Dénutrition si abandon.</t>
  </si>
  <si>
    <t>test d ecrasement a la fourchette</t>
  </si>
  <si>
    <t>Liberté de choix</t>
  </si>
  <si>
    <t>Notion : Liberté de choix ; Définition opérationnelle : Maintenir choix lorsque possible. ; Exemple repas : Choix dessert, sauce, place. ; Risque : Repas subi.</t>
  </si>
  <si>
    <t>Explique comment maîtriser « Liberté de choix » dans une démarche professionnelle en textures modifiées.</t>
  </si>
  <si>
    <t>Comment appliques-tu « Liberté de choix » en situation de production, service ou accompagnement ?</t>
  </si>
  <si>
    <t>Sur le terrain, que dois-tu faire ou vérifier pour « Liberté de choix » ?</t>
  </si>
  <si>
    <t>Notion : Liberté de choix. ; Besoin / objectif : Notion : Liberté de choix ; Définition opérationnelle : Maintenir choix lorsque possible. ; Exemple repas : Choix dessert, sauce, place. ; Risque : Repas subi.. ; Action professionnelle : appliquer la prescription et la consigne validée. ; Contrôle observable : Liberté de choix - Repas subi.. ; Risque / limite : Repas subi. ; Validation / preuve : fiche goûts. ; Responsable : Toute équipe / référent bientraitance. ; Source : SRC_DOCUMENT_SOURCE</t>
  </si>
  <si>
    <t>Objectif : Repas subi. ; Action : appliquer la prescription en production, service ou accompagnement. ; Contrôle : Liberté de choix - Repas subi.. ; Transmission : prévenir cuisine, soins ou responsable si écart. ; Trace : noter ou faire remonter l'observation utile.</t>
  </si>
  <si>
    <t>Je vérifie : Liberté de choix. ; Je respecte : la prescription ou la consigne donnée. ; Je contrôle : Liberté de choix. ; Si écart : je préviens le responsable, les soins ou le formateur. ; Je transmets : ce que j'ai vu, corrigé ou fait remonter.</t>
  </si>
  <si>
    <t>Liberté de choix : besoin → risque → contrôle → preuve.</t>
  </si>
  <si>
    <t>Liberté de choix : action → contrôle → transmission.</t>
  </si>
  <si>
    <t>Liberté de choix : je vérifie, je fais, je préviens.</t>
  </si>
  <si>
    <t>Complète avec la responsabilité, la preuve et le risque associé à « Liberté de choix ».</t>
  </si>
  <si>
    <t>Ajoute un contrôle observable ou une transmission pour « Liberté de choix ».</t>
  </si>
  <si>
    <t>Précise ce que tu fais si tu constates un écart sur « Liberté de choix ».</t>
  </si>
  <si>
    <t>Quelle preuve ou quel contrôle permet de sécuriser « Liberté de choix » ?</t>
  </si>
  <si>
    <t>Quel contrôle terrain dois-tu citer pour « Liberté de choix » ?</t>
  </si>
  <si>
    <t>Qui préviens-tu si « Liberté de choix » n’est pas conforme ?</t>
  </si>
  <si>
    <t>Repas subi.</t>
  </si>
  <si>
    <t>Exemple de réponse PRO : pour « Liberté de choix », je vérifie d’abord la prescription, le niveau IDDSI ou la consigne validée. Je contrôle en situation réelle : Repas subi. Le risque à éviter est : Repas subi. Je m’appuie sur la preuve suivante : fiche goûts. Si l’écart persiste, je corrige, je bloque la sortie si nécessaire et je transmets au responsable concerné.</t>
  </si>
  <si>
    <t>Exemple de réponse intermédiaire : pour « Liberté de choix », j’applique la consigne puis je vérifie : Repas subi. Je compare le résultat obtenu avec ce qui est demandé et je signale tout écart avant service. Je transmets l’information utile et je garde comme repère : fiche goûts.</t>
  </si>
  <si>
    <t>Exemple de réponse CFA : pour « Liberté de choix », je regarde la consigne, je contrôle : Repas subi. Si ce n’est pas bon ou si j’ai un doute, je ne laisse pas partir sans prévenir le responsable, les soins ou le formateur.</t>
  </si>
  <si>
    <t>Liberté de choix - Repas subi.</t>
  </si>
  <si>
    <t>morceaux tendres de taille limitee necessitant mastication reduite</t>
  </si>
  <si>
    <t>servir viande fibreuse ou legumes croquants</t>
  </si>
  <si>
    <t>Traçabilité éthique</t>
  </si>
  <si>
    <t>Notion : Traçabilité éthique ; Définition opérationnelle : Écrire les refus, adaptations et arbitrages. ; Exemple repas : Pourquoi texture ou aide donnée. ; Risque : Décisions invisibles.</t>
  </si>
  <si>
    <t>Explique comment maîtriser « Traçabilité éthique » dans une démarche professionnelle en textures modifiées.</t>
  </si>
  <si>
    <t>Comment appliques-tu « Traçabilité éthique » en situation de production, service ou accompagnement ?</t>
  </si>
  <si>
    <t>Sur le terrain, que dois-tu faire ou vérifier pour « Traçabilité éthique » ?</t>
  </si>
  <si>
    <t>Notion : Traçabilité éthique. ; Besoin / objectif : Notion : Traçabilité éthique ; Définition opérationnelle : Écrire les refus, adaptations et arbitrages. ; Exemple repas : Pourquoi texture ou aide donnée. ; Risque : Décisions invisibles.. ; Action professionnelle : appliquer la prescription et la consigne validée. ; Contrôle observable : Traçabilité éthique - Décisions invisibles.. ; Risque / limite : Décisions invisibles. ; Validation / preuve : dossier. ; Responsable : Toute équipe / référent bientraitance. ; Source : SRC_DOCUMENT_SOURCE</t>
  </si>
  <si>
    <t>Objectif : Décisions invisibles. ; Action : appliquer la prescription en production, service ou accompagnement. ; Contrôle : Traçabilité éthique - Décisions invisibles.. ; Transmission : prévenir cuisine, soins ou responsable si écart. ; Trace : noter ou faire remonter l'observation utile.</t>
  </si>
  <si>
    <t>Je vérifie : Traçabilité éthique. ; Je respecte : la prescription ou la consigne donnée. ; Je contrôle : Traçabilité éthique. ; Si écart : je préviens le responsable, les soins ou le formateur. ; Je transmets : ce que j'ai vu, corrigé ou fait remonter.</t>
  </si>
  <si>
    <t>Traçabilité éthique : besoin → risque → contrôle → preuve.</t>
  </si>
  <si>
    <t>Traçabilité éthique : action → contrôle → transmission.</t>
  </si>
  <si>
    <t>Traçabilité éthique : je vérifie, je fais, je préviens.</t>
  </si>
  <si>
    <t>Complète avec la responsabilité, la preuve et le risque associé à « Traçabilité éthique ».</t>
  </si>
  <si>
    <t>Ajoute un contrôle observable ou une transmission pour « Traçabilité éthique ».</t>
  </si>
  <si>
    <t>Précise ce que tu fais si tu constates un écart sur « Traçabilité éthique ».</t>
  </si>
  <si>
    <t>Quelle preuve ou quel contrôle permet de sécuriser « Traçabilité éthique » ?</t>
  </si>
  <si>
    <t>Quel contrôle terrain dois-tu citer pour « Traçabilité éthique » ?</t>
  </si>
  <si>
    <t>Qui préviens-tu si « Traçabilité éthique » n’est pas conforme ?</t>
  </si>
  <si>
    <t>Décisions invisibles.</t>
  </si>
  <si>
    <t>dossier</t>
  </si>
  <si>
    <t>Exemple de réponse PRO : pour « Traçabilité éthique », je vérifie d’abord la prescription, le niveau IDDSI ou la consigne validée. Je contrôle en situation réelle : Décisions invisibles. Le risque à éviter est : Décisions invisibles. Je m’appuie sur la preuve suivante : dossier. Si l’écart persiste, je corrige, je bloque la sortie si nécessaire et je transmets au responsable concerné.</t>
  </si>
  <si>
    <t>Exemple de réponse intermédiaire : pour « Traçabilité éthique », j’applique la consigne puis je vérifie : Décisions invisibles. Je compare le résultat obtenu avec ce qui est demandé et je signale tout écart avant service. Je transmets l’information utile et je garde comme repère : dossier.</t>
  </si>
  <si>
    <t>Exemple de réponse CFA : pour « Traçabilité éthique », je regarde la consigne, je contrôle : Décisions invisibles. Si ce n’est pas bon ou si j’ai un doute, je ne laisse pas partir sans prévenir le responsable, les soins ou le formateur.</t>
  </si>
  <si>
    <t>Traçabilité éthique - Décisions invisibles.</t>
  </si>
  <si>
    <t>prescription compatible avec mastication</t>
  </si>
  <si>
    <t>test d ecrasement a la fourchette prescription compatible avec mastication cuisson longue decoupe nappage</t>
  </si>
  <si>
    <t>Culture du signalement</t>
  </si>
  <si>
    <t>Notion : Culture du signalement ; Définition opérationnelle : Remonter signaux faibles sans culpabiliser. ; Exemple repas : Toux, assiette non mangée, aide brutale. ; Risque : Répétition silencieuse.</t>
  </si>
  <si>
    <t>Explique comment maîtriser « Culture du signalement » dans une démarche professionnelle en textures modifiées.</t>
  </si>
  <si>
    <t>Comment appliques-tu « Culture du signalement » en situation de production, service ou accompagnement ?</t>
  </si>
  <si>
    <t>Sur le terrain, que dois-tu faire ou vérifier pour « Culture du signalement » ?</t>
  </si>
  <si>
    <t>Notion : Culture du signalement. ; Besoin / objectif : Notion : Culture du signalement ; Définition opérationnelle : Remonter signaux faibles sans culpabiliser. ; Exemple repas : Toux, assiette non mangée, aide brutale. ; Risque : Répétition silencieuse.. ; Action professionnelle : appliquer la prescription et la consigne validée. ; Contrôle observable : Culture du signalement - Répétition silencieuse.. ; Risque / limite : Répétition silencieuse. ; Validation / preuve : tableau alertes. ; Responsable : Toute équipe / référent bientraitance. ; Source : SRC_DOCUMENT_SOURCE</t>
  </si>
  <si>
    <t>Objectif : Répétition silencieuse. ; Action : appliquer la prescription en production, service ou accompagnement. ; Contrôle : Culture du signalement - Répétition silencieuse.. ; Transmission : prévenir cuisine, soins ou responsable si écart. ; Trace : noter ou faire remonter l'observation utile.</t>
  </si>
  <si>
    <t>Je vérifie : Culture du signalement. ; Je respecte : la prescription ou la consigne donnée. ; Je contrôle : Culture du signalement. ; Si écart : je préviens le responsable, les soins ou le formateur. ; Je transmets : ce que j'ai vu, corrigé ou fait remonter.</t>
  </si>
  <si>
    <t>Culture du signalement : besoin → risque → contrôle → preuve.</t>
  </si>
  <si>
    <t>Culture du signalement : action → contrôle → transmission.</t>
  </si>
  <si>
    <t>Culture du signalement : je vérifie, je fais, je préviens.</t>
  </si>
  <si>
    <t>Complète avec la responsabilité, la preuve et le risque associé à « Culture du signalement ».</t>
  </si>
  <si>
    <t>Ajoute un contrôle observable ou une transmission pour « Culture du signalement ».</t>
  </si>
  <si>
    <t>Précise ce que tu fais si tu constates un écart sur « Culture du signalement ».</t>
  </si>
  <si>
    <t>Quelle preuve ou quel contrôle permet de sécuriser « Culture du signalement » ?</t>
  </si>
  <si>
    <t>Quel contrôle terrain dois-tu citer pour « Culture du signalement » ?</t>
  </si>
  <si>
    <t>Qui préviens-tu si « Culture du signalement » n’est pas conforme ?</t>
  </si>
  <si>
    <t>Répétition silencieuse.</t>
  </si>
  <si>
    <t>tableau alertes</t>
  </si>
  <si>
    <t>Exemple de réponse PRO : pour « Culture du signalement », je vérifie d’abord la prescription, le niveau IDDSI ou la consigne validée. Je contrôle en situation réelle : Répétition silencieuse. Le risque à éviter est : Répétition silencieuse. Je m’appuie sur la preuve suivante : tableau alertes. Si l’écart persiste, je corrige, je bloque la sortie si nécessaire et je transmets au responsable concerné.</t>
  </si>
  <si>
    <t>Exemple de réponse intermédiaire : pour « Culture du signalement », j’applique la consigne puis je vérifie : Répétition silencieuse. Je compare le résultat obtenu avec ce qui est demandé et je signale tout écart avant service. Je transmets l’information utile et je garde comme repère : tableau alertes.</t>
  </si>
  <si>
    <t>Exemple de réponse CFA : pour « Culture du signalement », je regarde la consigne, je contrôle : Répétition silencieuse. Si ce n’est pas bon ou si j’ai un doute, je ne laisse pas partir sans prévenir le responsable, les soins ou le formateur.</t>
  </si>
  <si>
    <t>Culture du signalement - Répétition silencieuse.</t>
  </si>
  <si>
    <t>Coordination cuisine, soins et salle</t>
  </si>
  <si>
    <t>Communication cuisiniers, diététiciennes, soignants, salle</t>
  </si>
  <si>
    <t>Prescription texture</t>
  </si>
  <si>
    <t>Flux d'information : Prescription texture ; Émetteur : Soins/médecin/orthophoniste ; Destinataire : Cuisine/diététique/salle ; Contenu minimal : Niveau texture, boissons, interdits.</t>
  </si>
  <si>
    <t>Explique comment maîtriser « Prescription texture » dans une démarche professionnelle en textures modifiées.</t>
  </si>
  <si>
    <t>Comment appliques-tu « Prescription texture » en situation de production, service ou accompagnement ?</t>
  </si>
  <si>
    <t>Sur le terrain, que dois-tu faire ou vérifier pour « Prescription texture » ?</t>
  </si>
  <si>
    <t>Notion : Prescription texture. ; Besoin / objectif : Flux d'information : Prescription texture ; Émetteur : Soins/médecin/orthophoniste ; Destinataire : Cuisine/diététique/salle ; Contenu minimal : Niveau texture, boissons, interdits.. ; Action professionnelle : appliquer la prescription et la consigne validée. ; Contrôle observable : Prescription texture - Niveau texture, boissons, interdits.. ; Risque / limite : Assiette non conforme. ; Validation / preuve : Observation terrain / fiche de suivi / transmission.. ; Responsable : Service / salle / soins selon organisation. ; Source : SRC_DOCUMENT_SOURCE</t>
  </si>
  <si>
    <t>Objectif : Assiette non conforme. ; Action : appliquer la prescription en production, service ou accompagnement. ; Contrôle : Prescription texture - Niveau texture, boissons, interdits.. ; Transmission : prévenir cuisine, soins ou responsable si écart. ; Trace : noter ou faire remonter l'observation utile.</t>
  </si>
  <si>
    <t>Je vérifie : Prescription texture. ; Je respecte : la prescription ou la consigne donnée. ; Je contrôle : Prescription texture. ; Si écart : je préviens le responsable, les soins ou le formateur. ; Je transmets : ce que j'ai vu, corrigé ou fait remonter.</t>
  </si>
  <si>
    <t>Prescription texture : besoin → risque → contrôle → preuve.</t>
  </si>
  <si>
    <t>Prescription texture : action → contrôle → transmission.</t>
  </si>
  <si>
    <t>Prescription texture : je vérifie, je fais, je préviens.</t>
  </si>
  <si>
    <t>Complète avec la responsabilité, la preuve et le risque associé à « Prescription texture ».</t>
  </si>
  <si>
    <t>Ajoute un contrôle observable ou une transmission pour « Prescription texture ».</t>
  </si>
  <si>
    <t>Précise ce que tu fais si tu constates un écart sur « Prescription texture ».</t>
  </si>
  <si>
    <t>Quelle preuve ou quel contrôle permet de sécuriser « Prescription texture » ?</t>
  </si>
  <si>
    <t>Quel contrôle terrain dois-tu citer pour « Prescription texture » ?</t>
  </si>
  <si>
    <t>Qui préviens-tu si « Prescription texture » n’est pas conforme ?</t>
  </si>
  <si>
    <t>Assiette non conforme.</t>
  </si>
  <si>
    <t>Exemple de réponse PRO : pour « Prescription texture », je vérifie d’abord la prescription, le niveau IDDSI ou la consigne validée. Je contrôle en situation réelle : Niveau texture, boissons, interdits. Le risque à éviter est : Assiette non conforme. Je m’appuie sur la preuve suivante : Observation terrain / fiche de suivi / transmission. Si l’écart persiste, je corrige, je bloque la sortie si nécessaire et je transmets au responsable concerné.</t>
  </si>
  <si>
    <t>Exemple de réponse intermédiaire : pour « Prescription texture », j’applique la consigne puis je vérifie : Niveau texture, boissons, interdits. Je compare le résultat obtenu avec ce qui est demandé et je signale tout écart avant service. Je transmets l’information utile et je garde comme repère : Observation terrain / fiche de suivi / transmission.</t>
  </si>
  <si>
    <t>Exemple de réponse CFA : pour « Prescription texture », je regarde la consigne, je contrôle : Niveau texture, boissons, interdits. Si ce n’est pas bon ou si j’ai un doute, je ne laisse pas partir sans prévenir le responsable, les soins ou le formateur.</t>
  </si>
  <si>
    <t>Prescription texture - Niveau texture, boissons, interdits.</t>
  </si>
  <si>
    <t>Régimes/allergènes</t>
  </si>
  <si>
    <t>Flux d'information : Régimes/allergènes ; Émetteur : Diététique ; Destinataire : Cuisine/salle ; Contenu minimal : Allergies, intolérances, régimes.</t>
  </si>
  <si>
    <t>Explique comment maîtriser « Régimes/allergènes » dans une démarche professionnelle en textures modifiées.</t>
  </si>
  <si>
    <t>Comment appliques-tu « Régimes/allergènes » en situation de production, service ou accompagnement ?</t>
  </si>
  <si>
    <t>Sur le terrain, que dois-tu faire ou vérifier pour « Régimes/allergènes » ?</t>
  </si>
  <si>
    <t>Notion : Régimes/allergènes. ; Besoin / objectif : Flux d'information : Régimes/allergènes ; Émetteur : Diététique ; Destinataire : Cuisine/salle ; Contenu minimal : Allergies, intolérances, régimes.. ; Action professionnelle : appliquer la prescription et la consigne validée. ; Contrôle observable : Régimes/allergènes - Allergies, intolérances, régimes.. ; Risque / limite : Erreur grave. ; Validation / preuve : Observation terrain / fiche de suivi / transmission.. ; Responsable : Service / salle / soins selon organisation. ; Source : SRC_DOCUMENT_SOURCE</t>
  </si>
  <si>
    <t>Objectif : Erreur grave. ; Action : appliquer la prescription en production, service ou accompagnement. ; Contrôle : Régimes/allergènes - Allergies, intolérances, régimes.. ; Transmission : prévenir cuisine, soins ou responsable si écart. ; Trace : noter ou faire remonter l'observation utile.</t>
  </si>
  <si>
    <t>Je vérifie : Régimes/allergènes. ; Je respecte : la prescription ou la consigne donnée. ; Je contrôle : Régimes/allergènes. ; Si écart : je préviens le responsable, les soins ou le formateur. ; Je transmets : ce que j'ai vu, corrigé ou fait remonter.</t>
  </si>
  <si>
    <t>Régimes/allergènes : besoin → risque → contrôle → preuve.</t>
  </si>
  <si>
    <t>Régimes/allergènes : action → contrôle → transmission.</t>
  </si>
  <si>
    <t>Régimes/allergènes : je vérifie, je fais, je préviens.</t>
  </si>
  <si>
    <t>Complète avec la responsabilité, la preuve et le risque associé à « Régimes/allergènes ».</t>
  </si>
  <si>
    <t>Ajoute un contrôle observable ou une transmission pour « Régimes/allergènes ».</t>
  </si>
  <si>
    <t>Précise ce que tu fais si tu constates un écart sur « Régimes/allergènes ».</t>
  </si>
  <si>
    <t>Quelle preuve ou quel contrôle permet de sécuriser « Régimes/allergènes » ?</t>
  </si>
  <si>
    <t>Quel contrôle terrain dois-tu citer pour « Régimes/allergènes » ?</t>
  </si>
  <si>
    <t>Qui préviens-tu si « Régimes/allergènes » n’est pas conforme ?</t>
  </si>
  <si>
    <t>Erreur grave.</t>
  </si>
  <si>
    <t>Exemple de réponse PRO : pour « Régimes/allergènes », je vérifie d’abord la prescription, le niveau IDDSI ou la consigne validée. Je contrôle en situation réelle : Allergies, intolérances, régimes. Le risque à éviter est : Erreur grave. Je m’appuie sur la preuve suivante : Observation terrain / fiche de suivi / transmission. Si l’écart persiste, je corrige, je bloque la sortie si nécessaire et je transmets au responsable concerné.</t>
  </si>
  <si>
    <t>Exemple de réponse intermédiaire : pour « Régimes/allergènes », j’applique la consigne puis je vérifie : Allergies, intolérances, régimes. Je compare le résultat obtenu avec ce qui est demandé et je signale tout écart avant service. Je transmets l’information utile et je garde comme repère : Observation terrain / fiche de suivi / transmission.</t>
  </si>
  <si>
    <t>Exemple de réponse CFA : pour « Régimes/allergènes », je regarde la consigne, je contrôle : Allergies, intolérances, régimes. Si ce n’est pas bon ou si j’ai un doute, je ne laisse pas partir sans prévenir le responsable, les soins ou le formateur.</t>
  </si>
  <si>
    <t>Régimes/allergènes - Allergies, intolérances, régimes.</t>
  </si>
  <si>
    <t>niveau 6 petits morceaux tendres test d ecrasement a la fourchette</t>
  </si>
  <si>
    <t>Goûts/non-goûts</t>
  </si>
  <si>
    <t>Flux d'information : Goûts/non-goûts ; Émetteur : Salle/soins/famille ; Destinataire : Cuisine/diététique ; Contenu minimal : Préférences, aversions, habitudes.</t>
  </si>
  <si>
    <t>Explique comment maîtriser « Goûts/non-goûts » dans une démarche professionnelle en textures modifiées.</t>
  </si>
  <si>
    <t>Comment appliques-tu « Goûts/non-goûts » en situation de production, service ou accompagnement ?</t>
  </si>
  <si>
    <t>Sur le terrain, que dois-tu faire ou vérifier pour « Goûts/non-goûts » ?</t>
  </si>
  <si>
    <t>Notion : Goûts/non-goûts. ; Besoin / objectif : Flux d'information : Goûts/non-goûts ; Émetteur : Salle/soins/famille ; Destinataire : Cuisine/diététique ; Contenu minimal : Préférences, aversions, habitudes.. ; Action professionnelle : appliquer la prescription et la consigne validée. ; Contrôle observable : Goûts/non-goûts - Préférences, aversions, habitudes.. ; Risque / limite : Refus répétés. ; Validation / preuve : Observation terrain / fiche de suivi / transmission.. ; Responsable : Service / salle / soins selon organisation. ; Source : SRC_DOCUMENT_SOURCE</t>
  </si>
  <si>
    <t>Objectif : Refus répétés. ; Action : appliquer la prescription en production, service ou accompagnement. ; Contrôle : Goûts/non-goûts - Préférences, aversions, habitudes.. ; Transmission : prévenir cuisine, soins ou responsable si écart. ; Trace : noter ou faire remonter l'observation utile.</t>
  </si>
  <si>
    <t>Je vérifie : Goûts/non-goûts. ; Je respecte : la prescription ou la consigne donnée. ; Je contrôle : Goûts/non-goûts. ; Si écart : je préviens le responsable, les soins ou le formateur. ; Je transmets : ce que j'ai vu, corrigé ou fait remonter.</t>
  </si>
  <si>
    <t>Goûts/non-goûts : besoin → risque → contrôle → preuve.</t>
  </si>
  <si>
    <t>Goûts/non-goûts : action → contrôle → transmission.</t>
  </si>
  <si>
    <t>Goûts/non-goûts : je vérifie, je fais, je préviens.</t>
  </si>
  <si>
    <t>Complète avec la responsabilité, la preuve et le risque associé à « Goûts/non-goûts ».</t>
  </si>
  <si>
    <t>Ajoute un contrôle observable ou une transmission pour « Goûts/non-goûts ».</t>
  </si>
  <si>
    <t>Précise ce que tu fais si tu constates un écart sur « Goûts/non-goûts ».</t>
  </si>
  <si>
    <t>Quelle preuve ou quel contrôle permet de sécuriser « Goûts/non-goûts » ?</t>
  </si>
  <si>
    <t>Quel contrôle terrain dois-tu citer pour « Goûts/non-goûts » ?</t>
  </si>
  <si>
    <t>Qui préviens-tu si « Goûts/non-goûts » n’est pas conforme ?</t>
  </si>
  <si>
    <t>Refus répétés.</t>
  </si>
  <si>
    <t>Exemple de réponse PRO : pour « Goûts/non-goûts », je vérifie d’abord la prescription, le niveau IDDSI ou la consigne validée. Je contrôle en situation réelle : Préférences, aversions, habitudes. Le risque à éviter est : Refus répétés. Je m’appuie sur la preuve suivante : Observation terrain / fiche de suivi / transmission. Si l’écart persiste, je corrige, je bloque la sortie si nécessaire et je transmets au responsable concerné.</t>
  </si>
  <si>
    <t>Exemple de réponse intermédiaire : pour « Goûts/non-goûts », j’applique la consigne puis je vérifie : Préférences, aversions, habitudes. Je compare le résultat obtenu avec ce qui est demandé et je signale tout écart avant service. Je transmets l’information utile et je garde comme repère : Observation terrain / fiche de suivi / transmission.</t>
  </si>
  <si>
    <t>Exemple de réponse CFA : pour « Goûts/non-goûts », je regarde la consigne, je contrôle : Préférences, aversions, habitudes. Si ce n’est pas bon ou si j’ai un doute, je ne laisse pas partir sans prévenir le responsable, les soins ou le formateur.</t>
  </si>
  <si>
    <t>Goûts/non-goûts - Préférences, aversions, habitudes.</t>
  </si>
  <si>
    <t>Consommation réelle</t>
  </si>
  <si>
    <t>Flux d'information : Consommation réelle ; Émetteur : Salle ; Destinataire : Diététique/cuisine/soins ; Contenu minimal : Reste par composante, refus, appétit.</t>
  </si>
  <si>
    <t>Explique comment maîtriser « Consommation réelle » dans une démarche professionnelle en textures modifiées.</t>
  </si>
  <si>
    <t>Comment appliques-tu « Consommation réelle » en situation de production, service ou accompagnement ?</t>
  </si>
  <si>
    <t>Sur le terrain, que dois-tu faire ou vérifier pour « Consommation réelle » ?</t>
  </si>
  <si>
    <t>Notion : Consommation réelle. ; Besoin / objectif : Flux d'information : Consommation réelle ; Émetteur : Salle ; Destinataire : Diététique/cuisine/soins ; Contenu minimal : Reste par composante, refus, appétit.. ; Action professionnelle : appliquer la prescription et la consigne validée. ; Contrôle observable : Consommation réelle - Reste par composante, refus, appétit.. ; Risque / limite : Dénutrition invisible. ; Validation / preuve : Observation terrain / fiche de suivi / transmission.. ; Responsable : Service / salle / soins selon organisation. ; Source : SRC_DOCUMENT_SOURCE</t>
  </si>
  <si>
    <t>Objectif : Dénutrition invisible. ; Action : appliquer la prescription en production, service ou accompagnement. ; Contrôle : Consommation réelle - Reste par composante, refus, appétit.. ; Transmission : prévenir cuisine, soins ou responsable si écart. ; Trace : noter ou faire remonter l'observation utile.</t>
  </si>
  <si>
    <t>Je vérifie : Consommation réelle. ; Je respecte : la prescription ou la consigne donnée. ; Je contrôle : Consommation réelle. ; Si écart : je préviens le responsable, les soins ou le formateur. ; Je transmets : ce que j'ai vu, corrigé ou fait remonter.</t>
  </si>
  <si>
    <t>Consommation réelle : besoin → risque → contrôle → preuve.</t>
  </si>
  <si>
    <t>Consommation réelle : action → contrôle → transmission.</t>
  </si>
  <si>
    <t>Consommation réelle : je vérifie, je fais, je préviens.</t>
  </si>
  <si>
    <t>Complète avec la responsabilité, la preuve et le risque associé à « Consommation réelle ».</t>
  </si>
  <si>
    <t>Ajoute un contrôle observable ou une transmission pour « Consommation réelle ».</t>
  </si>
  <si>
    <t>Précise ce que tu fais si tu constates un écart sur « Consommation réelle ».</t>
  </si>
  <si>
    <t>Quelle preuve ou quel contrôle permet de sécuriser « Consommation réelle » ?</t>
  </si>
  <si>
    <t>Quel contrôle terrain dois-tu citer pour « Consommation réelle » ?</t>
  </si>
  <si>
    <t>Qui préviens-tu si « Consommation réelle » n’est pas conforme ?</t>
  </si>
  <si>
    <t>Dénutrition invisible.</t>
  </si>
  <si>
    <t>Exemple de réponse PRO : pour « Consommation réelle », je vérifie d’abord la prescription, le niveau IDDSI ou la consigne validée. Je contrôle en situation réelle : Reste par composante, refus, appétit. Le risque à éviter est : Dénutrition invisible. Je m’appuie sur la preuve suivante : Observation terrain / fiche de suivi / transmission. Si l’écart persiste, je corrige, je bloque la sortie si nécessaire et je transmets au responsable concerné.</t>
  </si>
  <si>
    <t>Exemple de réponse intermédiaire : pour « Consommation réelle », j’applique la consigne puis je vérifie : Reste par composante, refus, appétit. Je compare le résultat obtenu avec ce qui est demandé et je signale tout écart avant service. Je transmets l’information utile et je garde comme repère : Observation terrain / fiche de suivi / transmission.</t>
  </si>
  <si>
    <t>Exemple de réponse CFA : pour « Consommation réelle », je regarde la consigne, je contrôle : Reste par composante, refus, appétit. Si ce n’est pas bon ou si j’ai un doute, je ne laisse pas partir sans prévenir le responsable, les soins ou le formateur.</t>
  </si>
  <si>
    <t>Consommation réelle - Reste par composante, refus, appétit.</t>
  </si>
  <si>
    <t>Incidents déglutition</t>
  </si>
  <si>
    <t>Flux d'information : Incidents déglutition ; Émetteur : Salle/soins ; Destinataire : Médecin/orthophoniste/cuisine ; Contenu minimal : Toux, fausse route, voix mouillée.</t>
  </si>
  <si>
    <t>Explique comment maîtriser « Incidents déglutition » dans une démarche professionnelle en textures modifiées.</t>
  </si>
  <si>
    <t>Comment appliques-tu « Incidents déglutition » en situation de production, service ou accompagnement ?</t>
  </si>
  <si>
    <t>Sur le terrain, que dois-tu faire ou vérifier pour « Incidents déglutition » ?</t>
  </si>
  <si>
    <t>Notion : Incidents déglutition. ; Besoin / objectif : Flux d'information : Incidents déglutition ; Émetteur : Salle/soins ; Destinataire : Médecin/orthophoniste/cuisine ; Contenu minimal : Toux, fausse route, voix mouillée.. ; Action professionnelle : appliquer la prescription et la consigne validée. ; Contrôle observable : Incidents déglutition - Toux, fausse route, voix mouillée.. ; Risque / limite : Danger répété. ; Validation / preuve : Observation terrain / fiche de suivi / transmission.. ; Responsable : Service / salle / soins selon organisation. ; Source : SRC_DOCUMENT_SOURCE</t>
  </si>
  <si>
    <t>Objectif : Danger répété. ; Action : appliquer la prescription en production, service ou accompagnement. ; Contrôle : Incidents déglutition - Toux, fausse route, voix mouillée.. ; Transmission : prévenir cuisine, soins ou responsable si écart. ; Trace : noter ou faire remonter l'observation utile.</t>
  </si>
  <si>
    <t>Je vérifie : Incidents déglutition. ; Je respecte : la prescription ou la consigne donnée. ; Je contrôle : Incidents déglutition. ; Si écart : je préviens le responsable, les soins ou le formateur. ; Je transmets : ce que j'ai vu, corrigé ou fait remonter.</t>
  </si>
  <si>
    <t>Incidents déglutition : besoin → risque → contrôle → preuve.</t>
  </si>
  <si>
    <t>Incidents déglutition : action → contrôle → transmission.</t>
  </si>
  <si>
    <t>Incidents déglutition : je vérifie, je fais, je préviens.</t>
  </si>
  <si>
    <t>Complète avec la responsabilité, la preuve et le risque associé à « Incidents déglutition ».</t>
  </si>
  <si>
    <t>Ajoute un contrôle observable ou une transmission pour « Incidents déglutition ».</t>
  </si>
  <si>
    <t>Précise ce que tu fais si tu constates un écart sur « Incidents déglutition ».</t>
  </si>
  <si>
    <t>Quelle preuve ou quel contrôle permet de sécuriser « Incidents déglutition » ?</t>
  </si>
  <si>
    <t>Quel contrôle terrain dois-tu citer pour « Incidents déglutition » ?</t>
  </si>
  <si>
    <t>Qui préviens-tu si « Incidents déglutition » n’est pas conforme ?</t>
  </si>
  <si>
    <t>Danger répété.</t>
  </si>
  <si>
    <t>Exemple de réponse PRO : pour « Incidents déglutition », je vérifie d’abord la prescription, le niveau IDDSI ou la consigne validée. Je contrôle en situation réelle : Toux, fausse route, voix mouillée. Le risque à éviter est : Danger répété. Je m’appuie sur la preuve suivante : Observation terrain / fiche de suivi / transmission. Si l’écart persiste, je corrige, je bloque la sortie si nécessaire et je transmets au responsable concerné.</t>
  </si>
  <si>
    <t>Exemple de réponse intermédiaire : pour « Incidents déglutition », j’applique la consigne puis je vérifie : Toux, fausse route, voix mouillée. Je compare le résultat obtenu avec ce qui est demandé et je signale tout écart avant service. Je transmets l’information utile et je garde comme repère : Observation terrain / fiche de suivi / transmission.</t>
  </si>
  <si>
    <t>Exemple de réponse CFA : pour « Incidents déglutition », je regarde la consigne, je contrôle : Toux, fausse route, voix mouillée. Si ce n’est pas bon ou si j’ai un doute, je ne laisse pas partir sans prévenir le responsable, les soins ou le formateur.</t>
  </si>
  <si>
    <t>Incidents déglutition - Toux, fausse route, voix mouillée.</t>
  </si>
  <si>
    <t>Qualité organoleptique</t>
  </si>
  <si>
    <t>Flux d'information : Qualité organoleptique ; Émetteur : Cuisine/salle ; Destinataire : Cuisine/diététique ; Contenu minimal : Trop sec, fade, collant, froid.</t>
  </si>
  <si>
    <t>Explique comment maîtriser « Qualité organoleptique » dans une démarche professionnelle en textures modifiées.</t>
  </si>
  <si>
    <t>Comment appliques-tu « Qualité organoleptique » en situation de production, service ou accompagnement ?</t>
  </si>
  <si>
    <t>Sur le terrain, que dois-tu faire ou vérifier pour « Qualité organoleptique » ?</t>
  </si>
  <si>
    <t>Notion : Qualité organoleptique. ; Besoin / objectif : Flux d'information : Qualité organoleptique ; Émetteur : Cuisine/salle ; Destinataire : Cuisine/diététique ; Contenu minimal : Trop sec, fade, collant, froid.. ; Action professionnelle : appliquer la prescription et la consigne validée. ; Contrôle observable : Qualité organoleptique - Trop sec, fade, collant, froid.. ; Risque / limite : Refus non compris. ; Validation / preuve : Observation terrain / fiche de suivi / transmission.. ; Responsable : Service / salle / soins selon organisation. ; Source : SRC_DOCUMENT_SOURCE</t>
  </si>
  <si>
    <t>Objectif : Refus non compris. ; Action : appliquer la prescription en production, service ou accompagnement. ; Contrôle : Qualité organoleptique - Trop sec, fade, collant, froid.. ; Transmission : prévenir cuisine, soins ou responsable si écart. ; Trace : noter ou faire remonter l'observation utile.</t>
  </si>
  <si>
    <t>Je vérifie : Qualité organoleptique. ; Je respecte : la prescription ou la consigne donnée. ; Je contrôle : Qualité organoleptique. ; Si écart : je préviens le responsable, les soins ou le formateur. ; Je transmets : ce que j'ai vu, corrigé ou fait remonter.</t>
  </si>
  <si>
    <t>Qualité organoleptique : besoin → risque → contrôle → preuve.</t>
  </si>
  <si>
    <t>Qualité organoleptique : action → contrôle → transmission.</t>
  </si>
  <si>
    <t>Qualité organoleptique : je vérifie, je fais, je préviens.</t>
  </si>
  <si>
    <t>Complète avec la responsabilité, la preuve et le risque associé à « Qualité organoleptique ».</t>
  </si>
  <si>
    <t>Ajoute un contrôle observable ou une transmission pour « Qualité organoleptique ».</t>
  </si>
  <si>
    <t>Précise ce que tu fais si tu constates un écart sur « Qualité organoleptique ».</t>
  </si>
  <si>
    <t>Quelle preuve ou quel contrôle permet de sécuriser « Qualité organoleptique » ?</t>
  </si>
  <si>
    <t>Quel contrôle terrain dois-tu citer pour « Qualité organoleptique » ?</t>
  </si>
  <si>
    <t>Qui préviens-tu si « Qualité organoleptique » n’est pas conforme ?</t>
  </si>
  <si>
    <t>Refus non compris.</t>
  </si>
  <si>
    <t>Exemple de réponse PRO : pour « Qualité organoleptique », je vérifie d’abord la prescription, le niveau IDDSI ou la consigne validée. Je contrôle en situation réelle : Trop sec, fade, collant, froid. Le risque à éviter est : Refus non compris. Je m’appuie sur la preuve suivante : Observation terrain / fiche de suivi / transmission. Si l’écart persiste, je corrige, je bloque la sortie si nécessaire et je transmets au responsable concerné.</t>
  </si>
  <si>
    <t>Exemple de réponse intermédiaire : pour « Qualité organoleptique », j’applique la consigne puis je vérifie : Trop sec, fade, collant, froid. Je compare le résultat obtenu avec ce qui est demandé et je signale tout écart avant service. Je transmets l’information utile et je garde comme repère : Observation terrain / fiche de suivi / transmission.</t>
  </si>
  <si>
    <t>Exemple de réponse CFA : pour « Qualité organoleptique », je regarde la consigne, je contrôle : Trop sec, fade, collant, froid. Si ce n’est pas bon ou si j’ai un doute, je ne laisse pas partir sans prévenir le responsable, les soins ou le formateur.</t>
  </si>
  <si>
    <t>Qualité organoleptique - Trop sec, fade, collant, froid.</t>
  </si>
  <si>
    <t>Autonomie/matériel</t>
  </si>
  <si>
    <t>Flux d'information : Autonomie/matériel ; Émetteur : Ergo/salle/soins ; Destinataire : Cuisine/salle ; Contenu minimal : Couverts, verre, assiette, aide.</t>
  </si>
  <si>
    <t>Explique comment maîtriser « Autonomie/matériel » dans une démarche professionnelle en textures modifiées.</t>
  </si>
  <si>
    <t>Comment appliques-tu « Autonomie/matériel » en situation de production, service ou accompagnement ?</t>
  </si>
  <si>
    <t>Sur le terrain, que dois-tu faire ou vérifier pour « Autonomie/matériel » ?</t>
  </si>
  <si>
    <t>Notion : Autonomie/matériel. ; Besoin / objectif : Flux d'information : Autonomie/matériel ; Émetteur : Ergo/salle/soins ; Destinataire : Cuisine/salle ; Contenu minimal : Couverts, verre, assiette, aide.. ; Action professionnelle : appliquer la prescription et la consigne validée. ; Contrôle observable : Autonomie/matériel - Couverts, verre, assiette, aide.. ; Risque / limite : Aide excessive. ; Validation / preuve : Observation terrain / fiche de suivi / transmission.. ; Responsable : Service / salle / soins selon organisation. ; Source : SRC_DOCUMENT_SOURCE</t>
  </si>
  <si>
    <t>Objectif : Aide excessive. ; Action : appliquer la prescription en production, service ou accompagnement. ; Contrôle : Autonomie/matériel - Couverts, verre, assiette, aide.. ; Transmission : prévenir cuisine, soins ou responsable si écart. ; Trace : noter ou faire remonter l'observation utile.</t>
  </si>
  <si>
    <t>Je vérifie : Autonomie/matériel. ; Je respecte : la prescription ou la consigne donnée. ; Je contrôle : Autonomie/matériel. ; Si écart : je préviens le responsable, les soins ou le formateur. ; Je transmets : ce que j'ai vu, corrigé ou fait remonter.</t>
  </si>
  <si>
    <t>Autonomie/matériel : besoin → risque → contrôle → preuve.</t>
  </si>
  <si>
    <t>Autonomie/matériel : action → contrôle → transmission.</t>
  </si>
  <si>
    <t>Autonomie/matériel : je vérifie, je fais, je préviens.</t>
  </si>
  <si>
    <t>Complète avec la responsabilité, la preuve et le risque associé à « Autonomie/matériel ».</t>
  </si>
  <si>
    <t>Ajoute un contrôle observable ou une transmission pour « Autonomie/matériel ».</t>
  </si>
  <si>
    <t>Précise ce que tu fais si tu constates un écart sur « Autonomie/matériel ».</t>
  </si>
  <si>
    <t>Quelle preuve ou quel contrôle permet de sécuriser « Autonomie/matériel » ?</t>
  </si>
  <si>
    <t>Quel contrôle terrain dois-tu citer pour « Autonomie/matériel » ?</t>
  </si>
  <si>
    <t>Qui préviens-tu si « Autonomie/matériel » n’est pas conforme ?</t>
  </si>
  <si>
    <t>Aide excessive.</t>
  </si>
  <si>
    <t>Exemple de réponse PRO : pour « Autonomie/matériel », je vérifie d’abord la prescription, le niveau IDDSI ou la consigne validée. Je contrôle en situation réelle : Couverts, verre, assiette, aide. Le risque à éviter est : Aide excessive. Je m’appuie sur la preuve suivante : Observation terrain / fiche de suivi / transmission. Si l’écart persiste, je corrige, je bloque la sortie si nécessaire et je transmets au responsable concerné.</t>
  </si>
  <si>
    <t>Exemple de réponse intermédiaire : pour « Autonomie/matériel », j’applique la consigne puis je vérifie : Couverts, verre, assiette, aide. Je compare le résultat obtenu avec ce qui est demandé et je signale tout écart avant service. Je transmets l’information utile et je garde comme repère : Observation terrain / fiche de suivi / transmission.</t>
  </si>
  <si>
    <t>Exemple de réponse CFA : pour « Autonomie/matériel », je regarde la consigne, je contrôle : Couverts, verre, assiette, aide. Si ce n’est pas bon ou si j’ai un doute, je ne laisse pas partir sans prévenir le responsable, les soins ou le formateur.</t>
  </si>
  <si>
    <t>Autonomie/matériel - Couverts, verre, assiette, aide.</t>
  </si>
  <si>
    <t>Changement état</t>
  </si>
  <si>
    <t>Flux d'information : Changement état ; Émetteur : Soins ; Destinataire : Cuisine/diététique/salle ; Contenu minimal : Fatigue, infection, retour hospitalisation.</t>
  </si>
  <si>
    <t>Explique comment maîtriser « Changement état » dans une démarche professionnelle en textures modifiées.</t>
  </si>
  <si>
    <t>Comment appliques-tu « Changement état » en situation de production, service ou accompagnement ?</t>
  </si>
  <si>
    <t>Sur le terrain, que dois-tu faire ou vérifier pour « Changement état » ?</t>
  </si>
  <si>
    <t>Notion : Changement état. ; Besoin / objectif : Flux d'information : Changement état ; Émetteur : Soins ; Destinataire : Cuisine/diététique/salle ; Contenu minimal : Fatigue, infection, retour hospitalisation.. ; Action professionnelle : appliquer la prescription et la consigne validée. ; Contrôle observable : Changement état - Fatigue, infection, retour hospitalisation.. ; Risque / limite : Texture ou portion inadaptée. ; Validation / preuve : Observation terrain / fiche de suivi / transmission.. ; Responsable : Service / salle / soins selon organisation. ; Source : SRC_DOCUMENT_SOURCE</t>
  </si>
  <si>
    <t>Objectif : Texture ou portion inadaptée. ; Action : appliquer la prescription en production, service ou accompagnement. ; Contrôle : Changement état - Fatigue, infection, retour hospitalisation.. ; Transmission : prévenir cuisine, soins ou responsable si écart. ; Trace : noter ou faire remonter l'observation utile.</t>
  </si>
  <si>
    <t>Je vérifie : Changement état. ; Je respecte : la prescription ou la consigne donnée. ; Je contrôle : Changement état. ; Si écart : je préviens le responsable, les soins ou le formateur. ; Je transmets : ce que j'ai vu, corrigé ou fait remonter.</t>
  </si>
  <si>
    <t>Changement état : besoin → risque → contrôle → preuve.</t>
  </si>
  <si>
    <t>Changement état : action → contrôle → transmission.</t>
  </si>
  <si>
    <t>Changement état : je vérifie, je fais, je préviens.</t>
  </si>
  <si>
    <t>Complète avec la responsabilité, la preuve et le risque associé à « Changement état ».</t>
  </si>
  <si>
    <t>Ajoute un contrôle observable ou une transmission pour « Changement état ».</t>
  </si>
  <si>
    <t>Précise ce que tu fais si tu constates un écart sur « Changement état ».</t>
  </si>
  <si>
    <t>Quelle preuve ou quel contrôle permet de sécuriser « Changement état » ?</t>
  </si>
  <si>
    <t>Quel contrôle terrain dois-tu citer pour « Changement état » ?</t>
  </si>
  <si>
    <t>Qui préviens-tu si « Changement état » n’est pas conforme ?</t>
  </si>
  <si>
    <t>Texture ou portion inadaptée.</t>
  </si>
  <si>
    <t>Exemple de réponse PRO : pour « Changement état », je vérifie d’abord la prescription, le niveau IDDSI ou la consigne validée. Je contrôle en situation réelle : Fatigue, infection, retour hospitalisation. Le risque à éviter est : Texture ou portion inadaptée. Je m’appuie sur la preuve suivante : Observation terrain / fiche de suivi / transmission. Si l’écart persiste, je corrige, je bloque la sortie si nécessaire et je transmets au responsable concerné.</t>
  </si>
  <si>
    <t>Exemple de réponse intermédiaire : pour « Changement état », j’applique la consigne puis je vérifie : Fatigue, infection, retour hospitalisation. Je compare le résultat obtenu avec ce qui est demandé et je signale tout écart avant service. Je transmets l’information utile et je garde comme repère : Observation terrain / fiche de suivi / transmission.</t>
  </si>
  <si>
    <t>Exemple de réponse CFA : pour « Changement état », je regarde la consigne, je contrôle : Fatigue, infection, retour hospitalisation. Si ce n’est pas bon ou si j’ai un doute, je ne laisse pas partir sans prévenir le responsable, les soins ou le formateur.</t>
  </si>
  <si>
    <t>Changement état - Fatigue, infection, retour hospitalisation.</t>
  </si>
  <si>
    <t>Validation recette</t>
  </si>
  <si>
    <t>Flux d'information : Validation recette ; Émetteur : Cuisine ; Destinataire : Diététique/soins ; Contenu minimal : Texture, apports, allergènes, photo.</t>
  </si>
  <si>
    <t>Explique comment maîtriser « Validation recette » dans une démarche professionnelle en textures modifiées.</t>
  </si>
  <si>
    <t>Comment appliques-tu « Validation recette » en situation de production, service ou accompagnement ?</t>
  </si>
  <si>
    <t>Sur le terrain, que dois-tu faire ou vérifier pour « Validation recette » ?</t>
  </si>
  <si>
    <t>Notion : Validation recette. ; Besoin / objectif : Flux d'information : Validation recette ; Émetteur : Cuisine ; Destinataire : Diététique/soins ; Contenu minimal : Texture, apports, allergènes, photo.. ; Action professionnelle : appliquer la prescription et la consigne validée. ; Contrôle observable : Validation recette - Texture, apports, allergènes, photo.. ; Risque / limite : Recette non validée. ; Validation / preuve : Validation recette. ; Responsable : Service / salle / soins selon organisation. ; Source : SRC_DOCUMENT_SOURCE</t>
  </si>
  <si>
    <t>Objectif : Recette non validée. ; Action : appliquer la prescription en production, service ou accompagnement. ; Contrôle : Validation recette - Texture, apports, allergènes, photo.. ; Transmission : prévenir cuisine, soins ou responsable si écart. ; Trace : noter ou faire remonter l'observation utile.</t>
  </si>
  <si>
    <t>Je vérifie : Validation recette. ; Je respecte : la prescription ou la consigne donnée. ; Je contrôle : Validation recette. ; Si écart : je préviens le responsable, les soins ou le formateur. ; Je transmets : ce que j'ai vu, corrigé ou fait remonter.</t>
  </si>
  <si>
    <t>Validation recette : besoin → risque → contrôle → preuve.</t>
  </si>
  <si>
    <t>Validation recette : action → contrôle → transmission.</t>
  </si>
  <si>
    <t>Validation recette : je vérifie, je fais, je préviens.</t>
  </si>
  <si>
    <t>Complète avec la responsabilité, la preuve et le risque associé à « Validation recette ».</t>
  </si>
  <si>
    <t>Ajoute un contrôle observable ou une transmission pour « Validation recette ».</t>
  </si>
  <si>
    <t>Précise ce que tu fais si tu constates un écart sur « Validation recette ».</t>
  </si>
  <si>
    <t>Quelle preuve ou quel contrôle permet de sécuriser « Validation recette » ?</t>
  </si>
  <si>
    <t>Quel contrôle terrain dois-tu citer pour « Validation recette » ?</t>
  </si>
  <si>
    <t>Qui préviens-tu si « Validation recette » n’est pas conforme ?</t>
  </si>
  <si>
    <t>Recette non validée.</t>
  </si>
  <si>
    <t>Exemple de réponse PRO : pour « Validation recette », je vérifie d’abord la prescription, le niveau IDDSI ou la consigne validée. Je contrôle en situation réelle : Texture, apports, allergènes, photo. Le risque à éviter est : Recette non validée. Je m’appuie sur la preuve suivante : Observation terrain / fiche de suivi / transmission. Si l’écart persiste, je corrige, je bloque la sortie si nécessaire et je transmets au responsable concerné.</t>
  </si>
  <si>
    <t>Exemple de réponse intermédiaire : pour « Validation recette », j’applique la consigne puis je vérifie : Texture, apports, allergènes, photo. Je compare le résultat obtenu avec ce qui est demandé et je signale tout écart avant service. Je transmets l’information utile et je garde comme repère : Observation terrain / fiche de suivi / transmission.</t>
  </si>
  <si>
    <t>Exemple de réponse CFA : pour « Validation recette », je regarde la consigne, je contrôle : Texture, apports, allergènes, photo. Si ce n’est pas bon ou si j’ai un doute, je ne laisse pas partir sans prévenir le responsable, les soins ou le formateur.</t>
  </si>
  <si>
    <t>Validation recette - Texture, apports, allergènes, photo.</t>
  </si>
  <si>
    <t>Réunion repas</t>
  </si>
  <si>
    <t>Flux d'information : Réunion repas ; Émetteur : Encadrement ; Destinataire : Tous acteurs ; Contenu minimal : Difficultés, indicateurs, actions.</t>
  </si>
  <si>
    <t>Explique comment maîtriser « Réunion repas » dans une démarche professionnelle en textures modifiées.</t>
  </si>
  <si>
    <t>Comment appliques-tu « Réunion repas » en situation de production, service ou accompagnement ?</t>
  </si>
  <si>
    <t>Sur le terrain, que dois-tu faire ou vérifier pour « Réunion repas » ?</t>
  </si>
  <si>
    <t>Notion : Réunion repas. ; Besoin / objectif : Flux d'information : Réunion repas ; Émetteur : Encadrement ; Destinataire : Tous acteurs ; Contenu minimal : Difficultés, indicateurs, actions.. ; Action professionnelle : appliquer la prescription et la consigne validée. ; Contrôle observable : Réunion repas - Difficultés, indicateurs, actions.. ; Risque / limite : Silos professionnels. ; Validation / preuve : Observation terrain / fiche de suivi / transmission.. ; Responsable : Service / salle / soins selon organisation. ; Source : SRC_DOCUMENT_SOURCE</t>
  </si>
  <si>
    <t>Objectif : Silos professionnels. ; Action : appliquer la prescription en production, service ou accompagnement. ; Contrôle : Réunion repas - Difficultés, indicateurs, actions.. ; Transmission : prévenir cuisine, soins ou responsable si écart. ; Trace : noter ou faire remonter l'observation utile.</t>
  </si>
  <si>
    <t>Je vérifie : Réunion repas. ; Je respecte : la prescription ou la consigne donnée. ; Je contrôle : Réunion repas. ; Si écart : je préviens le responsable, les soins ou le formateur. ; Je transmets : ce que j'ai vu, corrigé ou fait remonter.</t>
  </si>
  <si>
    <t>Réunion repas : besoin → risque → contrôle → preuve.</t>
  </si>
  <si>
    <t>Réunion repas : action → contrôle → transmission.</t>
  </si>
  <si>
    <t>Réunion repas : je vérifie, je fais, je préviens.</t>
  </si>
  <si>
    <t>Complète avec la responsabilité, la preuve et le risque associé à « Réunion repas ».</t>
  </si>
  <si>
    <t>Ajoute un contrôle observable ou une transmission pour « Réunion repas ».</t>
  </si>
  <si>
    <t>Précise ce que tu fais si tu constates un écart sur « Réunion repas ».</t>
  </si>
  <si>
    <t>Quelle preuve ou quel contrôle permet de sécuriser « Réunion repas » ?</t>
  </si>
  <si>
    <t>Quel contrôle terrain dois-tu citer pour « Réunion repas » ?</t>
  </si>
  <si>
    <t>Qui préviens-tu si « Réunion repas » n’est pas conforme ?</t>
  </si>
  <si>
    <t>Silos professionnels.</t>
  </si>
  <si>
    <t>Exemple de réponse PRO : pour « Réunion repas », je vérifie d’abord la prescription, le niveau IDDSI ou la consigne validée. Je contrôle en situation réelle : Difficultés, indicateurs, actions. Le risque à éviter est : Silos professionnels. Je m’appuie sur la preuve suivante : Observation terrain / fiche de suivi / transmission. Si l’écart persiste, je corrige, je bloque la sortie si nécessaire et je transmets au responsable concerné.</t>
  </si>
  <si>
    <t>Exemple de réponse intermédiaire : pour « Réunion repas », j’applique la consigne puis je vérifie : Difficultés, indicateurs, actions. Je compare le résultat obtenu avec ce qui est demandé et je signale tout écart avant service. Je transmets l’information utile et je garde comme repère : Observation terrain / fiche de suivi / transmission.</t>
  </si>
  <si>
    <t>Exemple de réponse CFA : pour « Réunion repas », je regarde la consigne, je contrôle : Difficultés, indicateurs, actions. Si ce n’est pas bon ou si j’ai un doute, je ne laisse pas partir sans prévenir le responsable, les soins ou le formateur.</t>
  </si>
  <si>
    <t>Réunion repas - Difficultés, indicateurs, actions.</t>
  </si>
  <si>
    <t>niveau 7 facile a mastiquer</t>
  </si>
  <si>
    <t>iddsi 7</t>
  </si>
  <si>
    <t>Formation terrain</t>
  </si>
  <si>
    <t>Flux d'information : Formation terrain ; Émetteur : Formateur/cuisine/diététique ; Destinataire : CFA/professionnels ; Contenu minimal : Cas pratiques, tests texture, éthique.</t>
  </si>
  <si>
    <t>Explique comment maîtriser « Formation terrain » dans une démarche professionnelle en textures modifiées.</t>
  </si>
  <si>
    <t>Comment appliques-tu « Formation terrain » en situation de production, service ou accompagnement ?</t>
  </si>
  <si>
    <t>Sur le terrain, que dois-tu faire ou vérifier pour « Formation terrain » ?</t>
  </si>
  <si>
    <t>Notion : Formation terrain. ; Besoin / objectif : Flux d'information : Formation terrain ; Émetteur : Formateur/cuisine/diététique ; Destinataire : CFA/professionnels ; Contenu minimal : Cas pratiques, tests texture, éthique.. ; Action professionnelle : appliquer la prescription et la consigne validée. ; Contrôle observable : Formation terrain - Cas pratiques, tests texture, éthique.. ; Risque / limite : Savoirs non transférés. ; Validation / preuve : Observation terrain / fiche de suivi / transmission.. ; Responsable : Service / salle / soins selon organisation. ; Source : SRC_DOCUMENT_SOURCE</t>
  </si>
  <si>
    <t>Objectif : Savoirs non transférés. ; Action : appliquer la prescription en production, service ou accompagnement. ; Contrôle : Formation terrain - Cas pratiques, tests texture, éthique.. ; Transmission : prévenir cuisine, soins ou responsable si écart. ; Trace : noter ou faire remonter l'observation utile.</t>
  </si>
  <si>
    <t>Je vérifie : Formation terrain. ; Je respecte : la prescription ou la consigne donnée. ; Je contrôle : Formation terrain. ; Si écart : je préviens le responsable, les soins ou le formateur. ; Je transmets : ce que j'ai vu, corrigé ou fait remonter.</t>
  </si>
  <si>
    <t>Formation terrain : besoin → risque → contrôle → preuve.</t>
  </si>
  <si>
    <t>Formation terrain : action → contrôle → transmission.</t>
  </si>
  <si>
    <t>Formation terrain : je vérifie, je fais, je préviens.</t>
  </si>
  <si>
    <t>Complète avec la responsabilité, la preuve et le risque associé à « Formation terrain ».</t>
  </si>
  <si>
    <t>Ajoute un contrôle observable ou une transmission pour « Formation terrain ».</t>
  </si>
  <si>
    <t>Précise ce que tu fais si tu constates un écart sur « Formation terrain ».</t>
  </si>
  <si>
    <t>Quelle preuve ou quel contrôle permet de sécuriser « Formation terrain » ?</t>
  </si>
  <si>
    <t>Quel contrôle terrain dois-tu citer pour « Formation terrain » ?</t>
  </si>
  <si>
    <t>Qui préviens-tu si « Formation terrain » n’est pas conforme ?</t>
  </si>
  <si>
    <t>Savoirs non transférés.</t>
  </si>
  <si>
    <t>Exemple de réponse PRO : pour « Formation terrain », je vérifie d’abord la prescription, le niveau IDDSI ou la consigne validée. Je contrôle en situation réelle : Cas pratiques, tests texture, éthique. Le risque à éviter est : Savoirs non transférés. Je m’appuie sur la preuve suivante : Observation terrain / fiche de suivi / transmission. Si l’écart persiste, je corrige, je bloque la sortie si nécessaire et je transmets au responsable concerné.</t>
  </si>
  <si>
    <t>Exemple de réponse intermédiaire : pour « Formation terrain », j’applique la consigne puis je vérifie : Cas pratiques, tests texture, éthique. Je compare le résultat obtenu avec ce qui est demandé et je signale tout écart avant service. Je transmets l’information utile et je garde comme repère : Observation terrain / fiche de suivi / transmission.</t>
  </si>
  <si>
    <t>Exemple de réponse CFA : pour « Formation terrain », je regarde la consigne, je contrôle : Cas pratiques, tests texture, éthique. Si ce n’est pas bon ou si j’ai un doute, je ne laisse pas partir sans prévenir le responsable, les soins ou le formateur.</t>
  </si>
  <si>
    <t>Formation terrain - Cas pratiques, tests texture, éthique.</t>
  </si>
  <si>
    <t>preserver autonomie et plaisir</t>
  </si>
  <si>
    <t>Retour famille/proches</t>
  </si>
  <si>
    <t>Flux d'information : Retour famille/proches ; Émetteur : Famille/représentant ; Destinataire : Equipe pluri ; Contenu minimal : Habitudes, histoire alimentaire, inquiétudes.</t>
  </si>
  <si>
    <t>Explique comment maîtriser « Retour famille/proches » dans une démarche professionnelle en textures modifiées.</t>
  </si>
  <si>
    <t>Comment appliques-tu « Retour famille/proches » en situation de production, service ou accompagnement ?</t>
  </si>
  <si>
    <t>Sur le terrain, que dois-tu faire ou vérifier pour « Retour famille/proches » ?</t>
  </si>
  <si>
    <t>Notion : Retour famille/proches. ; Besoin / objectif : Flux d'information : Retour famille/proches ; Émetteur : Famille/représentant ; Destinataire : Equipe pluri ; Contenu minimal : Habitudes, histoire alimentaire, inquiétudes.. ; Action professionnelle : appliquer la prescription et la consigne validée. ; Contrôle observable : Retour famille/proches - Habitudes, histoire alimentaire, inquiétudes.. ; Risque / limite : Projet non personnalisé. ; Validation / preuve : Observation terrain / fiche de suivi / transmission.. ; Responsable : Service / salle / soins selon organisation. ; Source : SRC_DOCUMENT_SOURCE</t>
  </si>
  <si>
    <t>Objectif : Projet non personnalisé. ; Action : appliquer la prescription en production, service ou accompagnement. ; Contrôle : Retour famille/proches - Habitudes, histoire alimentaire, inquiétudes.. ; Transmission : prévenir cuisine, soins ou responsable si écart. ; Trace : noter ou faire remonter l'observation utile.</t>
  </si>
  <si>
    <t>Je vérifie : Retour famille/proches. ; Je respecte : la prescription ou la consigne donnée. ; Je contrôle : Retour famille/proches. ; Si écart : je préviens le responsable, les soins ou le formateur. ; Je transmets : ce que j'ai vu, corrigé ou fait remonter.</t>
  </si>
  <si>
    <t>Retour famille/proches : besoin → risque → contrôle → preuve.</t>
  </si>
  <si>
    <t>Retour famille/proches : action → contrôle → transmission.</t>
  </si>
  <si>
    <t>Retour famille/proches : je vérifie, je fais, je préviens.</t>
  </si>
  <si>
    <t>Complète avec la responsabilité, la preuve et le risque associé à « Retour famille/proches ».</t>
  </si>
  <si>
    <t>Ajoute un contrôle observable ou une transmission pour « Retour famille/proches ».</t>
  </si>
  <si>
    <t>Précise ce que tu fais si tu constates un écart sur « Retour famille/proches ».</t>
  </si>
  <si>
    <t>Quelle preuve ou quel contrôle permet de sécuriser « Retour famille/proches » ?</t>
  </si>
  <si>
    <t>Quel contrôle terrain dois-tu citer pour « Retour famille/proches » ?</t>
  </si>
  <si>
    <t>Qui préviens-tu si « Retour famille/proches » n’est pas conforme ?</t>
  </si>
  <si>
    <t>Projet non personnalisé.</t>
  </si>
  <si>
    <t>Exemple de réponse PRO : pour « Retour famille/proches », je vérifie d’abord la prescription, le niveau IDDSI ou la consigne validée. Je contrôle en situation réelle : Habitudes, histoire alimentaire, inquiétudes. Le risque à éviter est : Projet non personnalisé. Je m’appuie sur la preuve suivante : Observation terrain / fiche de suivi / transmission. Si l’écart persiste, je corrige, je bloque la sortie si nécessaire et je transmets au responsable concerné.</t>
  </si>
  <si>
    <t>Exemple de réponse intermédiaire : pour « Retour famille/proches », j’applique la consigne puis je vérifie : Habitudes, histoire alimentaire, inquiétudes. Je compare le résultat obtenu avec ce qui est demandé et je signale tout écart avant service. Je transmets l’information utile et je garde comme repère : Observation terrain / fiche de suivi / transmission.</t>
  </si>
  <si>
    <t>Exemple de réponse CFA : pour « Retour famille/proches », je regarde la consigne, je contrôle : Habitudes, histoire alimentaire, inquiétudes. Si ce n’est pas bon ou si j’ai un doute, je ne laisse pas partir sans prévenir le responsable, les soins ou le formateur.</t>
  </si>
  <si>
    <t>Retour famille/proches - Habitudes, histoire alimentaire, inquiétudes.</t>
  </si>
  <si>
    <t>eviter aliments durs secs filandreux</t>
  </si>
  <si>
    <t>Cadre / référentiel</t>
  </si>
  <si>
    <t>Cadre réglementaire et ESMS</t>
  </si>
  <si>
    <t>ESMS : missions et cadre d'accompagnement</t>
  </si>
  <si>
    <t>Accompagner</t>
  </si>
  <si>
    <t>Mission : Accompagner ; Traduction repas : Aider la personne selon ses besoins réels. ; Exemple concret : Aide au repas graduée. ; Risque : Assistance trop faible ou excessive.</t>
  </si>
  <si>
    <t>Explique comment maîtriser « Accompagner » dans une démarche professionnelle en textures modifiées.</t>
  </si>
  <si>
    <t>Comment appliques-tu « Accompagner » en situation de production, service ou accompagnement ?</t>
  </si>
  <si>
    <t>Sur le terrain, que dois-tu faire ou vérifier pour « Accompagner » ?</t>
  </si>
  <si>
    <t>Notion : Accompagner. ; Besoin / objectif : Aider la personne selon ses besoins réels. ; Action professionnelle : appliquer la prescription et la consigne validée. ; Contrôle observable : Accompagner - Assistance trop faible ou excessive.. ; Risque / limite : Assistance trop faible ou excessive. ; Validation / preuve : Observation terrain / fiche de suivi / transmission.. ; Responsable : Service / salle / soins selon organisation. ; Source : SRC_DOCUMENT_SOURCE</t>
  </si>
  <si>
    <t>Objectif : Assistance trop faible ou excessive. ; Action : appliquer la prescription en production, service ou accompagnement. ; Contrôle : Accompagner - Assistance trop faible ou excessive.. ; Transmission : prévenir cuisine, soins ou responsable si écart. ; Trace : noter ou faire remonter l'observation utile.</t>
  </si>
  <si>
    <t>Je vérifie : Accompagner. ; Je respecte : la prescription ou la consigne donnée. ; Je contrôle : Accompagner. ; Si écart : je préviens le responsable, les soins ou le formateur. ; Je transmets : ce que j'ai vu, corrigé ou fait remonter.</t>
  </si>
  <si>
    <t>Accompagner : besoin → risque → contrôle → preuve.</t>
  </si>
  <si>
    <t>Accompagner : action → contrôle → transmission.</t>
  </si>
  <si>
    <t>Accompagner : je vérifie, je fais, je préviens.</t>
  </si>
  <si>
    <t>Complète avec la responsabilité, la preuve et le risque associé à « Accompagner ».</t>
  </si>
  <si>
    <t>Ajoute un contrôle observable ou une transmission pour « Accompagner ».</t>
  </si>
  <si>
    <t>Précise ce que tu fais si tu constates un écart sur « Accompagner ».</t>
  </si>
  <si>
    <t>Quelle preuve ou quel contrôle permet de sécuriser « Accompagner » ?</t>
  </si>
  <si>
    <t>Quel contrôle terrain dois-tu citer pour « Accompagner » ?</t>
  </si>
  <si>
    <t>Qui préviens-tu si « Accompagner » n’est pas conforme ?</t>
  </si>
  <si>
    <t>Assistance trop faible ou excessive.</t>
  </si>
  <si>
    <t>Exemple de réponse PRO : pour « Accompagner », je vérifie d’abord la prescription, le niveau IDDSI ou la consigne validée. Je contrôle en situation réelle : Assistance trop faible ou excessive. Le risque à éviter est : Assistance trop faible ou excessive. Je m’appuie sur la preuve suivante : Observation terrain / fiche de suivi / transmission. Si l’écart persiste, je corrige, je bloque la sortie si nécessaire et je transmets au responsable concerné.</t>
  </si>
  <si>
    <t>Exemple de réponse intermédiaire : pour « Accompagner », j’applique la consigne puis je vérifie : Assistance trop faible ou excessive. Je compare le résultat obtenu avec ce qui est demandé et je signale tout écart avant service. Je transmets l’information utile et je garde comme repère : Observation terrain / fiche de suivi / transmission.</t>
  </si>
  <si>
    <t>Exemple de réponse CFA : pour « Accompagner », je regarde la consigne, je contrôle : Assistance trop faible ou excessive. Si ce n’est pas bon ou si j’ai un doute, je ne laisse pas partir sans prévenir le responsable, les soins ou le formateur.</t>
  </si>
  <si>
    <t>Accompagner - Assistance trop faible ou excessive.</t>
  </si>
  <si>
    <t>Utile</t>
  </si>
  <si>
    <t>classer une personne en mixe alors qu un facile a mastiquer suffit</t>
  </si>
  <si>
    <t>Protéger</t>
  </si>
  <si>
    <t>Mission : Protéger ; Traduction repas : Prévenir risques de fausse route, allergie, dénutrition. ; Exemple concret : Texture prescrite + allergènes contrôlés. ; Risque : Atteinte santé.</t>
  </si>
  <si>
    <t>Explique comment maîtriser « Protéger » dans une démarche professionnelle en textures modifiées.</t>
  </si>
  <si>
    <t>Comment appliques-tu « Protéger » en situation de production, service ou accompagnement ?</t>
  </si>
  <si>
    <t>Sur le terrain, que dois-tu faire ou vérifier pour « Protéger » ?</t>
  </si>
  <si>
    <t>Notion : Protéger. ; Besoin / objectif : Mission : Protéger ; Traduction repas : Prévenir risques de fausse route, allergie, dénutrition. ; Exemple concret : Texture prescrite + allergènes contrôlés. ; Risque : Atteinte santé.. ; Action professionnelle : appliquer la prescription et la consigne validée. ; Contrôle observable : Texture prescrite + allergènes contrôlés. ; Risque / limite : Prévenir risques de fausse route, allergie, dénutrition. ; Validation / preuve : Observation terrain / fiche de suivi / transmission.. ; Responsable : Service / salle / soins selon organisation. ; Source : SRC_DOCUMENT_SOURCE</t>
  </si>
  <si>
    <t>Objectif : Atteinte santé. ; Action : appliquer la prescription en production, service ou accompagnement. ; Contrôle : Protéger - Atteinte santé.. ; Transmission : prévenir cuisine, soins ou responsable si écart. ; Trace : noter ou faire remonter l'observation utile.</t>
  </si>
  <si>
    <t>Je vérifie : Protéger. ; Je respecte : la prescription ou la consigne donnée. ; Je contrôle : Protéger. ; Si écart : je préviens le responsable, les soins ou le formateur. ; Je transmets : ce que j'ai vu, corrigé ou fait remonter.</t>
  </si>
  <si>
    <t>Protéger : besoin → risque → contrôle → preuve.</t>
  </si>
  <si>
    <t>Protéger : action → contrôle → transmission.</t>
  </si>
  <si>
    <t>Protéger : je vérifie, je fais, je préviens.</t>
  </si>
  <si>
    <t>Complète avec la responsabilité, la preuve et le risque associé à « Protéger ».</t>
  </si>
  <si>
    <t>Ajoute un contrôle observable ou une transmission pour « Protéger ».</t>
  </si>
  <si>
    <t>Précise ce que tu fais si tu constates un écart sur « Protéger ».</t>
  </si>
  <si>
    <t>Quelle preuve ou quel contrôle permet de sécuriser « Protéger » ?</t>
  </si>
  <si>
    <t>Quel contrôle terrain dois-tu citer pour « Protéger » ?</t>
  </si>
  <si>
    <t>Qui préviens-tu si « Protéger » n’est pas conforme ?</t>
  </si>
  <si>
    <t>Atteinte santé.</t>
  </si>
  <si>
    <t>Exemple de réponse PRO : pour « Protéger », je vérifie d’abord la prescription, le niveau IDDSI ou la consigne validée. Je contrôle en situation réelle : Atteinte santé. Le risque à éviter est : Atteinte santé. Je m’appuie sur la preuve suivante : Observation terrain / fiche de suivi / transmission. Si l’écart persiste, je corrige, je bloque la sortie si nécessaire et je transmets au responsable concerné.</t>
  </si>
  <si>
    <t>Exemple de réponse intermédiaire : pour « Protéger », j’applique la consigne puis je vérifie : Atteinte santé. Je compare le résultat obtenu avec ce qui est demandé et je signale tout écart avant service. Je transmets l’information utile et je garde comme repère : Observation terrain / fiche de suivi / transmission.</t>
  </si>
  <si>
    <t>Exemple de réponse CFA : pour « Protéger », je regarde la consigne, je contrôle : Atteinte santé. Si ce n’est pas bon ou si j’ai un doute, je ne laisse pas partir sans prévenir le responsable, les soins ou le formateur.</t>
  </si>
  <si>
    <t>Protéger - Atteinte santé.</t>
  </si>
  <si>
    <t>reevaluation reguliere du niveau</t>
  </si>
  <si>
    <t>eviter aliments durs secs filandreux reevaluation reguliere du niveau choix produit et cuisson adaptee</t>
  </si>
  <si>
    <t>Favoriser autonomie</t>
  </si>
  <si>
    <t>Mission : Favoriser autonomie ; Traduction repas : Adapter outils avant de faire à la place. ; Exemple concret : Verre à découpe nasale, manche grossi. ; Risque : Dépendance créée.</t>
  </si>
  <si>
    <t>Explique comment maîtriser « Favoriser autonomie » dans une démarche professionnelle en textures modifiées.</t>
  </si>
  <si>
    <t>Comment appliques-tu « Favoriser autonomie » en situation de production, service ou accompagnement ?</t>
  </si>
  <si>
    <t>Sur le terrain, que dois-tu faire ou vérifier pour « Favoriser autonomie » ?</t>
  </si>
  <si>
    <t>Notion : Favoriser autonomie. ; Besoin / objectif : Mission : Favoriser autonomie ; Traduction repas : Adapter outils avant de faire à la place. ; Exemple concret : Verre à découpe nasale, manche grossi. ; Risque : Dépendance créée.. ; Action professionnelle : appliquer la prescription et la consigne validée. ; Contrôle observable : Favoriser autonomie - Dépendance créée.. ; Risque / limite : Dépendance créée. ; Validation / preuve : Observation terrain / fiche de suivi / transmission.. ; Responsable : Service / salle / soins selon organisation. ; Source : SRC_DOCUMENT_SOURCE</t>
  </si>
  <si>
    <t>Objectif : Dépendance créée. ; Action : appliquer la prescription en production, service ou accompagnement. ; Contrôle : Favoriser autonomie - Dépendance créée.. ; Transmission : prévenir cuisine, soins ou responsable si écart. ; Trace : noter ou faire remonter l'observation utile.</t>
  </si>
  <si>
    <t>Je vérifie : Favoriser autonomie. ; Je respecte : la prescription ou la consigne donnée. ; Je contrôle : Favoriser autonomie. ; Si écart : je préviens le responsable, les soins ou le formateur. ; Je transmets : ce que j'ai vu, corrigé ou fait remonter.</t>
  </si>
  <si>
    <t>Favoriser autonomie : besoin → risque → contrôle → preuve.</t>
  </si>
  <si>
    <t>Favoriser autonomie : action → contrôle → transmission.</t>
  </si>
  <si>
    <t>Favoriser autonomie : je vérifie, je fais, je préviens.</t>
  </si>
  <si>
    <t>Complète avec la responsabilité, la preuve et le risque associé à « Favoriser autonomie ».</t>
  </si>
  <si>
    <t>Ajoute un contrôle observable ou une transmission pour « Favoriser autonomie ».</t>
  </si>
  <si>
    <t>Précise ce que tu fais si tu constates un écart sur « Favoriser autonomie ».</t>
  </si>
  <si>
    <t>Quelle preuve ou quel contrôle permet de sécuriser « Favoriser autonomie » ?</t>
  </si>
  <si>
    <t>Quel contrôle terrain dois-tu citer pour « Favoriser autonomie » ?</t>
  </si>
  <si>
    <t>Qui préviens-tu si « Favoriser autonomie » n’est pas conforme ?</t>
  </si>
  <si>
    <t>Exemple de réponse PRO : pour « Favoriser autonomie », je vérifie d’abord la prescription, le niveau IDDSI ou la consigne validée. Je contrôle en situation réelle : Dépendance créée. Le risque à éviter est : Dépendance créée. Je m’appuie sur la preuve suivante : Observation terrain / fiche de suivi / transmission. Si l’écart persiste, je corrige, je bloque la sortie si nécessaire et je transmets au responsable concerné.</t>
  </si>
  <si>
    <t>Exemple de réponse intermédiaire : pour « Favoriser autonomie », j’applique la consigne puis je vérifie : Dépendance créée. Je compare le résultat obtenu avec ce qui est demandé et je signale tout écart avant service. Je transmets l’information utile et je garde comme repère : Observation terrain / fiche de suivi / transmission.</t>
  </si>
  <si>
    <t>Exemple de réponse CFA : pour « Favoriser autonomie », je regarde la consigne, je contrôle : Dépendance créée. Si ce n’est pas bon ou si j’ai un doute, je ne laisse pas partir sans prévenir le responsable, les soins ou le formateur.</t>
  </si>
  <si>
    <t>Favoriser autonomie - Dépendance créée.</t>
  </si>
  <si>
    <t>Respecter droits</t>
  </si>
  <si>
    <t>Mission : Respecter droits ; Traduction repas : Consentement, dignité, choix. ; Exemple concret : Ne pas forcer, proposer alternative. ; Risque : Maltraitance.</t>
  </si>
  <si>
    <t>Explique comment maîtriser « Respecter droits » dans une démarche professionnelle en textures modifiées.</t>
  </si>
  <si>
    <t>Comment appliques-tu « Respecter droits » en situation de production, service ou accompagnement ?</t>
  </si>
  <si>
    <t>Sur le terrain, que dois-tu faire ou vérifier pour « Respecter droits » ?</t>
  </si>
  <si>
    <t>Notion : Respecter droits. ; Besoin / objectif : Mission : Respecter droits ; Traduction repas : Consentement, dignité, choix. ; Exemple concret : Ne pas forcer, proposer alternative. ; Risque : Maltraitance.. ; Action professionnelle : appliquer la prescription et la consigne validée. ; Contrôle observable : Respecter droits - Maltraitance.. ; Risque / limite : Maltraitance. ; Validation / preuve : Observation terrain / fiche de suivi / transmission.. ; Responsable : Service / salle / soins selon organisation. ; Source : SRC_DOCUMENT_SOURCE</t>
  </si>
  <si>
    <t>Objectif : Maltraitance. ; Action : appliquer la prescription en production, service ou accompagnement. ; Contrôle : Respecter droits - Maltraitance.. ; Transmission : prévenir cuisine, soins ou responsable si écart. ; Trace : noter ou faire remonter l'observation utile.</t>
  </si>
  <si>
    <t>Je vérifie : Respecter droits. ; Je respecte : la prescription ou la consigne donnée. ; Je contrôle : Respecter droits. ; Si écart : je préviens le responsable, les soins ou le formateur. ; Je transmets : ce que j'ai vu, corrigé ou fait remonter.</t>
  </si>
  <si>
    <t>Respecter droits : besoin → risque → contrôle → preuve.</t>
  </si>
  <si>
    <t>Respecter droits : action → contrôle → transmission.</t>
  </si>
  <si>
    <t>Respecter droits : je vérifie, je fais, je préviens.</t>
  </si>
  <si>
    <t>Complète avec la responsabilité, la preuve et le risque associé à « Respecter droits ».</t>
  </si>
  <si>
    <t>Ajoute un contrôle observable ou une transmission pour « Respecter droits ».</t>
  </si>
  <si>
    <t>Précise ce que tu fais si tu constates un écart sur « Respecter droits ».</t>
  </si>
  <si>
    <t>Quelle preuve ou quel contrôle permet de sécuriser « Respecter droits » ?</t>
  </si>
  <si>
    <t>Quel contrôle terrain dois-tu citer pour « Respecter droits » ?</t>
  </si>
  <si>
    <t>Qui préviens-tu si « Respecter droits » n’est pas conforme ?</t>
  </si>
  <si>
    <t>Maltraitance.</t>
  </si>
  <si>
    <t>Exemple de réponse PRO : pour « Respecter droits », je vérifie d’abord la prescription, le niveau IDDSI ou la consigne validée. Je contrôle en situation réelle : Maltraitance. Le risque à éviter est : Maltraitance. Je m’appuie sur la preuve suivante : Observation terrain / fiche de suivi / transmission. Si l’écart persiste, je corrige, je bloque la sortie si nécessaire et je transmets au responsable concerné.</t>
  </si>
  <si>
    <t>Exemple de réponse intermédiaire : pour « Respecter droits », j’applique la consigne puis je vérifie : Maltraitance. Je compare le résultat obtenu avec ce qui est demandé et je signale tout écart avant service. Je transmets l’information utile et je garde comme repère : Observation terrain / fiche de suivi / transmission.</t>
  </si>
  <si>
    <t>Exemple de réponse CFA : pour « Respecter droits », je regarde la consigne, je contrôle : Maltraitance. Si ce n’est pas bon ou si j’ai un doute, je ne laisse pas partir sans prévenir le responsable, les soins ou le formateur.</t>
  </si>
  <si>
    <t>Respecter droits - Maltraitance.</t>
  </si>
  <si>
    <t>Personnaliser</t>
  </si>
  <si>
    <t>Mission : Personnaliser ; Traduction repas : Adapter texture, goût, rythme, environnement. ; Exemple concret : Fiche identité alimentaire. ; Risque : Repas standard subi.</t>
  </si>
  <si>
    <t>Explique comment maîtriser « Personnaliser » dans une démarche professionnelle en textures modifiées.</t>
  </si>
  <si>
    <t>Comment appliques-tu « Personnaliser » en situation de production, service ou accompagnement ?</t>
  </si>
  <si>
    <t>Sur le terrain, que dois-tu faire ou vérifier pour « Personnaliser » ?</t>
  </si>
  <si>
    <t>Notion : Personnaliser. ; Besoin / objectif : Mission : Personnaliser ; Traduction repas : Adapter texture, goût, rythme, environnement. ; Exemple concret : Fiche identité alimentaire. ; Risque : Repas standard subi.. ; Action professionnelle : appliquer la prescription et la consigne validée. ; Contrôle observable : Personnaliser - Repas standard subi.. ; Risque / limite : Repas standard subi. ; Validation / preuve : Observation terrain / fiche de suivi / transmission.. ; Responsable : Service / salle / soins selon organisation. ; Source : SRC_DOCUMENT_SOURCE</t>
  </si>
  <si>
    <t>Objectif : Repas standard subi. ; Action : appliquer la prescription en production, service ou accompagnement. ; Contrôle : Personnaliser - Repas standard subi.. ; Transmission : prévenir cuisine, soins ou responsable si écart. ; Trace : noter ou faire remonter l'observation utile.</t>
  </si>
  <si>
    <t>Je vérifie : Personnaliser. ; Je respecte : la prescription ou la consigne donnée. ; Je contrôle : Personnaliser. ; Si écart : je préviens le responsable, les soins ou le formateur. ; Je transmets : ce que j'ai vu, corrigé ou fait remonter.</t>
  </si>
  <si>
    <t>Personnaliser : besoin → risque → contrôle → preuve.</t>
  </si>
  <si>
    <t>Personnaliser : action → contrôle → transmission.</t>
  </si>
  <si>
    <t>Personnaliser : je vérifie, je fais, je préviens.</t>
  </si>
  <si>
    <t>Complète avec la responsabilité, la preuve et le risque associé à « Personnaliser ».</t>
  </si>
  <si>
    <t>Ajoute un contrôle observable ou une transmission pour « Personnaliser ».</t>
  </si>
  <si>
    <t>Précise ce que tu fais si tu constates un écart sur « Personnaliser ».</t>
  </si>
  <si>
    <t>Quelle preuve ou quel contrôle permet de sécuriser « Personnaliser » ?</t>
  </si>
  <si>
    <t>Quel contrôle terrain dois-tu citer pour « Personnaliser » ?</t>
  </si>
  <si>
    <t>Qui préviens-tu si « Personnaliser » n’est pas conforme ?</t>
  </si>
  <si>
    <t>Repas standard subi.</t>
  </si>
  <si>
    <t>Exemple de réponse PRO : pour « Personnaliser », je vérifie d’abord la prescription, le niveau IDDSI ou la consigne validée. Je contrôle en situation réelle : Repas standard subi. Le risque à éviter est : Repas standard subi. Je m’appuie sur la preuve suivante : Observation terrain / fiche de suivi / transmission. Si l’écart persiste, je corrige, je bloque la sortie si nécessaire et je transmets au responsable concerné.</t>
  </si>
  <si>
    <t>Exemple de réponse intermédiaire : pour « Personnaliser », j’applique la consigne puis je vérifie : Repas standard subi. Je compare le résultat obtenu avec ce qui est demandé et je signale tout écart avant service. Je transmets l’information utile et je garde comme repère : Observation terrain / fiche de suivi / transmission.</t>
  </si>
  <si>
    <t>Exemple de réponse CFA : pour « Personnaliser », je regarde la consigne, je contrôle : Repas standard subi. Si ce n’est pas bon ou si j’ai un doute, je ne laisse pas partir sans prévenir le responsable, les soins ou le formateur.</t>
  </si>
  <si>
    <t>Personnaliser - Repas standard subi.</t>
  </si>
  <si>
    <t>niveau 7 facile a mastiquer eviter aliments durs secs filandreux</t>
  </si>
  <si>
    <t>Prévenir maltraitance</t>
  </si>
  <si>
    <t>Mission : Prévenir maltraitance ; Traduction repas : Identifier défauts d'action autour du repas. ; Exemple concret : Non-aide, précipitation, assiette non conforme. ; Risque : Atteinte santé/dignité.</t>
  </si>
  <si>
    <t>Explique comment maîtriser « Prévenir maltraitance » dans une démarche professionnelle en textures modifiées.</t>
  </si>
  <si>
    <t>Comment appliques-tu « Prévenir maltraitance » en situation de production, service ou accompagnement ?</t>
  </si>
  <si>
    <t>Sur le terrain, que dois-tu faire ou vérifier pour « Prévenir maltraitance » ?</t>
  </si>
  <si>
    <t>Notion : Prévenir maltraitance. ; Besoin / objectif : Mission : Prévenir maltraitance ; Traduction repas : Identifier défauts d'action autour du repas. ; Exemple concret : Non-aide, précipitation, assiette non conforme. ; Risque : Atteinte santé/dignité.. ; Action professionnelle : appliquer la prescription et la consigne validée. ; Contrôle observable : Prévenir maltraitance - Atteinte santé/dignité.. ; Risque / limite : Atteinte santé/dignité. ; Validation / preuve : Observation terrain / fiche de suivi / transmission.. ; Responsable : Service / salle / soins selon organisation. ; Source : SRC_DOCUMENT_SOURCE</t>
  </si>
  <si>
    <t>Objectif : Atteinte santé/dignité. ; Action : appliquer la prescription en production, service ou accompagnement. ; Contrôle : Prévenir maltraitance - Atteinte santé/dignité.. ; Transmission : prévenir cuisine, soins ou responsable si écart. ; Trace : noter ou faire remonter l'observation utile.</t>
  </si>
  <si>
    <t>Je vérifie : Prévenir maltraitance. ; Je respecte : la prescription ou la consigne donnée. ; Je contrôle : Prévenir maltraitance. ; Si écart : je préviens le responsable, les soins ou le formateur. ; Je transmets : ce que j'ai vu, corrigé ou fait remonter.</t>
  </si>
  <si>
    <t>Prévenir maltraitance : besoin → risque → contrôle → preuve.</t>
  </si>
  <si>
    <t>Prévenir maltraitance : action → contrôle → transmission.</t>
  </si>
  <si>
    <t>Prévenir maltraitance : je vérifie, je fais, je préviens.</t>
  </si>
  <si>
    <t>Complète avec la responsabilité, la preuve et le risque associé à « Prévenir maltraitance ».</t>
  </si>
  <si>
    <t>Ajoute un contrôle observable ou une transmission pour « Prévenir maltraitance ».</t>
  </si>
  <si>
    <t>Précise ce que tu fais si tu constates un écart sur « Prévenir maltraitance ».</t>
  </si>
  <si>
    <t>Quelle preuve ou quel contrôle permet de sécuriser « Prévenir maltraitance » ?</t>
  </si>
  <si>
    <t>Quel contrôle terrain dois-tu citer pour « Prévenir maltraitance » ?</t>
  </si>
  <si>
    <t>Qui préviens-tu si « Prévenir maltraitance » n’est pas conforme ?</t>
  </si>
  <si>
    <t>Atteinte santé/dignité.</t>
  </si>
  <si>
    <t>Exemple de réponse PRO : pour « Prévenir maltraitance », je vérifie d’abord la prescription, le niveau IDDSI ou la consigne validée. Je contrôle en situation réelle : Atteinte santé/dignité. Le risque à éviter est : Atteinte santé/dignité. Je m’appuie sur la preuve suivante : Observation terrain / fiche de suivi / transmission. Si l’écart persiste, je corrige, je bloque la sortie si nécessaire et je transmets au responsable concerné.</t>
  </si>
  <si>
    <t>Exemple de réponse intermédiaire : pour « Prévenir maltraitance », j’applique la consigne puis je vérifie : Atteinte santé/dignité. Je compare le résultat obtenu avec ce qui est demandé et je signale tout écart avant service. Je transmets l’information utile et je garde comme repère : Observation terrain / fiche de suivi / transmission.</t>
  </si>
  <si>
    <t>Exemple de réponse CFA : pour « Prévenir maltraitance », je regarde la consigne, je contrôle : Atteinte santé/dignité. Si ce n’est pas bon ou si j’ai un doute, je ne laisse pas partir sans prévenir le responsable, les soins ou le formateur.</t>
  </si>
  <si>
    <t>Prévenir maltraitance - Atteinte santé/dignité.</t>
  </si>
  <si>
    <t>Coordonner</t>
  </si>
  <si>
    <t>Mission : Coordonner ; Traduction repas : Faire travailler cuisine, soins, diététique, salle. ; Exemple concret : Transmission texture/refus/restes. ; Risque : Silos et erreurs.</t>
  </si>
  <si>
    <t>Explique comment maîtriser « Coordonner » dans une démarche professionnelle en textures modifiées.</t>
  </si>
  <si>
    <t>Comment appliques-tu « Coordonner » en situation de production, service ou accompagnement ?</t>
  </si>
  <si>
    <t>Sur le terrain, que dois-tu faire ou vérifier pour « Coordonner » ?</t>
  </si>
  <si>
    <t>Notion : Coordonner. ; Besoin / objectif : Mission : Coordonner ; Traduction repas : Faire travailler cuisine, soins, diététique, salle. ; Exemple concret : Transmission texture/refus/restes. ; Risque : Silos et erreurs.. ; Action professionnelle : appliquer la prescription et la consigne validée. ; Contrôle observable : Coordonner - Silos et erreurs.. ; Risque / limite : Silos et erreurs. ; Validation / preuve : Observation terrain / fiche de suivi / transmission.. ; Responsable : Service / salle / soins selon organisation. ; Source : SRC_DOCUMENT_SOURCE</t>
  </si>
  <si>
    <t>Objectif : Silos et erreurs. ; Action : appliquer la prescription en production, service ou accompagnement. ; Contrôle : Coordonner - Silos et erreurs.. ; Transmission : prévenir cuisine, soins ou responsable si écart. ; Trace : noter ou faire remonter l'observation utile.</t>
  </si>
  <si>
    <t>Je vérifie : Coordonner. ; Je respecte : la prescription ou la consigne donnée. ; Je contrôle : Coordonner. ; Si écart : je préviens le responsable, les soins ou le formateur. ; Je transmets : ce que j'ai vu, corrigé ou fait remonter.</t>
  </si>
  <si>
    <t>Coordonner : besoin → risque → contrôle → preuve.</t>
  </si>
  <si>
    <t>Coordonner : action → contrôle → transmission.</t>
  </si>
  <si>
    <t>Coordonner : je vérifie, je fais, je préviens.</t>
  </si>
  <si>
    <t>Complète avec la responsabilité, la preuve et le risque associé à « Coordonner ».</t>
  </si>
  <si>
    <t>Ajoute un contrôle observable ou une transmission pour « Coordonner ».</t>
  </si>
  <si>
    <t>Précise ce que tu fais si tu constates un écart sur « Coordonner ».</t>
  </si>
  <si>
    <t>Quelle preuve ou quel contrôle permet de sécuriser « Coordonner » ?</t>
  </si>
  <si>
    <t>Quel contrôle terrain dois-tu citer pour « Coordonner » ?</t>
  </si>
  <si>
    <t>Qui préviens-tu si « Coordonner » n’est pas conforme ?</t>
  </si>
  <si>
    <t>Silos et erreurs.</t>
  </si>
  <si>
    <t>Exemple de réponse PRO : pour « Coordonner », je vérifie d’abord la prescription, le niveau IDDSI ou la consigne validée. Je contrôle en situation réelle : Silos et erreurs. Le risque à éviter est : Silos et erreurs. Je m’appuie sur la preuve suivante : Observation terrain / fiche de suivi / transmission. Si l’écart persiste, je corrige, je bloque la sortie si nécessaire et je transmets au responsable concerné.</t>
  </si>
  <si>
    <t>Exemple de réponse intermédiaire : pour « Coordonner », j’applique la consigne puis je vérifie : Silos et erreurs. Je compare le résultat obtenu avec ce qui est demandé et je signale tout écart avant service. Je transmets l’information utile et je garde comme repère : Observation terrain / fiche de suivi / transmission.</t>
  </si>
  <si>
    <t>Exemple de réponse CFA : pour « Coordonner », je regarde la consigne, je contrôle : Silos et erreurs. Si ce n’est pas bon ou si j’ai un doute, je ne laisse pas partir sans prévenir le responsable, les soins ou le formateur.</t>
  </si>
  <si>
    <t>Coordonner - Silos et erreurs.</t>
  </si>
  <si>
    <t>Évaluer</t>
  </si>
  <si>
    <t>Mission : Évaluer ; Traduction repas : Mesurer efficacité des adaptations. ; Exemple concret : Poids, apports, refus, satisfaction. ; Risque : Actions sans preuve.</t>
  </si>
  <si>
    <t>Explique comment maîtriser « Évaluer » dans une démarche professionnelle en textures modifiées.</t>
  </si>
  <si>
    <t>Comment appliques-tu « Évaluer » en situation de production, service ou accompagnement ?</t>
  </si>
  <si>
    <t>Sur le terrain, que dois-tu faire ou vérifier pour « Évaluer » ?</t>
  </si>
  <si>
    <t>Notion : Évaluer. ; Besoin / objectif : Mission : Évaluer ; Traduction repas : Mesurer efficacité des adaptations. ; Exemple concret : Poids, apports, refus, satisfaction. ; Risque : Actions sans preuve.. ; Action professionnelle : appliquer la prescription et la consigne validée. ; Contrôle observable : Évaluer - Actions sans preuve.. ; Risque / limite : Actions sans preuve. ; Validation / preuve : Actions sans preuve. ; Responsable : Service / salle / soins selon organisation. ; Source : SRC_DOCUMENT_SOURCE</t>
  </si>
  <si>
    <t>Objectif : Actions sans preuve. ; Action : appliquer la prescription en production, service ou accompagnement. ; Contrôle : Évaluer - Actions sans preuve.. ; Transmission : prévenir cuisine, soins ou responsable si écart. ; Trace : noter ou faire remonter l'observation utile.</t>
  </si>
  <si>
    <t>Je vérifie : Évaluer. ; Je respecte : la prescription ou la consigne donnée. ; Je contrôle : Évaluer. ; Si écart : je préviens le responsable, les soins ou le formateur. ; Je transmets : ce que j'ai vu, corrigé ou fait remonter.</t>
  </si>
  <si>
    <t>Évaluer : besoin → risque → contrôle → preuve.</t>
  </si>
  <si>
    <t>Évaluer : action → contrôle → transmission.</t>
  </si>
  <si>
    <t>Évaluer : je vérifie, je fais, je préviens.</t>
  </si>
  <si>
    <t>Complète avec la responsabilité, la preuve et le risque associé à « Évaluer ».</t>
  </si>
  <si>
    <t>Ajoute un contrôle observable ou une transmission pour « Évaluer ».</t>
  </si>
  <si>
    <t>Précise ce que tu fais si tu constates un écart sur « Évaluer ».</t>
  </si>
  <si>
    <t>Quelle preuve ou quel contrôle permet de sécuriser « Évaluer » ?</t>
  </si>
  <si>
    <t>Quel contrôle terrain dois-tu citer pour « Évaluer » ?</t>
  </si>
  <si>
    <t>Qui préviens-tu si « Évaluer » n’est pas conforme ?</t>
  </si>
  <si>
    <t>Actions sans preuve.</t>
  </si>
  <si>
    <t>Exemple de réponse PRO : pour « Évaluer », je vérifie d’abord la prescription, le niveau IDDSI ou la consigne validée. Je contrôle en situation réelle : Actions sans preuve. Le risque à éviter est : Actions sans preuve. Je m’appuie sur la preuve suivante : Observation terrain / fiche de suivi / transmission. Si l’écart persiste, je corrige, je bloque la sortie si nécessaire et je transmets au responsable concerné.</t>
  </si>
  <si>
    <t>Exemple de réponse intermédiaire : pour « Évaluer », j’applique la consigne puis je vérifie : Actions sans preuve. Je compare le résultat obtenu avec ce qui est demandé et je signale tout écart avant service. Je transmets l’information utile et je garde comme repère : Observation terrain / fiche de suivi / transmission.</t>
  </si>
  <si>
    <t>Exemple de réponse CFA : pour « Évaluer », je regarde la consigne, je contrôle : Actions sans preuve. Si ce n’est pas bon ou si j’ai un doute, je ne laisse pas partir sans prévenir le responsable, les soins ou le formateur.</t>
  </si>
  <si>
    <t>Évaluer - Actions sans preuve.</t>
  </si>
  <si>
    <t>Inclure</t>
  </si>
  <si>
    <t>Mission : Inclure ; Traduction repas : Maintenir repas comme moment social. ; Exemple concret : Même salle, même menu adapté. ; Risque : Isolement.</t>
  </si>
  <si>
    <t>Explique comment maîtriser « Inclure » dans une démarche professionnelle en textures modifiées.</t>
  </si>
  <si>
    <t>Comment appliques-tu « Inclure » en situation de production, service ou accompagnement ?</t>
  </si>
  <si>
    <t>Sur le terrain, que dois-tu faire ou vérifier pour « Inclure » ?</t>
  </si>
  <si>
    <t>Notion : Inclure. ; Besoin / objectif : Mission : Inclure ; Traduction repas : Maintenir repas comme moment social. ; Exemple concret : Même salle, même menu adapté. ; Risque : Isolement.. ; Action professionnelle : appliquer la prescription et la consigne validée. ; Contrôle observable : Inclure - Isolement.. ; Risque / limite : Isolement. ; Validation / preuve : Observation terrain / fiche de suivi / transmission.. ; Responsable : Service / salle / soins selon organisation. ; Source : SRC_DOCUMENT_SOURCE</t>
  </si>
  <si>
    <t>Objectif : Isolement. ; Action : appliquer la prescription en production, service ou accompagnement. ; Contrôle : Inclure - Isolement.. ; Transmission : prévenir cuisine, soins ou responsable si écart. ; Trace : noter ou faire remonter l'observation utile.</t>
  </si>
  <si>
    <t>Je vérifie : Inclure. ; Je respecte : la prescription ou la consigne donnée. ; Je contrôle : Inclure. ; Si écart : je préviens le responsable, les soins ou le formateur. ; Je transmets : ce que j'ai vu, corrigé ou fait remonter.</t>
  </si>
  <si>
    <t>Inclure : besoin → risque → contrôle → preuve.</t>
  </si>
  <si>
    <t>Inclure : action → contrôle → transmission.</t>
  </si>
  <si>
    <t>Inclure : je vérifie, je fais, je préviens.</t>
  </si>
  <si>
    <t>Complète avec la responsabilité, la preuve et le risque associé à « Inclure ».</t>
  </si>
  <si>
    <t>Ajoute un contrôle observable ou une transmission pour « Inclure ».</t>
  </si>
  <si>
    <t>Précise ce que tu fais si tu constates un écart sur « Inclure ».</t>
  </si>
  <si>
    <t>Quelle preuve ou quel contrôle permet de sécuriser « Inclure » ?</t>
  </si>
  <si>
    <t>Quel contrôle terrain dois-tu citer pour « Inclure » ?</t>
  </si>
  <si>
    <t>Qui préviens-tu si « Inclure » n’est pas conforme ?</t>
  </si>
  <si>
    <t>Isolement.</t>
  </si>
  <si>
    <t>Exemple de réponse PRO : pour « Inclure », je vérifie d’abord la prescription, le niveau IDDSI ou la consigne validée. Je contrôle en situation réelle : Isolement. Le risque à éviter est : Isolement. Je m’appuie sur la preuve suivante : Observation terrain / fiche de suivi / transmission. Si l’écart persiste, je corrige, je bloque la sortie si nécessaire et je transmets au responsable concerné.</t>
  </si>
  <si>
    <t>Exemple de réponse intermédiaire : pour « Inclure », j’applique la consigne puis je vérifie : Isolement. Je compare le résultat obtenu avec ce qui est demandé et je signale tout écart avant service. Je transmets l’information utile et je garde comme repère : Observation terrain / fiche de suivi / transmission.</t>
  </si>
  <si>
    <t>Exemple de réponse CFA : pour « Inclure », je regarde la consigne, je contrôle : Isolement. Si ce n’est pas bon ou si j’ai un doute, je ne laisse pas partir sans prévenir le responsable, les soins ou le formateur.</t>
  </si>
  <si>
    <t>Inclure - Isolement.</t>
  </si>
  <si>
    <t>Former</t>
  </si>
  <si>
    <t>Mission : Former ; Traduction repas : Former les professionnels au repas adapté. ; Exemple concret : Tests IDDSI, service, éthique. ; Risque : Pratiques variables.</t>
  </si>
  <si>
    <t>Explique comment maîtriser « Former » dans une démarche professionnelle en textures modifiées.</t>
  </si>
  <si>
    <t>Comment appliques-tu « Former » en situation de production, service ou accompagnement ?</t>
  </si>
  <si>
    <t>Sur le terrain, que dois-tu faire ou vérifier pour « Former » ?</t>
  </si>
  <si>
    <t>Notion : Former. ; Besoin / objectif : Mission : Former ; Traduction repas : Former les professionnels au repas adapté. ; Exemple concret : Tests IDDSI, service, éthique. ; Risque : Pratiques variables.. ; Action professionnelle : appliquer la prescription et la consigne validée. ; Contrôle observable : Former - Pratiques variables.. ; Risque / limite : Pratiques variables. ; Validation / preuve : Observation terrain / fiche de suivi / transmission.. ; Responsable : Service / salle / soins selon organisation. ; Source : SRC_DOCUMENT_SOURCE</t>
  </si>
  <si>
    <t>Objectif : Pratiques variables. ; Action : appliquer la prescription en production, service ou accompagnement. ; Contrôle : Former - Pratiques variables.. ; Transmission : prévenir cuisine, soins ou responsable si écart. ; Trace : noter ou faire remonter l'observation utile.</t>
  </si>
  <si>
    <t>Je vérifie : Former. ; Je respecte : la prescription ou la consigne donnée. ; Je contrôle : Former. ; Si écart : je préviens le responsable, les soins ou le formateur. ; Je transmets : ce que j'ai vu, corrigé ou fait remonter.</t>
  </si>
  <si>
    <t>Former : besoin → risque → contrôle → preuve.</t>
  </si>
  <si>
    <t>Former : action → contrôle → transmission.</t>
  </si>
  <si>
    <t>Former : je vérifie, je fais, je préviens.</t>
  </si>
  <si>
    <t>Complète avec la responsabilité, la preuve et le risque associé à « Former ».</t>
  </si>
  <si>
    <t>Ajoute un contrôle observable ou une transmission pour « Former ».</t>
  </si>
  <si>
    <t>Précise ce que tu fais si tu constates un écart sur « Former ».</t>
  </si>
  <si>
    <t>Quelle preuve ou quel contrôle permet de sécuriser « Former » ?</t>
  </si>
  <si>
    <t>Quel contrôle terrain dois-tu citer pour « Former » ?</t>
  </si>
  <si>
    <t>Qui préviens-tu si « Former » n’est pas conforme ?</t>
  </si>
  <si>
    <t>Pratiques variables.</t>
  </si>
  <si>
    <t>Exemple de réponse PRO : pour « Former », je vérifie d’abord la prescription, le niveau IDDSI ou la consigne validée. Je contrôle en situation réelle : Pratiques variables. Le risque à éviter est : Pratiques variables. Je m’appuie sur la preuve suivante : Observation terrain / fiche de suivi / transmission. Si l’écart persiste, je corrige, je bloque la sortie si nécessaire et je transmets au responsable concerné.</t>
  </si>
  <si>
    <t>Exemple de réponse intermédiaire : pour « Former », j’applique la consigne puis je vérifie : Pratiques variables. Je compare le résultat obtenu avec ce qui est demandé et je signale tout écart avant service. Je transmets l’information utile et je garde comme repère : Observation terrain / fiche de suivi / transmission.</t>
  </si>
  <si>
    <t>Exemple de réponse CFA : pour « Former », je regarde la consigne, je contrôle : Pratiques variables. Si ce n’est pas bon ou si j’ai un doute, je ne laisse pas partir sans prévenir le responsable, les soins ou le formateur.</t>
  </si>
  <si>
    <t>Former - Pratiques variables.</t>
  </si>
  <si>
    <t>Assurer qualité</t>
  </si>
  <si>
    <t>Mission : Assurer qualité ; Traduction repas : Démarche continue : observer, corriger, tracer. ; Exemple concret : REX après incidents/refus. ; Risque : Répétition des erreurs.</t>
  </si>
  <si>
    <t>Explique comment maîtriser « Assurer qualité » dans une démarche professionnelle en textures modifiées.</t>
  </si>
  <si>
    <t>Comment appliques-tu « Assurer qualité » en situation de production, service ou accompagnement ?</t>
  </si>
  <si>
    <t>Sur le terrain, que dois-tu faire ou vérifier pour « Assurer qualité » ?</t>
  </si>
  <si>
    <t>Notion : Assurer qualité. ; Besoin / objectif : Mission : Assurer qualité ; Traduction repas : Démarche continue : observer, corriger, tracer. ; Exemple concret : REX après incidents/refus. ; Risque : Répétition des erreurs.. ; Action professionnelle : appliquer la prescription et la consigne validée. ; Contrôle observable : Assurer qualité - Répétition des erreurs.. ; Risque / limite : Répétition des erreurs. ; Validation / preuve : Démarche continue : observer, corriger, tracer. ; Responsable : Service / salle / soins selon organisation. ; Source : SRC_DOCUMENT_SOURCE</t>
  </si>
  <si>
    <t>Objectif : Répétition des erreurs. ; Action : appliquer la prescription en production, service ou accompagnement. ; Contrôle : Assurer qualité - Répétition des erreurs.. ; Transmission : prévenir cuisine, soins ou responsable si écart. ; Trace : noter ou faire remonter l'observation utile.</t>
  </si>
  <si>
    <t>Je vérifie : Assurer qualité. ; Je respecte : la prescription ou la consigne donnée. ; Je contrôle : Assurer qualité. ; Si écart : je préviens le responsable, les soins ou le formateur. ; Je transmets : ce que j'ai vu, corrigé ou fait remonter.</t>
  </si>
  <si>
    <t>Assurer qualité : besoin → risque → contrôle → preuve.</t>
  </si>
  <si>
    <t>Assurer qualité : action → contrôle → transmission.</t>
  </si>
  <si>
    <t>Assurer qualité : je vérifie, je fais, je préviens.</t>
  </si>
  <si>
    <t>Complète avec la responsabilité, la preuve et le risque associé à « Assurer qualité ».</t>
  </si>
  <si>
    <t>Ajoute un contrôle observable ou une transmission pour « Assurer qualité ».</t>
  </si>
  <si>
    <t>Précise ce que tu fais si tu constates un écart sur « Assurer qualité ».</t>
  </si>
  <si>
    <t>Quelle preuve ou quel contrôle permet de sécuriser « Assurer qualité » ?</t>
  </si>
  <si>
    <t>Quel contrôle terrain dois-tu citer pour « Assurer qualité » ?</t>
  </si>
  <si>
    <t>Qui préviens-tu si « Assurer qualité » n’est pas conforme ?</t>
  </si>
  <si>
    <t>Répétition des erreurs.</t>
  </si>
  <si>
    <t>Exemple de réponse PRO : pour « Assurer qualité », je vérifie d’abord la prescription, le niveau IDDSI ou la consigne validée. Je contrôle en situation réelle : Répétition des erreurs. Le risque à éviter est : Répétition des erreurs. Je m’appuie sur la preuve suivante : Observation terrain / fiche de suivi / transmission. Si l’écart persiste, je corrige, je bloque la sortie si nécessaire et je transmets au responsable concerné.</t>
  </si>
  <si>
    <t>Exemple de réponse intermédiaire : pour « Assurer qualité », j’applique la consigne puis je vérifie : Répétition des erreurs. Je compare le résultat obtenu avec ce qui est demandé et je signale tout écart avant service. Je transmets l’information utile et je garde comme repère : Observation terrain / fiche de suivi / transmission.</t>
  </si>
  <si>
    <t>Exemple de réponse CFA : pour « Assurer qualité », je regarde la consigne, je contrôle : Répétition des erreurs. Si ce n’est pas bon ou si j’ai un doute, je ne laisse pas partir sans prévenir le responsable, les soins ou le formateur.</t>
  </si>
  <si>
    <t>Assurer qualité - Répétition des erreurs.</t>
  </si>
  <si>
    <t>Sécuriser organisation</t>
  </si>
  <si>
    <t>Mission : Sécuriser organisation ; Traduction repas : Donner les moyens : temps, matériel, procédures. ; Exemple concret : Chariot adapté, fiches lisibles. ; Risque : Maltraitance organisationnelle.</t>
  </si>
  <si>
    <t>Explique comment maîtriser « Sécuriser organisation » dans une démarche professionnelle en textures modifiées.</t>
  </si>
  <si>
    <t>Comment appliques-tu « Sécuriser organisation » en situation de production, service ou accompagnement ?</t>
  </si>
  <si>
    <t>Sur le terrain, que dois-tu faire ou vérifier pour « Sécuriser organisation » ?</t>
  </si>
  <si>
    <t>Notion : Sécuriser organisation. ; Besoin / objectif : Mission : Sécuriser organisation ; Traduction repas : Donner les moyens : temps, matériel, procédures. ; Exemple concret : Chariot adapté, fiches lisibles. ; Risque : Maltraitance organisationnelle.. ; Action professionnelle : appliquer la prescription et la consigne validée. ; Contrôle observable : Sécuriser organisation - Maltraitance organisationnelle.. ; Risque / limite : Maltraitance organisationnelle. ; Validation / preuve : Observation terrain / fiche de suivi / transmission.. ; Responsable : Service / salle / soins selon organisation. ; Source : SRC_DOCUMENT_SOURCE</t>
  </si>
  <si>
    <t>Objectif : Maltraitance organisationnelle. ; Action : appliquer la prescription en production, service ou accompagnement. ; Contrôle : Sécuriser organisation - Maltraitance organisationnelle.. ; Transmission : prévenir cuisine, soins ou responsable si écart. ; Trace : noter ou faire remonter l'observation utile.</t>
  </si>
  <si>
    <t>Je vérifie : Sécuriser organisation. ; Je respecte : la prescription ou la consigne donnée. ; Je contrôle : Sécuriser organisation. ; Si écart : je préviens le responsable, les soins ou le formateur. ; Je transmets : ce que j'ai vu, corrigé ou fait remonter.</t>
  </si>
  <si>
    <t>Sécuriser organisation : besoin → risque → contrôle → preuve.</t>
  </si>
  <si>
    <t>Sécuriser organisation : action → contrôle → transmission.</t>
  </si>
  <si>
    <t>Sécuriser organisation : je vérifie, je fais, je préviens.</t>
  </si>
  <si>
    <t>Complète avec la responsabilité, la preuve et le risque associé à « Sécuriser organisation ».</t>
  </si>
  <si>
    <t>Ajoute un contrôle observable ou une transmission pour « Sécuriser organisation ».</t>
  </si>
  <si>
    <t>Précise ce que tu fais si tu constates un écart sur « Sécuriser organisation ».</t>
  </si>
  <si>
    <t>Quelle preuve ou quel contrôle permet de sécuriser « Sécuriser organisation » ?</t>
  </si>
  <si>
    <t>Quel contrôle terrain dois-tu citer pour « Sécuriser organisation » ?</t>
  </si>
  <si>
    <t>Qui préviens-tu si « Sécuriser organisation » n’est pas conforme ?</t>
  </si>
  <si>
    <t>Maltraitance organisationnelle.</t>
  </si>
  <si>
    <t>Exemple de réponse PRO : pour « Sécuriser organisation », je vérifie d’abord la prescription, le niveau IDDSI ou la consigne validée. Je contrôle en situation réelle : Maltraitance organisationnelle. Le risque à éviter est : Maltraitance organisationnelle. Je m’appuie sur la preuve suivante : Observation terrain / fiche de suivi / transmission. Si l’écart persiste, je corrige, je bloque la sortie si nécessaire et je transmets au responsable concerné.</t>
  </si>
  <si>
    <t>Exemple de réponse intermédiaire : pour « Sécuriser organisation », j’applique la consigne puis je vérifie : Maltraitance organisationnelle. Je compare le résultat obtenu avec ce qui est demandé et je signale tout écart avant service. Je transmets l’information utile et je garde comme repère : Observation terrain / fiche de suivi / transmission.</t>
  </si>
  <si>
    <t>Exemple de réponse CFA : pour « Sécuriser organisation », je regarde la consigne, je contrôle : Maltraitance organisationnelle. Si ce n’est pas bon ou si j’ai un doute, je ne laisse pas partir sans prévenir le responsable, les soins ou le formateur.</t>
  </si>
  <si>
    <t>Sécuriser organisation - Maltraitance organisationnelle.</t>
  </si>
  <si>
    <t>Réglementation et points de vigilance actuels</t>
  </si>
  <si>
    <t>Hygiène</t>
  </si>
  <si>
    <t>Domaine : Hygiène ; Référence : Règlement CE 852/2004 / HACCP ; Application repas texture : Mixage, refroidissement, remise en température tracés. ; Risque : TIAC/non-conformité.</t>
  </si>
  <si>
    <t>Explique comment maîtriser « Hygiène » dans une démarche professionnelle en textures modifiées.</t>
  </si>
  <si>
    <t>Comment appliques-tu « Hygiène » en situation de production, service ou accompagnement ?</t>
  </si>
  <si>
    <t>Sur le terrain, que dois-tu faire ou vérifier pour « Hygiène » ?</t>
  </si>
  <si>
    <t>Notion : Hygiène. ; Besoin / objectif : Domaine : Hygiène ; Référence : Règlement CE 852/2004 / HACCP ; Application repas texture : Mixage, refroidissement, remise en température tracés. ; Risque : TIAC/non-conformité.. ; Action professionnelle : appliquer la prescription et la consigne validée. ; Contrôle observable : Hygiène - TIAC/non-conformité.. ; Risque / limite : TIAC/non-conformité. ; Validation / preuve : Mixage, refroidissement, remise en température tracés. ; Responsable : Encadrement / qualité / direction. ; Source : SRC_DOCUMENT_SOURCE</t>
  </si>
  <si>
    <t>Objectif : TIAC/non-conformité. ; Action : appliquer la prescription en production, service ou accompagnement. ; Contrôle : Hygiène - TIAC/non-conformité.. ; Transmission : prévenir cuisine, soins ou responsable si écart. ; Trace : noter ou faire remonter l'observation utile.</t>
  </si>
  <si>
    <t>Je vérifie : Hygiène. ; Je respecte : la prescription ou la consigne donnée. ; Je contrôle : Hygiène. ; Si écart : je préviens le responsable, les soins ou le formateur. ; Je transmets : ce que j'ai vu, corrigé ou fait remonter.</t>
  </si>
  <si>
    <t>Hygiène : besoin → risque → contrôle → preuve.</t>
  </si>
  <si>
    <t>Hygiène : action → contrôle → transmission.</t>
  </si>
  <si>
    <t>Hygiène : je vérifie, je fais, je préviens.</t>
  </si>
  <si>
    <t>Complète avec la responsabilité, la preuve et le risque associé à « Hygiène ».</t>
  </si>
  <si>
    <t>Ajoute un contrôle observable ou une transmission pour « Hygiène ».</t>
  </si>
  <si>
    <t>Précise ce que tu fais si tu constates un écart sur « Hygiène ».</t>
  </si>
  <si>
    <t>Quelle preuve ou quel contrôle permet de sécuriser « Hygiène » ?</t>
  </si>
  <si>
    <t>Quel contrôle terrain dois-tu citer pour « Hygiène » ?</t>
  </si>
  <si>
    <t>Qui préviens-tu si « Hygiène » n’est pas conforme ?</t>
  </si>
  <si>
    <t>Encadrement / qualité / direction</t>
  </si>
  <si>
    <t>TIAC/non-conformité. ; CRITIQUE</t>
  </si>
  <si>
    <t>PMS</t>
  </si>
  <si>
    <t>Exemple de réponse PRO : pour « Hygiène », je vérifie d’abord la prescription, le niveau IDDSI ou la consigne validée. Je contrôle en situation réelle : TIAC/non-conformité. Le risque à éviter est : TIAC/non-conformité. ; CRITIQUE. Je m’appuie sur la preuve suivante : PMS. Si l’écart persiste, je corrige, je bloque la sortie si nécessaire et je transmets au responsable concerné.</t>
  </si>
  <si>
    <t>Exemple de réponse intermédiaire : pour « Hygiène », j’applique la consigne puis je vérifie : TIAC/non-conformité. Je compare le résultat obtenu avec ce qui est demandé et je signale tout écart avant service. Je transmets l’information utile et je garde comme repère : PMS.</t>
  </si>
  <si>
    <t>Exemple de réponse CFA : pour « Hygiène », je regarde la consigne, je contrôle : TIAC/non-conformité. Si ce n’est pas bon ou si j’ai un doute, je ne laisse pas partir sans prévenir le responsable, les soins ou le formateur.</t>
  </si>
  <si>
    <t>Hygiène - TIAC/non-conformité.</t>
  </si>
  <si>
    <t>texture normale niveau 7</t>
  </si>
  <si>
    <t>Qualité nutritionnelle</t>
  </si>
  <si>
    <t>Domaine : Qualité nutritionnelle ; Référence : Code rural D230-24-1 à R230-30-4 ; Application repas texture : Repas adapté reste un repas complet. ; Risque : Déséquilibre menus.</t>
  </si>
  <si>
    <t>Explique comment maîtriser « Qualité nutritionnelle » dans une démarche professionnelle en textures modifiées.</t>
  </si>
  <si>
    <t>Comment appliques-tu « Qualité nutritionnelle » en situation de production, service ou accompagnement ?</t>
  </si>
  <si>
    <t>Sur le terrain, que dois-tu faire ou vérifier pour « Qualité nutritionnelle » ?</t>
  </si>
  <si>
    <t>Notion : Qualité nutritionnelle. ; Besoin / objectif : Domaine : Qualité nutritionnelle ; Référence : Code rural D230-24-1 à R230-30-4 ; Application repas texture : Repas adapté reste un repas complet. ; Risque : Déséquilibre menus.. ; Action professionnelle : appliquer la prescription et la consigne validée. ; Contrôle observable : Qualité nutritionnelle - Déséquilibre menus.. ; Risque / limite : Déséquilibre menus. ; Validation / preuve : menus. ; Responsable : Encadrement / qualité / direction. ; Source : SRC_DOCUMENT_SOURCE</t>
  </si>
  <si>
    <t>Objectif : Déséquilibre menus. ; Action : appliquer la prescription en production, service ou accompagnement. ; Contrôle : Qualité nutritionnelle - Déséquilibre menus.. ; Transmission : prévenir cuisine, soins ou responsable si écart. ; Trace : noter ou faire remonter l'observation utile.</t>
  </si>
  <si>
    <t>Je vérifie : Qualité nutritionnelle. ; Je respecte : la prescription ou la consigne donnée. ; Je contrôle : Qualité nutritionnelle. ; Si écart : je préviens le responsable, les soins ou le formateur. ; Je transmets : ce que j'ai vu, corrigé ou fait remonter.</t>
  </si>
  <si>
    <t>Qualité nutritionnelle : besoin → risque → contrôle → preuve.</t>
  </si>
  <si>
    <t>Qualité nutritionnelle : action → contrôle → transmission.</t>
  </si>
  <si>
    <t>Qualité nutritionnelle : je vérifie, je fais, je préviens.</t>
  </si>
  <si>
    <t>Complète avec la responsabilité, la preuve et le risque associé à « Qualité nutritionnelle ».</t>
  </si>
  <si>
    <t>Ajoute un contrôle observable ou une transmission pour « Qualité nutritionnelle ».</t>
  </si>
  <si>
    <t>Précise ce que tu fais si tu constates un écart sur « Qualité nutritionnelle ».</t>
  </si>
  <si>
    <t>Quelle preuve ou quel contrôle permet de sécuriser « Qualité nutritionnelle » ?</t>
  </si>
  <si>
    <t>Quel contrôle terrain dois-tu citer pour « Qualité nutritionnelle » ?</t>
  </si>
  <si>
    <t>Qui préviens-tu si « Qualité nutritionnelle » n’est pas conforme ?</t>
  </si>
  <si>
    <t>Déséquilibre menus. ; VIGILANCE</t>
  </si>
  <si>
    <t>menus</t>
  </si>
  <si>
    <t>Exemple de réponse PRO : pour « Qualité nutritionnelle », je vérifie d’abord la prescription, le niveau IDDSI ou la consigne validée. Je contrôle en situation réelle : Déséquilibre menus. Le risque à éviter est : Déséquilibre menus. ; VIGILANCE. Je m’appuie sur la preuve suivante : menus. Si l’écart persiste, je corrige, je bloque la sortie si nécessaire et je transmets au responsable concerné.</t>
  </si>
  <si>
    <t>Exemple de réponse intermédiaire : pour « Qualité nutritionnelle », j’applique la consigne puis je vérifie : Déséquilibre menus. Je compare le résultat obtenu avec ce qui est demandé et je signale tout écart avant service. Je transmets l’information utile et je garde comme repère : menus.</t>
  </si>
  <si>
    <t>Exemple de réponse CFA : pour « Qualité nutritionnelle », je regarde la consigne, je contrôle : Déséquilibre menus. Si ce n’est pas bon ou si j’ai un doute, je ne laisse pas partir sans prévenir le responsable, les soins ou le formateur.</t>
  </si>
  <si>
    <t>Qualité nutritionnelle - Déséquilibre menus.</t>
  </si>
  <si>
    <t>maintenir alimentation sociale classique si possible</t>
  </si>
  <si>
    <t>Nutrition collective</t>
  </si>
  <si>
    <t>Domaine : Nutrition collective ; Référence : GEM-RCN Nutrition ; Application repas texture : Même entrée si recette mixable, même quantité protidique. ; Risque : Texture pauvre.</t>
  </si>
  <si>
    <t>Explique comment maîtriser « Nutrition collective » dans une démarche professionnelle en textures modifiées.</t>
  </si>
  <si>
    <t>Comment appliques-tu « Nutrition collective » en situation de production, service ou accompagnement ?</t>
  </si>
  <si>
    <t>Sur le terrain, que dois-tu faire ou vérifier pour « Nutrition collective » ?</t>
  </si>
  <si>
    <t>Notion : Nutrition collective. ; Besoin / objectif : Domaine : Nutrition collective ; Référence : GEM-RCN Nutrition ; Application repas texture : Même entrée si recette mixable, même quantité protidique. ; Risque : Texture pauvre.. ; Action professionnelle : appliquer la prescription et la consigne validée. ; Contrôle observable : Nutrition collective - Texture pauvre.. ; Risque / limite : Texture pauvre. ; Validation / preuve : plan menus. ; Responsable : Encadrement / qualité / direction. ; Source : SRC_DOCUMENT_SOURCE</t>
  </si>
  <si>
    <t>Objectif : Texture pauvre. ; Action : appliquer la prescription en production, service ou accompagnement. ; Contrôle : Nutrition collective - Texture pauvre.. ; Transmission : prévenir cuisine, soins ou responsable si écart. ; Trace : noter ou faire remonter l'observation utile.</t>
  </si>
  <si>
    <t>Je vérifie : Nutrition collective. ; Je respecte : la prescription ou la consigne donnée. ; Je contrôle : Nutrition collective. ; Si écart : je préviens le responsable, les soins ou le formateur. ; Je transmets : ce que j'ai vu, corrigé ou fait remonter.</t>
  </si>
  <si>
    <t>Nutrition collective : besoin → risque → contrôle → preuve.</t>
  </si>
  <si>
    <t>Nutrition collective : action → contrôle → transmission.</t>
  </si>
  <si>
    <t>Nutrition collective : je vérifie, je fais, je préviens.</t>
  </si>
  <si>
    <t>Complète avec la responsabilité, la preuve et le risque associé à « Nutrition collective ».</t>
  </si>
  <si>
    <t>Ajoute un contrôle observable ou une transmission pour « Nutrition collective ».</t>
  </si>
  <si>
    <t>Précise ce que tu fais si tu constates un écart sur « Nutrition collective ».</t>
  </si>
  <si>
    <t>Quelle preuve ou quel contrôle permet de sécuriser « Nutrition collective » ?</t>
  </si>
  <si>
    <t>Quel contrôle terrain dois-tu citer pour « Nutrition collective » ?</t>
  </si>
  <si>
    <t>Qui préviens-tu si « Nutrition collective » n’est pas conforme ?</t>
  </si>
  <si>
    <t>Texture pauvre. ; VIGILANCE</t>
  </si>
  <si>
    <t>plan menus</t>
  </si>
  <si>
    <t>Exemple de réponse PRO : pour « Nutrition collective », je vérifie d’abord la prescription, le niveau IDDSI ou la consigne validée. Je contrôle en situation réelle : Texture pauvre. Le risque à éviter est : Texture pauvre. ; VIGILANCE. Je m’appuie sur la preuve suivante : plan menus. Si l’écart persiste, je corrige, je bloque la sortie si nécessaire et je transmets au responsable concerné.</t>
  </si>
  <si>
    <t>Exemple de réponse intermédiaire : pour « Nutrition collective », j’applique la consigne puis je vérifie : Texture pauvre. Je compare le résultat obtenu avec ce qui est demandé et je signale tout écart avant service. Je transmets l’information utile et je garde comme repère : plan menus.</t>
  </si>
  <si>
    <t>Exemple de réponse CFA : pour « Nutrition collective », je regarde la consigne, je contrôle : Texture pauvre. Si ce n’est pas bon ou si j’ai un doute, je ne laisse pas partir sans prévenir le responsable, les soins ou le formateur.</t>
  </si>
  <si>
    <t>Nutrition collective - Texture pauvre.</t>
  </si>
  <si>
    <t>absence de restriction texture non justifiee</t>
  </si>
  <si>
    <t>Dénutrition</t>
  </si>
  <si>
    <t>Domaine : Dénutrition ; Référence : HAS personne âgée ; Application repas texture : Recettes enrichies contrôlées. ; Risque : Dénutrition.</t>
  </si>
  <si>
    <t>Explique comment maîtriser « Dénutrition » dans une démarche professionnelle en textures modifiées.</t>
  </si>
  <si>
    <t>Comment appliques-tu « Dénutrition » en situation de production, service ou accompagnement ?</t>
  </si>
  <si>
    <t>Sur le terrain, que dois-tu faire ou vérifier pour « Dénutrition » ?</t>
  </si>
  <si>
    <t>Notion : Dénutrition. ; Besoin / objectif : Domaine : Dénutrition ; Référence : HAS personne âgée ; Application repas texture : Recettes enrichies contrôlées. ; Risque : Dénutrition.. ; Action professionnelle : appliquer la prescription et la consigne validée. ; Contrôle observable : Recettes enrichies contrôlées. ; Risque / limite : Dénutrition. ; Validation / preuve : suivi nutrition. ; Responsable : Diététique / soins / cuisine. ; Source : SRC_DOCUMENT_SOURCE</t>
  </si>
  <si>
    <t>Objectif : Dénutrition. ; Action : appliquer la prescription en production, service ou accompagnement. ; Contrôle : Dénutrition - Dénutrition.. ; Transmission : prévenir cuisine, soins ou responsable si écart. ; Trace : noter ou faire remonter l'observation utile.</t>
  </si>
  <si>
    <t>Je vérifie : Dénutrition. ; Je respecte : la prescription ou la consigne donnée. ; Je contrôle : Dénutrition. ; Si écart : je préviens le responsable, les soins ou le formateur. ; Je transmets : ce que j'ai vu, corrigé ou fait remonter.</t>
  </si>
  <si>
    <t>Dénutrition : besoin → risque → contrôle → preuve.</t>
  </si>
  <si>
    <t>Dénutrition : action → contrôle → transmission.</t>
  </si>
  <si>
    <t>Dénutrition : je vérifie, je fais, je préviens.</t>
  </si>
  <si>
    <t>Complète avec la responsabilité, la preuve et le risque associé à « Dénutrition ».</t>
  </si>
  <si>
    <t>Ajoute un contrôle observable ou une transmission pour « Dénutrition ».</t>
  </si>
  <si>
    <t>Précise ce que tu fais si tu constates un écart sur « Dénutrition ».</t>
  </si>
  <si>
    <t>Quelle preuve ou quel contrôle permet de sécuriser « Dénutrition » ?</t>
  </si>
  <si>
    <t>Quel contrôle terrain dois-tu citer pour « Dénutrition » ?</t>
  </si>
  <si>
    <t>Qui préviens-tu si « Dénutrition » n’est pas conforme ?</t>
  </si>
  <si>
    <t>Dénutrition. ; CRITIQUE si perte poids</t>
  </si>
  <si>
    <t>suivi nutrition</t>
  </si>
  <si>
    <t>Exemple de réponse PRO : pour « Dénutrition », je vérifie d’abord la prescription, le niveau IDDSI ou la consigne validée. Je contrôle en situation réelle : Dénutrition. Le risque à éviter est : Dénutrition. ; CRITIQUE si perte poids. Je m’appuie sur la preuve suivante : suivi nutrition. Si l’écart persiste, je corrige, je bloque la sortie si nécessaire et je transmets au responsable concerné.</t>
  </si>
  <si>
    <t>Exemple de réponse intermédiaire : pour « Dénutrition », j’applique la consigne puis je vérifie : Dénutrition. Je compare le résultat obtenu avec ce qui est demandé et je signale tout écart avant service. Je transmets l’information utile et je garde comme repère : suivi nutrition.</t>
  </si>
  <si>
    <t>Exemple de réponse CFA : pour « Dénutrition », je regarde la consigne, je contrôle : Dénutrition. Si ce n’est pas bon ou si j’ai un doute, je ne laisse pas partir sans prévenir le responsable, les soins ou le formateur.</t>
  </si>
  <si>
    <t>Dénutrition - Dénutrition.</t>
  </si>
  <si>
    <t>garder un niveau modifie par habitude</t>
  </si>
  <si>
    <t>Domaine : Allergènes ; Référence : Règlement UE 1169/2011 + Service Public ; Application repas texture : Croiser textures, enrichissements et allergènes. ; Risque : Réaction allergique.</t>
  </si>
  <si>
    <t>Explique comment maîtriser « Allergènes » dans une démarche professionnelle en textures modifiées.</t>
  </si>
  <si>
    <t>Comment appliques-tu « Allergènes » en situation de production, service ou accompagnement ?</t>
  </si>
  <si>
    <t>Sur le terrain, que dois-tu faire ou vérifier pour « Allergènes » ?</t>
  </si>
  <si>
    <t>Notion : Allergènes. ; Besoin / objectif : Domaine : Allergènes ; Référence : Règlement UE 1169/2011 + Service Public ; Application repas texture : Croiser textures, enrichissements et allergènes. ; Risque : Réaction allergique.. ; Action professionnelle : appliquer la prescription et la consigne validée. ; Contrôle observable : Allergènes - Réaction allergique.. ; Risque / limite : Réaction allergique. ; Validation / preuve : registre allergènes. ; Responsable : Cuisine / qualité / diététique. ; Source : SRC_DOCUMENT_SOURCE</t>
  </si>
  <si>
    <t>Objectif : Réaction allergique. ; Action : appliquer la prescription en production, service ou accompagnement. ; Contrôle : Allergènes - Réaction allergique.. ; Transmission : prévenir cuisine, soins ou responsable si écart. ; Trace : noter ou faire remonter l'observation utile.</t>
  </si>
  <si>
    <t>Je vérifie : Allergènes. ; Je respecte : la prescription ou la consigne donnée. ; Je contrôle : Allergènes. ; Si écart : je préviens le responsable, les soins ou le formateur. ; Je transmets : ce que j'ai vu, corrigé ou fait remonter.</t>
  </si>
  <si>
    <t>Allergènes : besoin → risque → contrôle → preuve.</t>
  </si>
  <si>
    <t>Allergènes : action → contrôle → transmission.</t>
  </si>
  <si>
    <t>Allergènes : je vérifie, je fais, je préviens.</t>
  </si>
  <si>
    <t>Complète avec la responsabilité, la preuve et le risque associé à « Allergènes ».</t>
  </si>
  <si>
    <t>Ajoute un contrôle observable ou une transmission pour « Allergènes ».</t>
  </si>
  <si>
    <t>Précise ce que tu fais si tu constates un écart sur « Allergènes ».</t>
  </si>
  <si>
    <t>Quelle preuve ou quel contrôle permet de sécuriser « Allergènes » ?</t>
  </si>
  <si>
    <t>Quel contrôle terrain dois-tu citer pour « Allergènes » ?</t>
  </si>
  <si>
    <t>Qui préviens-tu si « Allergènes » n’est pas conforme ?</t>
  </si>
  <si>
    <t>Réaction allergique. ; CRITIQUE</t>
  </si>
  <si>
    <t>registre allergènes</t>
  </si>
  <si>
    <t>Exemple de réponse PRO : pour « Allergènes », je vérifie d’abord la prescription, le niveau IDDSI ou la consigne validée. Je contrôle en situation réelle : Réaction allergique. Le risque à éviter est : Réaction allergique. ; CRITIQUE. Je m’appuie sur la preuve suivante : registre allergènes. Si l’écart persiste, je corrige, je bloque la sortie si nécessaire et je transmets au responsable concerné.</t>
  </si>
  <si>
    <t>Exemple de réponse intermédiaire : pour « Allergènes », j’applique la consigne puis je vérifie : Réaction allergique. Je compare le résultat obtenu avec ce qui est demandé et je signale tout écart avant service. Je transmets l’information utile et je garde comme repère : registre allergènes.</t>
  </si>
  <si>
    <t>Exemple de réponse CFA : pour « Allergènes », je regarde la consigne, je contrôle : Réaction allergique. Si ce n’est pas bon ou si j’ai un doute, je ne laisse pas partir sans prévenir le responsable, les soins ou le formateur.</t>
  </si>
  <si>
    <t>Allergènes - Réaction allergique.</t>
  </si>
  <si>
    <t>verifier evolution clinique</t>
  </si>
  <si>
    <t>absence de restriction texture non justifiee verifier evolution clinique ne pas figer les textures</t>
  </si>
  <si>
    <t>ESMS</t>
  </si>
  <si>
    <t>Domaine : ESMS ; Référence : CASF/ESSMS ; Application repas texture : Repas intégré au projet personnalisé. ; Risque : Repas réduit à logistique.</t>
  </si>
  <si>
    <t>Explique comment maîtriser « ESMS » dans une démarche professionnelle en textures modifiées.</t>
  </si>
  <si>
    <t>Comment appliques-tu « ESMS » en situation de production, service ou accompagnement ?</t>
  </si>
  <si>
    <t>Sur le terrain, que dois-tu faire ou vérifier pour « ESMS » ?</t>
  </si>
  <si>
    <t>Notion : ESMS. ; Besoin / objectif : Domaine : ESMS ; Référence : CASF/ESSMS ; Application repas texture : Repas intégré au projet personnalisé. ; Risque : Repas réduit à logistique.. ; Action professionnelle : appliquer la prescription et la consigne validée. ; Contrôle observable : ESMS - Repas réduit à logistique.. ; Risque / limite : Repas réduit à logistique. ; Validation / preuve : projet établissement. ; Responsable : Encadrement / qualité / direction. ; Source : SRC_DOCUMENT_SOURCE</t>
  </si>
  <si>
    <t>Objectif : Repas réduit à logistique. ; Action : appliquer la prescription en production, service ou accompagnement. ; Contrôle : ESMS - Repas réduit à logistique.. ; Transmission : prévenir cuisine, soins ou responsable si écart. ; Trace : noter ou faire remonter l'observation utile.</t>
  </si>
  <si>
    <t>Je vérifie : ESMS. ; Je respecte : la prescription ou la consigne donnée. ; Je contrôle : ESMS. ; Si écart : je préviens le responsable, les soins ou le formateur. ; Je transmets : ce que j'ai vu, corrigé ou fait remonter.</t>
  </si>
  <si>
    <t>ESMS : besoin → risque → contrôle → preuve.</t>
  </si>
  <si>
    <t>ESMS : action → contrôle → transmission.</t>
  </si>
  <si>
    <t>ESMS : je vérifie, je fais, je préviens.</t>
  </si>
  <si>
    <t>Complète avec la responsabilité, la preuve et le risque associé à « ESMS ».</t>
  </si>
  <si>
    <t>Ajoute un contrôle observable ou une transmission pour « ESMS ».</t>
  </si>
  <si>
    <t>Précise ce que tu fais si tu constates un écart sur « ESMS ».</t>
  </si>
  <si>
    <t>Quelle preuve ou quel contrôle permet de sécuriser « ESMS » ?</t>
  </si>
  <si>
    <t>Quel contrôle terrain dois-tu citer pour « ESMS » ?</t>
  </si>
  <si>
    <t>Qui préviens-tu si « ESMS » n’est pas conforme ?</t>
  </si>
  <si>
    <t>Repas réduit à logistique. ; INFO</t>
  </si>
  <si>
    <t>projet établissement</t>
  </si>
  <si>
    <t>Exemple de réponse PRO : pour « ESMS », je vérifie d’abord la prescription, le niveau IDDSI ou la consigne validée. Je contrôle en situation réelle : Repas réduit à logistique. Le risque à éviter est : Repas réduit à logistique. ; INFO. Je m’appuie sur la preuve suivante : projet établissement. Si l’écart persiste, je corrige, je bloque la sortie si nécessaire et je transmets au responsable concerné.</t>
  </si>
  <si>
    <t>Exemple de réponse intermédiaire : pour « ESMS », j’applique la consigne puis je vérifie : Repas réduit à logistique. Je compare le résultat obtenu avec ce qui est demandé et je signale tout écart avant service. Je transmets l’information utile et je garde comme repère : projet établissement.</t>
  </si>
  <si>
    <t>Exemple de réponse CFA : pour « ESMS », je regarde la consigne, je contrôle : Repas réduit à logistique. Si ce n’est pas bon ou si j’ai un doute, je ne laisse pas partir sans prévenir le responsable, les soins ou le formateur.</t>
  </si>
  <si>
    <t>ESMS - Repas réduit à logistique.</t>
  </si>
  <si>
    <t>Allergies en collectivité</t>
  </si>
  <si>
    <t>Domaine : Allergies en collectivité ; Référence : Avis ANSES guide allergies ; Application repas texture : Substitution, traçabilité, prévention contamination croisée. ; Risque : Accident allergique.</t>
  </si>
  <si>
    <t>Explique comment maîtriser « Allergies en collectivité » dans une démarche professionnelle en textures modifiées.</t>
  </si>
  <si>
    <t>Comment appliques-tu « Allergies en collectivité » en situation de production, service ou accompagnement ?</t>
  </si>
  <si>
    <t>Sur le terrain, que dois-tu faire ou vérifier pour « Allergies en collectivité » ?</t>
  </si>
  <si>
    <t>Notion : Allergies en collectivité. ; Besoin / objectif : Domaine : Allergies en collectivité ; Référence : Avis ANSES guide allergies ; Application repas texture : Substitution, traçabilité, prévention contamination croisée. ; Risque : Accident allergique.. ; Action professionnelle : appliquer la prescription et la consigne validée. ; Contrôle observable : Allergies en collectivité - Accident allergique.. ; Risque / limite : Accident allergique. ; Validation / preuve : procédure allergie. ; Responsable : Cuisine / qualité / diététique. ; Source : SRC_DOCUMENT_SOURCE</t>
  </si>
  <si>
    <t>Objectif : Accident allergique. ; Action : appliquer la prescription en production, service ou accompagnement. ; Contrôle : Allergies en collectivité - Accident allergique.. ; Transmission : prévenir cuisine, soins ou responsable si écart. ; Trace : noter ou faire remonter l'observation utile.</t>
  </si>
  <si>
    <t>Je vérifie : Allergies en collectivité. ; Je respecte : la prescription ou la consigne donnée. ; Je contrôle : Allergies en collectivité. ; Si écart : je préviens le responsable, les soins ou le formateur. ; Je transmets : ce que j'ai vu, corrigé ou fait remonter.</t>
  </si>
  <si>
    <t>Allergies en collectivité : besoin → risque → contrôle → preuve.</t>
  </si>
  <si>
    <t>Allergies en collectivité : action → contrôle → transmission.</t>
  </si>
  <si>
    <t>Allergies en collectivité : je vérifie, je fais, je préviens.</t>
  </si>
  <si>
    <t>Complète avec la responsabilité, la preuve et le risque associé à « Allergies en collectivité ».</t>
  </si>
  <si>
    <t>Ajoute un contrôle observable ou une transmission pour « Allergies en collectivité ».</t>
  </si>
  <si>
    <t>Précise ce que tu fais si tu constates un écart sur « Allergies en collectivité ».</t>
  </si>
  <si>
    <t>Quelle preuve ou quel contrôle permet de sécuriser « Allergies en collectivité » ?</t>
  </si>
  <si>
    <t>Quel contrôle terrain dois-tu citer pour « Allergies en collectivité » ?</t>
  </si>
  <si>
    <t>Qui préviens-tu si « Allergies en collectivité » n’est pas conforme ?</t>
  </si>
  <si>
    <t>Accident allergique. ; CRITIQUE</t>
  </si>
  <si>
    <t>procédure allergie</t>
  </si>
  <si>
    <t>Exemple de réponse PRO : pour « Allergies en collectivité », je vérifie d’abord la prescription, le niveau IDDSI ou la consigne validée. Je contrôle en situation réelle : Accident allergique. Le risque à éviter est : Accident allergique. ; CRITIQUE. Je m’appuie sur la preuve suivante : procédure allergie. Si l’écart persiste, je corrige, je bloque la sortie si nécessaire et je transmets au responsable concerné.</t>
  </si>
  <si>
    <t>Exemple de réponse intermédiaire : pour « Allergies en collectivité », j’applique la consigne puis je vérifie : Accident allergique. Je compare le résultat obtenu avec ce qui est demandé et je signale tout écart avant service. Je transmets l’information utile et je garde comme repère : procédure allergie.</t>
  </si>
  <si>
    <t>Exemple de réponse CFA : pour « Allergies en collectivité », je regarde la consigne, je contrôle : Accident allergique. Si ce n’est pas bon ou si j’ai un doute, je ne laisse pas partir sans prévenir le responsable, les soins ou le formateur.</t>
  </si>
  <si>
    <t>Allergies en collectivité - Accident allergique.</t>
  </si>
  <si>
    <t>Éthique qualité</t>
  </si>
  <si>
    <t>Domaine : Éthique qualité ; Référence : Référentiel HAS ESSMS ; Application repas texture : Questionner forçage, isolement, sur-texturation. ; Risque : Maltraitance institutionnelle.</t>
  </si>
  <si>
    <t>Explique comment maîtriser « Éthique qualité » dans une démarche professionnelle en textures modifiées.</t>
  </si>
  <si>
    <t>Comment appliques-tu « Éthique qualité » en situation de production, service ou accompagnement ?</t>
  </si>
  <si>
    <t>Sur le terrain, que dois-tu faire ou vérifier pour « Éthique qualité » ?</t>
  </si>
  <si>
    <t>Notion : Éthique qualité. ; Besoin / objectif : Domaine : Éthique qualité ; Référence : Référentiel HAS ESSMS ; Application repas texture : Questionner forçage, isolement, sur-texturation. ; Risque : Maltraitance institutionnelle.. ; Action professionnelle : appliquer la prescription et la consigne validée. ; Contrôle observable : Éthique qualité - Maltraitance institutionnelle.. ; Risque / limite : Maltraitance institutionnelle. ; Validation / preuve : audit interne. ; Responsable : Encadrement / qualité / direction. ; Source : SRC_DOCUMENT_SOURCE</t>
  </si>
  <si>
    <t>Objectif : Maltraitance institutionnelle. ; Action : appliquer la prescription en production, service ou accompagnement. ; Contrôle : Éthique qualité - Maltraitance institutionnelle.. ; Transmission : prévenir cuisine, soins ou responsable si écart. ; Trace : noter ou faire remonter l'observation utile.</t>
  </si>
  <si>
    <t>Je vérifie : Éthique qualité. ; Je respecte : la prescription ou la consigne donnée. ; Je contrôle : Éthique qualité. ; Si écart : je préviens le responsable, les soins ou le formateur. ; Je transmets : ce que j'ai vu, corrigé ou fait remonter.</t>
  </si>
  <si>
    <t>Éthique qualité : besoin → risque → contrôle → preuve.</t>
  </si>
  <si>
    <t>Éthique qualité : action → contrôle → transmission.</t>
  </si>
  <si>
    <t>Éthique qualité : je vérifie, je fais, je préviens.</t>
  </si>
  <si>
    <t>Complète avec la responsabilité, la preuve et le risque associé à « Éthique qualité ».</t>
  </si>
  <si>
    <t>Ajoute un contrôle observable ou une transmission pour « Éthique qualité ».</t>
  </si>
  <si>
    <t>Précise ce que tu fais si tu constates un écart sur « Éthique qualité ».</t>
  </si>
  <si>
    <t>Quelle preuve ou quel contrôle permet de sécuriser « Éthique qualité » ?</t>
  </si>
  <si>
    <t>Quel contrôle terrain dois-tu citer pour « Éthique qualité » ?</t>
  </si>
  <si>
    <t>Qui préviens-tu si « Éthique qualité » n’est pas conforme ?</t>
  </si>
  <si>
    <t>Maltraitance institutionnelle. ; VIGILANCE</t>
  </si>
  <si>
    <t>audit interne</t>
  </si>
  <si>
    <t>Exemple de réponse PRO : pour « Éthique qualité », je vérifie d’abord la prescription, le niveau IDDSI ou la consigne validée. Je contrôle en situation réelle : Maltraitance institutionnelle. Le risque à éviter est : Maltraitance institutionnelle. ; VIGILANCE. Je m’appuie sur la preuve suivante : audit interne. Si l’écart persiste, je corrige, je bloque la sortie si nécessaire et je transmets au responsable concerné.</t>
  </si>
  <si>
    <t>Exemple de réponse intermédiaire : pour « Éthique qualité », j’applique la consigne puis je vérifie : Maltraitance institutionnelle. Je compare le résultat obtenu avec ce qui est demandé et je signale tout écart avant service. Je transmets l’information utile et je garde comme repère : audit interne.</t>
  </si>
  <si>
    <t>Exemple de réponse CFA : pour « Éthique qualité », je regarde la consigne, je contrôle : Maltraitance institutionnelle. Si ce n’est pas bon ou si j’ai un doute, je ne laisse pas partir sans prévenir le responsable, les soins ou le formateur.</t>
  </si>
  <si>
    <t>Éthique qualité - Maltraitance institutionnelle.</t>
  </si>
  <si>
    <t>texture normale niveau 7 absence de restriction texture non justifiee</t>
  </si>
  <si>
    <t>Validation externe</t>
  </si>
  <si>
    <t>Domaine : Validation externe ; Référence : ARS/DDPP/interne ; Application repas texture : Moteur à faire relire par diététiciennes et formateur cuisine. ; Risque : Usage non validé.</t>
  </si>
  <si>
    <t>Explique comment maîtriser « Validation externe » dans une démarche professionnelle en textures modifiées.</t>
  </si>
  <si>
    <t>Comment appliques-tu « Validation externe » en situation de production, service ou accompagnement ?</t>
  </si>
  <si>
    <t>Sur le terrain, que dois-tu faire ou vérifier pour « Validation externe » ?</t>
  </si>
  <si>
    <t>Notion : Validation externe. ; Besoin / objectif : Domaine : Validation externe ; Référence : ARS/DDPP/interne ; Application repas texture : Moteur à faire relire par diététiciennes et formateur cuisine. ; Risque : Usage non validé.. ; Action professionnelle : appliquer la prescription et la consigne validée. ; Contrôle observable : Validation externe - Usage non validé.. ; Risque / limite : Usage non validé. ; Validation / preuve : Validation externe. ; Responsable : Encadrement / qualité / direction. ; Source : SRC_DOCUMENT_SOURCE</t>
  </si>
  <si>
    <t>Objectif : Usage non validé. ; Action : appliquer la prescription en production, service ou accompagnement. ; Contrôle : Validation externe - Usage non validé.. ; Transmission : prévenir cuisine, soins ou responsable si écart. ; Trace : noter ou faire remonter l'observation utile.</t>
  </si>
  <si>
    <t>Je vérifie : Validation externe. ; Je respecte : la prescription ou la consigne donnée. ; Je contrôle : Validation externe. ; Si écart : je préviens le responsable, les soins ou le formateur. ; Je transmets : ce que j'ai vu, corrigé ou fait remonter.</t>
  </si>
  <si>
    <t>Validation externe : besoin → risque → contrôle → preuve.</t>
  </si>
  <si>
    <t>Validation externe : action → contrôle → transmission.</t>
  </si>
  <si>
    <t>Validation externe : je vérifie, je fais, je préviens.</t>
  </si>
  <si>
    <t>Complète avec la responsabilité, la preuve et le risque associé à « Validation externe ».</t>
  </si>
  <si>
    <t>Ajoute un contrôle observable ou une transmission pour « Validation externe ».</t>
  </si>
  <si>
    <t>Précise ce que tu fais si tu constates un écart sur « Validation externe ».</t>
  </si>
  <si>
    <t>Quelle preuve ou quel contrôle permet de sécuriser « Validation externe » ?</t>
  </si>
  <si>
    <t>Quel contrôle terrain dois-tu citer pour « Validation externe » ?</t>
  </si>
  <si>
    <t>Qui préviens-tu si « Validation externe » n’est pas conforme ?</t>
  </si>
  <si>
    <t>Usage non validé. ; VIGILANCE</t>
  </si>
  <si>
    <t>fiche visa</t>
  </si>
  <si>
    <t>Exemple de réponse PRO : pour « Validation externe », je vérifie d’abord la prescription, le niveau IDDSI ou la consigne validée. Je contrôle en situation réelle : Usage non validé. Le risque à éviter est : Usage non validé. ; VIGILANCE. Je m’appuie sur la preuve suivante : fiche visa. Si l’écart persiste, je corrige, je bloque la sortie si nécessaire et je transmets au responsable concerné.</t>
  </si>
  <si>
    <t>Exemple de réponse intermédiaire : pour « Validation externe », j’applique la consigne puis je vérifie : Usage non validé. Je compare le résultat obtenu avec ce qui est demandé et je signale tout écart avant service. Je transmets l’information utile et je garde comme repère : fiche visa.</t>
  </si>
  <si>
    <t>Exemple de réponse CFA : pour « Validation externe », je regarde la consigne, je contrôle : Usage non validé. Si ce n’est pas bon ou si j’ai un doute, je ne laisse pas partir sans prévenir le responsable, les soins ou le formateur.</t>
  </si>
  <si>
    <t>Validation externe - Usage non validé.</t>
  </si>
  <si>
    <t>Mise à jour</t>
  </si>
  <si>
    <t>Domaine : Mise à jour ; Référence : Veille réglementaire ; Application repas texture : Relecture annuelle. ; Risque : Document obsolète.</t>
  </si>
  <si>
    <t>Explique comment maîtriser « Mise à jour » dans une démarche professionnelle en textures modifiées.</t>
  </si>
  <si>
    <t>Comment appliques-tu « Mise à jour » en situation de production, service ou accompagnement ?</t>
  </si>
  <si>
    <t>Sur le terrain, que dois-tu faire ou vérifier pour « Mise à jour » ?</t>
  </si>
  <si>
    <t>Notion : Mise à jour. ; Besoin / objectif : Domaine : Mise à jour ; Référence : Veille réglementaire ; Application repas texture : Relecture annuelle. ; Risque : Document obsolète.. ; Action professionnelle : appliquer la prescription et la consigne validée. ; Contrôle observable : Mise à jour - Document obsolète.. ; Risque / limite : Document obsolète. ; Validation / preuve : historique versions. ; Responsable : Encadrement / qualité / direction. ; Source : SRC_DOCUMENT_SOURCE</t>
  </si>
  <si>
    <t>Objectif : Document obsolète. ; Action : appliquer la prescription en production, service ou accompagnement. ; Contrôle : Mise à jour - Document obsolète.. ; Transmission : prévenir cuisine, soins ou responsable si écart. ; Trace : noter ou faire remonter l'observation utile.</t>
  </si>
  <si>
    <t>Je vérifie : Mise à jour. ; Je respecte : la prescription ou la consigne donnée. ; Je contrôle : Mise à jour. ; Si écart : je préviens le responsable, les soins ou le formateur. ; Je transmets : ce que j'ai vu, corrigé ou fait remonter.</t>
  </si>
  <si>
    <t>Mise à jour : besoin → risque → contrôle → preuve.</t>
  </si>
  <si>
    <t>Mise à jour : action → contrôle → transmission.</t>
  </si>
  <si>
    <t>Mise à jour : je vérifie, je fais, je préviens.</t>
  </si>
  <si>
    <t>Complète avec la responsabilité, la preuve et le risque associé à « Mise à jour ».</t>
  </si>
  <si>
    <t>Ajoute un contrôle observable ou une transmission pour « Mise à jour ».</t>
  </si>
  <si>
    <t>Précise ce que tu fais si tu constates un écart sur « Mise à jour ».</t>
  </si>
  <si>
    <t>Quelle preuve ou quel contrôle permet de sécuriser « Mise à jour » ?</t>
  </si>
  <si>
    <t>Quel contrôle terrain dois-tu citer pour « Mise à jour » ?</t>
  </si>
  <si>
    <t>Qui préviens-tu si « Mise à jour » n’est pas conforme ?</t>
  </si>
  <si>
    <t>Document obsolète. ; INFO</t>
  </si>
  <si>
    <t>historique versions</t>
  </si>
  <si>
    <t>Exemple de réponse PRO : pour « Mise à jour », je vérifie d’abord la prescription, le niveau IDDSI ou la consigne validée. Je contrôle en situation réelle : Document obsolète. Le risque à éviter est : Document obsolète. ; INFO. Je m’appuie sur la preuve suivante : historique versions. Si l’écart persiste, je corrige, je bloque la sortie si nécessaire et je transmets au responsable concerné.</t>
  </si>
  <si>
    <t>Exemple de réponse intermédiaire : pour « Mise à jour », j’applique la consigne puis je vérifie : Document obsolète. Je compare le résultat obtenu avec ce qui est demandé et je signale tout écart avant service. Je transmets l’information utile et je garde comme repère : historique versions.</t>
  </si>
  <si>
    <t>Exemple de réponse CFA : pour « Mise à jour », je regarde la consigne, je contrôle : Document obsolète. Si ce n’est pas bon ou si j’ai un doute, je ne laisse pas partir sans prévenir le responsable, les soins ou le formateur.</t>
  </si>
  <si>
    <t>Mise à jour - Document obsolète.</t>
  </si>
  <si>
    <t>Allergènes, régimes et traçabilité convive</t>
  </si>
  <si>
    <t>Allergies, allergènes, régimes, intolérances et non-goûts</t>
  </si>
  <si>
    <t>Allergène obligatoire</t>
  </si>
  <si>
    <t>Catégorie : Allergène obligatoire ; Définition terrain : Substance à déclaration obligatoire si incorporée volontairement. ; Exemple : Lait, œuf, gluten, arachide, soja, etc. ; Risque : Réaction grave.</t>
  </si>
  <si>
    <t>Explique comment maîtriser « Allergène obligatoire » dans une démarche professionnelle en textures modifiées.</t>
  </si>
  <si>
    <t>Comment appliques-tu « Allergène obligatoire » en situation de production, service ou accompagnement ?</t>
  </si>
  <si>
    <t>Sur le terrain, que dois-tu faire ou vérifier pour « Allergène obligatoire » ?</t>
  </si>
  <si>
    <t>Notion : Substance à déclaration obligatoire si incorporée volontairement. ; Besoin / objectif : Catégorie : Allergène obligatoire ; Définition terrain : Substance à déclaration obligatoire si incorporée volontairement. ; Exemple : Lait, œuf, gluten, arachide, soja, etc. ; Risque : Réaction grave.. ; Action professionnelle : appliquer la prescription et la consigne validée. ; Contrôle observable : Allergène obligatoire - Réaction grave.. ; Risque / limite : Réaction grave. ; Validation / preuve : Observation terrain / fiche de suivi / transmission.. ; Responsable : Cuisine / qualité / diététique. ; Source : SRC_DOCUMENT_SOURCE</t>
  </si>
  <si>
    <t>Objectif : Réaction grave. ; Action : appliquer la prescription en production, service ou accompagnement. ; Contrôle : Allergène obligatoire - Réaction grave.. ; Transmission : prévenir cuisine, soins ou responsable si écart. ; Trace : noter ou faire remonter l'observation utile.</t>
  </si>
  <si>
    <t>Je vérifie : Allergène obligatoire. ; Je respecte : la prescription ou la consigne donnée. ; Je contrôle : Traçabilité recette/allergènes. ; Si écart : je préviens le responsable, les soins ou le formateur. ; Je transmets : ce que j'ai vu, corrigé ou fait remonter.</t>
  </si>
  <si>
    <t>Allergène obligatoire : besoin → risque → contrôle → preuve.</t>
  </si>
  <si>
    <t>Allergène obligatoire : action → contrôle → transmission.</t>
  </si>
  <si>
    <t>Allergène obligatoire : je vérifie, je fais, je préviens.</t>
  </si>
  <si>
    <t>Complète avec la responsabilité, la preuve et le risque associé à « Allergène obligatoire ».</t>
  </si>
  <si>
    <t>Ajoute un contrôle observable ou une transmission pour « Allergène obligatoire ».</t>
  </si>
  <si>
    <t>Précise ce que tu fais si tu constates un écart sur « Allergène obligatoire ».</t>
  </si>
  <si>
    <t>Quelle preuve ou quel contrôle permet de sécuriser « Allergène obligatoire » ?</t>
  </si>
  <si>
    <t>Quel contrôle terrain dois-tu citer pour « Allergène obligatoire » ?</t>
  </si>
  <si>
    <t>Qui préviens-tu si « Allergène obligatoire » n’est pas conforme ?</t>
  </si>
  <si>
    <t>Exemple de réponse PRO : pour « Allergène obligatoire », je vérifie d’abord la prescription, le niveau IDDSI ou la consigne validée. Je contrôle en situation réelle : Réaction grave. Le risque à éviter est : Réaction grave. Je m’appuie sur la preuve suivante : Observation terrain / fiche de suivi / transmission. Si l’écart persiste, je corrige, je bloque la sortie si nécessaire et je transmets au responsable concerné.</t>
  </si>
  <si>
    <t>Exemple de réponse intermédiaire : pour « Allergène obligatoire », j’applique la consigne puis je vérifie : Réaction grave. Je compare le résultat obtenu avec ce qui est demandé et je signale tout écart avant service. Je transmets l’information utile et je garde comme repère : Observation terrain / fiche de suivi / transmission.</t>
  </si>
  <si>
    <t>Exemple de réponse CFA : pour « Allergène obligatoire », je regarde la consigne, je contrôle : Réaction grave. Si ce n’est pas bon ou si j’ai un doute, je ne laisse pas partir sans prévenir le responsable, les soins ou le formateur.</t>
  </si>
  <si>
    <t>Allergène obligatoire - Réaction grave.</t>
  </si>
  <si>
    <t>Allergie</t>
  </si>
  <si>
    <t>Catégorie : Allergie ; Définition terrain : Réaction immunitaire possible, parfois grave. ; Exemple : Arachide, fruits à coque. ; Risque : Anaphylaxie.</t>
  </si>
  <si>
    <t>Explique comment maîtriser « Allergie » dans une démarche professionnelle en textures modifiées.</t>
  </si>
  <si>
    <t>Comment appliques-tu « Allergie » en situation de production, service ou accompagnement ?</t>
  </si>
  <si>
    <t>Sur le terrain, que dois-tu faire ou vérifier pour « Allergie » ?</t>
  </si>
  <si>
    <t>Notion : Réaction immunitaire possible, parfois grave. ; Besoin / objectif : Catégorie : Allergie ; Définition terrain : Réaction immunitaire possible, parfois grave. ; Exemple : Arachide, fruits à coque. ; Risque : Anaphylaxie.. ; Action professionnelle : appliquer la prescription et la consigne validée. ; Contrôle observable : Allergie - Anaphylaxie.. ; Risque / limite : Anaphylaxie. ; Validation / preuve : Observation terrain / fiche de suivi / transmission.. ; Responsable : Cuisine / qualité / diététique. ; Source : SRC_DOCUMENT_SOURCE</t>
  </si>
  <si>
    <t>Objectif : Anaphylaxie. ; Action : appliquer la prescription en production, service ou accompagnement. ; Contrôle : Allergie - Anaphylaxie.. ; Transmission : prévenir cuisine, soins ou responsable si écart. ; Trace : noter ou faire remonter l'observation utile.</t>
  </si>
  <si>
    <t>Je vérifie : Allergie. ; Je respecte : la prescription ou la consigne donnée. ; Je contrôle : Éviter ingrédient et contamination croisée. ; Si écart : je préviens le responsable, les soins ou le formateur. ; Je transmets : ce que j'ai vu, corrigé ou fait remonter.</t>
  </si>
  <si>
    <t>Allergie : besoin → risque → contrôle → preuve.</t>
  </si>
  <si>
    <t>Allergie : action → contrôle → transmission.</t>
  </si>
  <si>
    <t>Allergie : je vérifie, je fais, je préviens.</t>
  </si>
  <si>
    <t>Complète avec la responsabilité, la preuve et le risque associé à « Allergie ».</t>
  </si>
  <si>
    <t>Ajoute un contrôle observable ou une transmission pour « Allergie ».</t>
  </si>
  <si>
    <t>Précise ce que tu fais si tu constates un écart sur « Allergie ».</t>
  </si>
  <si>
    <t>Quelle preuve ou quel contrôle permet de sécuriser « Allergie » ?</t>
  </si>
  <si>
    <t>Quel contrôle terrain dois-tu citer pour « Allergie » ?</t>
  </si>
  <si>
    <t>Qui préviens-tu si « Allergie » n’est pas conforme ?</t>
  </si>
  <si>
    <t>Anaphylaxie.</t>
  </si>
  <si>
    <t>Exemple de réponse PRO : pour « Allergie », je vérifie d’abord la prescription, le niveau IDDSI ou la consigne validée. Je contrôle en situation réelle : Anaphylaxie. Le risque à éviter est : Anaphylaxie. Je m’appuie sur la preuve suivante : Observation terrain / fiche de suivi / transmission. Si l’écart persiste, je corrige, je bloque la sortie si nécessaire et je transmets au responsable concerné.</t>
  </si>
  <si>
    <t>Exemple de réponse intermédiaire : pour « Allergie », j’applique la consigne puis je vérifie : Anaphylaxie. Je compare le résultat obtenu avec ce qui est demandé et je signale tout écart avant service. Je transmets l’information utile et je garde comme repère : Observation terrain / fiche de suivi / transmission.</t>
  </si>
  <si>
    <t>Exemple de réponse CFA : pour « Allergie », je regarde la consigne, je contrôle : Anaphylaxie. Si ce n’est pas bon ou si j’ai un doute, je ne laisse pas partir sans prévenir le responsable, les soins ou le formateur.</t>
  </si>
  <si>
    <t>Allergie - Anaphylaxie.</t>
  </si>
  <si>
    <t>Intolérance</t>
  </si>
  <si>
    <t>Catégorie : Intolérance ; Définition terrain : Réaction non immunitaire ou tolérance limitée selon cas. ; Exemple : Lactose selon tolérance. ; Risque : Troubles digestifs.</t>
  </si>
  <si>
    <t>Explique comment maîtriser « Intolérance » dans une démarche professionnelle en textures modifiées.</t>
  </si>
  <si>
    <t>Comment appliques-tu « Intolérance » en situation de production, service ou accompagnement ?</t>
  </si>
  <si>
    <t>Sur le terrain, que dois-tu faire ou vérifier pour « Intolérance » ?</t>
  </si>
  <si>
    <t>Notion : Réaction non immunitaire ou tolérance limitée selon cas. ; Besoin / objectif : Catégorie : Intolérance ; Définition terrain : Réaction non immunitaire ou tolérance limitée selon cas. ; Exemple : Lactose selon tolérance. ; Risque : Troubles digestifs.. ; Action professionnelle : appliquer la prescription et la consigne validée. ; Contrôle observable : Intolérance - Troubles digestifs.. ; Risque / limite : Réaction non immunitaire ou tolérance limitée selon cas. ; Validation / preuve : Observation terrain / fiche de suivi / transmission.. ; Responsable : Cuisine / qualité / diététique. ; Source : SRC_DOCUMENT_SOURCE</t>
  </si>
  <si>
    <t>Objectif : Troubles digestifs. ; Action : appliquer la prescription en production, service ou accompagnement. ; Contrôle : Intolérance - Troubles digestifs.. ; Transmission : prévenir cuisine, soins ou responsable si écart. ; Trace : noter ou faire remonter l'observation utile.</t>
  </si>
  <si>
    <t>Je vérifie : Intolérance. ; Je respecte : la prescription ou la consigne donnée. ; Je contrôle : Appliquer consigne diététique. ; Si écart : je préviens le responsable, les soins ou le formateur. ; Je transmets : ce que j'ai vu, corrigé ou fait remonter.</t>
  </si>
  <si>
    <t>Intolérance : besoin → risque → contrôle → preuve.</t>
  </si>
  <si>
    <t>Intolérance : action → contrôle → transmission.</t>
  </si>
  <si>
    <t>Intolérance : je vérifie, je fais, je préviens.</t>
  </si>
  <si>
    <t>Complète avec la responsabilité, la preuve et le risque associé à « Intolérance ».</t>
  </si>
  <si>
    <t>Ajoute un contrôle observable ou une transmission pour « Intolérance ».</t>
  </si>
  <si>
    <t>Précise ce que tu fais si tu constates un écart sur « Intolérance ».</t>
  </si>
  <si>
    <t>Quelle preuve ou quel contrôle permet de sécuriser « Intolérance » ?</t>
  </si>
  <si>
    <t>Quel contrôle terrain dois-tu citer pour « Intolérance » ?</t>
  </si>
  <si>
    <t>Qui préviens-tu si « Intolérance » n’est pas conforme ?</t>
  </si>
  <si>
    <t>Troubles digestifs.</t>
  </si>
  <si>
    <t>Exemple de réponse PRO : pour « Intolérance », je vérifie d’abord la prescription, le niveau IDDSI ou la consigne validée. Je contrôle en situation réelle : Troubles digestifs. Le risque à éviter est : Troubles digestifs. Je m’appuie sur la preuve suivante : Observation terrain / fiche de suivi / transmission. Si l’écart persiste, je corrige, je bloque la sortie si nécessaire et je transmets au responsable concerné.</t>
  </si>
  <si>
    <t>Exemple de réponse intermédiaire : pour « Intolérance », j’applique la consigne puis je vérifie : Troubles digestifs. Je compare le résultat obtenu avec ce qui est demandé et je signale tout écart avant service. Je transmets l’information utile et je garde comme repère : Observation terrain / fiche de suivi / transmission.</t>
  </si>
  <si>
    <t>Exemple de réponse CFA : pour « Intolérance », je regarde la consigne, je contrôle : Troubles digestifs. Si ce n’est pas bon ou si j’ai un doute, je ne laisse pas partir sans prévenir le responsable, les soins ou le formateur.</t>
  </si>
  <si>
    <t>Intolérance - Troubles digestifs.</t>
  </si>
  <si>
    <t>Non-goût</t>
  </si>
  <si>
    <t>Catégorie : Non-goût ; Définition terrain : Préférence ou aversion non médicale. ; Exemple : N'aime pas le poisson. ; Risque : Refus durable si ignoré.</t>
  </si>
  <si>
    <t>Explique comment maîtriser « Non-goût » dans une démarche professionnelle en textures modifiées.</t>
  </si>
  <si>
    <t>Comment appliques-tu « Non-goût » en situation de production, service ou accompagnement ?</t>
  </si>
  <si>
    <t>Sur le terrain, que dois-tu faire ou vérifier pour « Non-goût » ?</t>
  </si>
  <si>
    <t>Notion : Préférence ou aversion non médicale. ; Besoin / objectif : Catégorie : Non-goût ; Définition terrain : Préférence ou aversion non médicale. ; Exemple : N'aime pas le poisson. ; Risque : Refus durable si ignoré.. ; Action professionnelle : appliquer la prescription et la consigne validée. ; Contrôle observable : Non-goût - Refus durable si ignoré.. ; Risque / limite : Refus durable si ignoré. ; Validation / preuve : Observation terrain / fiche de suivi / transmission.. ; Responsable : Cuisine / qualité / diététique. ; Source : SRC_DOCUMENT_SOURCE</t>
  </si>
  <si>
    <t>Objectif : Refus durable si ignoré. ; Action : appliquer la prescription en production, service ou accompagnement. ; Contrôle : Non-goût - Refus durable si ignoré.. ; Transmission : prévenir cuisine, soins ou responsable si écart. ; Trace : noter ou faire remonter l'observation utile.</t>
  </si>
  <si>
    <t>Je vérifie : Non-goût. ; Je respecte : la prescription ou la consigne donnée. ; Je contrôle : Proposer équivalence si possible. ; Si écart : je préviens le responsable, les soins ou le formateur. ; Je transmets : ce que j'ai vu, corrigé ou fait remonter.</t>
  </si>
  <si>
    <t>Non-goût : besoin → risque → contrôle → preuve.</t>
  </si>
  <si>
    <t>Non-goût : action → contrôle → transmission.</t>
  </si>
  <si>
    <t>Non-goût : je vérifie, je fais, je préviens.</t>
  </si>
  <si>
    <t>Complète avec la responsabilité, la preuve et le risque associé à « Non-goût ».</t>
  </si>
  <si>
    <t>Ajoute un contrôle observable ou une transmission pour « Non-goût ».</t>
  </si>
  <si>
    <t>Précise ce que tu fais si tu constates un écart sur « Non-goût ».</t>
  </si>
  <si>
    <t>Quelle preuve ou quel contrôle permet de sécuriser « Non-goût » ?</t>
  </si>
  <si>
    <t>Quel contrôle terrain dois-tu citer pour « Non-goût » ?</t>
  </si>
  <si>
    <t>Qui préviens-tu si « Non-goût » n’est pas conforme ?</t>
  </si>
  <si>
    <t>Refus durable si ignoré.</t>
  </si>
  <si>
    <t>Exemple de réponse PRO : pour « Non-goût », je vérifie d’abord la prescription, le niveau IDDSI ou la consigne validée. Je contrôle en situation réelle : Refus durable si ignoré. Le risque à éviter est : Refus durable si ignoré. Je m’appuie sur la preuve suivante : Observation terrain / fiche de suivi / transmission. Si l’écart persiste, je corrige, je bloque la sortie si nécessaire et je transmets au responsable concerné.</t>
  </si>
  <si>
    <t>Exemple de réponse intermédiaire : pour « Non-goût », j’applique la consigne puis je vérifie : Refus durable si ignoré. Je compare le résultat obtenu avec ce qui est demandé et je signale tout écart avant service. Je transmets l’information utile et je garde comme repère : Observation terrain / fiche de suivi / transmission.</t>
  </si>
  <si>
    <t>Exemple de réponse CFA : pour « Non-goût », je regarde la consigne, je contrôle : Refus durable si ignoré. Si ce n’est pas bon ou si j’ai un doute, je ne laisse pas partir sans prévenir le responsable, les soins ou le formateur.</t>
  </si>
  <si>
    <t>Non-goût - Refus durable si ignoré.</t>
  </si>
  <si>
    <t>Dégoût texture</t>
  </si>
  <si>
    <t>Catégorie : Dégoût texture ; Définition terrain : Rejet lié à sensation en bouche. ; Exemple : Collant, granuleux, odeur forte. ; Risque : Refus alimentaire.</t>
  </si>
  <si>
    <t>Explique comment maîtriser « Dégoût texture » dans une démarche professionnelle en textures modifiées.</t>
  </si>
  <si>
    <t>Comment appliques-tu « Dégoût texture » en situation de production, service ou accompagnement ?</t>
  </si>
  <si>
    <t>Sur le terrain, que dois-tu faire ou vérifier pour « Dégoût texture » ?</t>
  </si>
  <si>
    <t>Notion : Rejet lié à sensation en bouche. ; Besoin / objectif : Catégorie : Dégoût texture ; Définition terrain : Rejet lié à sensation en bouche. ; Exemple : Collant, granuleux, odeur forte. ; Risque : Refus alimentaire.. ; Action professionnelle : appliquer la prescription et la consigne validée. ; Contrôle observable : Dégoût texture - Refus alimentaire.. ; Risque / limite : Refus alimentaire. ; Validation / preuve : Observation terrain / fiche de suivi / transmission.. ; Responsable : Cuisine / qualité / diététique. ; Source : SRC_DOCUMENT_SOURCE</t>
  </si>
  <si>
    <t>Objectif : Refus alimentaire. ; Action : appliquer la prescription en production, service ou accompagnement. ; Contrôle : Dégoût texture - Refus alimentaire.. ; Transmission : prévenir cuisine, soins ou responsable si écart. ; Trace : noter ou faire remonter l'observation utile.</t>
  </si>
  <si>
    <t>Je vérifie : Dégoût texture. ; Je respecte : la prescription ou la consigne donnée. ; Je contrôle : Reformuler recette. ; Si écart : je préviens le responsable, les soins ou le formateur. ; Je transmets : ce que j'ai vu, corrigé ou fait remonter.</t>
  </si>
  <si>
    <t>Dégoût texture : besoin → risque → contrôle → preuve.</t>
  </si>
  <si>
    <t>Dégoût texture : action → contrôle → transmission.</t>
  </si>
  <si>
    <t>Dégoût texture : je vérifie, je fais, je préviens.</t>
  </si>
  <si>
    <t>Complète avec la responsabilité, la preuve et le risque associé à « Dégoût texture ».</t>
  </si>
  <si>
    <t>Ajoute un contrôle observable ou une transmission pour « Dégoût texture ».</t>
  </si>
  <si>
    <t>Précise ce que tu fais si tu constates un écart sur « Dégoût texture ».</t>
  </si>
  <si>
    <t>Quelle preuve ou quel contrôle permet de sécuriser « Dégoût texture » ?</t>
  </si>
  <si>
    <t>Quel contrôle terrain dois-tu citer pour « Dégoût texture » ?</t>
  </si>
  <si>
    <t>Qui préviens-tu si « Dégoût texture » n’est pas conforme ?</t>
  </si>
  <si>
    <t>Refus alimentaire.</t>
  </si>
  <si>
    <t>Exemple de réponse PRO : pour « Dégoût texture », je vérifie d’abord la prescription, le niveau IDDSI ou la consigne validée. Je contrôle en situation réelle : Refus alimentaire. Le risque à éviter est : Refus alimentaire. Je m’appuie sur la preuve suivante : Observation terrain / fiche de suivi / transmission. Si l’écart persiste, je corrige, je bloque la sortie si nécessaire et je transmets au responsable concerné.</t>
  </si>
  <si>
    <t>Exemple de réponse intermédiaire : pour « Dégoût texture », j’applique la consigne puis je vérifie : Refus alimentaire. Je compare le résultat obtenu avec ce qui est demandé et je signale tout écart avant service. Je transmets l’information utile et je garde comme repère : Observation terrain / fiche de suivi / transmission.</t>
  </si>
  <si>
    <t>Exemple de réponse CFA : pour « Dégoût texture », je regarde la consigne, je contrôle : Refus alimentaire. Si ce n’est pas bon ou si j’ai un doute, je ne laisse pas partir sans prévenir le responsable, les soins ou le formateur.</t>
  </si>
  <si>
    <t>Dégoût texture - Refus alimentaire.</t>
  </si>
  <si>
    <t>Enrichissement allergène</t>
  </si>
  <si>
    <t>Catégorie : Enrichissement allergène ; Définition terrain : Enrichir avec produit allergène potentiel. ; Exemple : Poudre de lait, œuf, fromage. ; Risque : Allergène ajouté invisible.</t>
  </si>
  <si>
    <t>Explique comment maîtriser « Enrichissement allergène » dans une démarche professionnelle en textures modifiées.</t>
  </si>
  <si>
    <t>Comment appliques-tu « Enrichissement allergène » en situation de production, service ou accompagnement ?</t>
  </si>
  <si>
    <t>Sur le terrain, que dois-tu faire ou vérifier pour « Enrichissement allergène » ?</t>
  </si>
  <si>
    <t>Notion : Enrichir avec produit allergène potentiel. ; Besoin / objectif : Catégorie : Enrichissement allergène ; Définition terrain : Enrichir avec produit allergène potentiel. ; Exemple : Poudre de lait, œuf, fromage. ; Risque : Allergène ajouté invisible.. ; Action professionnelle : appliquer la prescription et la consigne validée. ; Contrôle observable : Enrichissement allergène - Allergène ajouté invisible.. ; Risque / limite : Allergène ajouté invisible. ; Validation / preuve : Observation terrain / fiche de suivi / transmission.. ; Responsable : Cuisine / qualité / diététique. ; Source : SRC_DOCUMENT_SOURCE</t>
  </si>
  <si>
    <t>Objectif : Allergène ajouté invisible. ; Action : appliquer la prescription en production, service ou accompagnement. ; Contrôle : Enrichissement allergène - Allergène ajouté invisible.. ; Transmission : prévenir cuisine, soins ou responsable si écart. ; Trace : noter ou faire remonter l'observation utile.</t>
  </si>
  <si>
    <t>Je vérifie : Enrichissement allergène. ; Je respecte : la prescription ou la consigne donnée. ; Je contrôle : Mettre à jour fiche recette/allergènes. ; Si écart : je préviens le responsable, les soins ou le formateur. ; Je transmets : ce que j'ai vu, corrigé ou fait remonter.</t>
  </si>
  <si>
    <t>Enrichissement allergène : besoin → risque → contrôle → preuve.</t>
  </si>
  <si>
    <t>Enrichissement allergène : action → contrôle → transmission.</t>
  </si>
  <si>
    <t>Enrichissement allergène : je vérifie, je fais, je préviens.</t>
  </si>
  <si>
    <t>Complète avec la responsabilité, la preuve et le risque associé à « Enrichissement allergène ».</t>
  </si>
  <si>
    <t>Ajoute un contrôle observable ou une transmission pour « Enrichissement allergène ».</t>
  </si>
  <si>
    <t>Précise ce que tu fais si tu constates un écart sur « Enrichissement allergène ».</t>
  </si>
  <si>
    <t>Quelle preuve ou quel contrôle permet de sécuriser « Enrichissement allergène » ?</t>
  </si>
  <si>
    <t>Quel contrôle terrain dois-tu citer pour « Enrichissement allergène » ?</t>
  </si>
  <si>
    <t>Qui préviens-tu si « Enrichissement allergène » n’est pas conforme ?</t>
  </si>
  <si>
    <t>Allergène ajouté invisible.</t>
  </si>
  <si>
    <t>Exemple de réponse PRO : pour « Enrichissement allergène », je vérifie d’abord la prescription, le niveau IDDSI ou la consigne validée. Je contrôle en situation réelle : Allergène ajouté invisible. Le risque à éviter est : Allergène ajouté invisible. Je m’appuie sur la preuve suivante : Observation terrain / fiche de suivi / transmission. Si l’écart persiste, je corrige, je bloque la sortie si nécessaire et je transmets au responsable concerné.</t>
  </si>
  <si>
    <t>Exemple de réponse intermédiaire : pour « Enrichissement allergène », j’applique la consigne puis je vérifie : Allergène ajouté invisible. Je compare le résultat obtenu avec ce qui est demandé et je signale tout écart avant service. Je transmets l’information utile et je garde comme repère : Observation terrain / fiche de suivi / transmission.</t>
  </si>
  <si>
    <t>Exemple de réponse CFA : pour « Enrichissement allergène », je regarde la consigne, je contrôle : Allergène ajouté invisible. Si ce n’est pas bon ou si j’ai un doute, je ne laisse pas partir sans prévenir le responsable, les soins ou le formateur.</t>
  </si>
  <si>
    <t>Enrichissement allergène - Allergène ajouté invisible.</t>
  </si>
  <si>
    <t>texture prescrite</t>
  </si>
  <si>
    <t>non specifique</t>
  </si>
  <si>
    <t>Catégorie : Contamination croisée ; Définition terrain : Présence accidentelle par matériel/surface. ; Exemple : Mixeur utilisé pour fruit à coque. ; Risque : Réaction chez allergique.</t>
  </si>
  <si>
    <t>Explique comment maîtriser « Contamination croisée » dans une démarche professionnelle en textures modifiées.</t>
  </si>
  <si>
    <t>Comment appliques-tu « Contamination croisée » en situation de production, service ou accompagnement ?</t>
  </si>
  <si>
    <t>Sur le terrain, que dois-tu faire ou vérifier pour « Contamination croisée » ?</t>
  </si>
  <si>
    <t>Notion : Présence accidentelle par matériel/surface. ; Besoin / objectif : Catégorie : Contamination croisée ; Définition terrain : Présence accidentelle par matériel/surface. ; Exemple : Mixeur utilisé pour fruit à coque. ; Risque : Réaction chez allergique.. ; Action professionnelle : appliquer la prescription et la consigne validée. ; Contrôle observable : Contamination croisée - Réaction chez allergique.. ; Risque / limite : Réaction chez allergique. ; Validation / preuve : Observation terrain / fiche de suivi / transmission.. ; Responsable : Cuisine / qualité / diététique. ; Source : SRC_DOCUMENT_SOURCE</t>
  </si>
  <si>
    <t>Objectif : Réaction chez allergique. ; Action : appliquer la prescription en production, service ou accompagnement. ; Contrôle : Contamination croisée - Réaction chez allergique.. ; Transmission : prévenir cuisine, soins ou responsable si écart. ; Trace : noter ou faire remonter l'observation utile.</t>
  </si>
  <si>
    <t>Je vérifie : Contamination croisée. ; Je respecte : la prescription ou la consigne donnée. ; Je contrôle : Ordre de production/nettoyage. ; Si écart : je préviens le responsable, les soins ou le formateur. ; Je transmets : ce que j'ai vu, corrigé ou fait remonter.</t>
  </si>
  <si>
    <t>Contamination croisée : besoin → risque → contrôle → preuve.</t>
  </si>
  <si>
    <t>Contamination croisée : action → contrôle → transmission.</t>
  </si>
  <si>
    <t>Contamination croisée : je vérifie, je fais, je préviens.</t>
  </si>
  <si>
    <t>Complète avec la responsabilité, la preuve et le risque associé à « Contamination croisée ».</t>
  </si>
  <si>
    <t>Ajoute un contrôle observable ou une transmission pour « Contamination croisée ».</t>
  </si>
  <si>
    <t>Précise ce que tu fais si tu constates un écart sur « Contamination croisée ».</t>
  </si>
  <si>
    <t>Quelle preuve ou quel contrôle permet de sécuriser « Contamination croisée » ?</t>
  </si>
  <si>
    <t>Quel contrôle terrain dois-tu citer pour « Contamination croisée » ?</t>
  </si>
  <si>
    <t>Qui préviens-tu si « Contamination croisée » n’est pas conforme ?</t>
  </si>
  <si>
    <t>Réaction chez allergique.</t>
  </si>
  <si>
    <t>Exemple de réponse PRO : pour « Contamination croisée », je vérifie d’abord la prescription, le niveau IDDSI ou la consigne validée. Je contrôle en situation réelle : Réaction chez allergique. Le risque à éviter est : Réaction chez allergique. Je m’appuie sur la preuve suivante : Observation terrain / fiche de suivi / transmission. Si l’écart persiste, je corrige, je bloque la sortie si nécessaire et je transmets au responsable concerné.</t>
  </si>
  <si>
    <t>Exemple de réponse intermédiaire : pour « Contamination croisée », j’applique la consigne puis je vérifie : Réaction chez allergique. Je compare le résultat obtenu avec ce qui est demandé et je signale tout écart avant service. Je transmets l’information utile et je garde comme repère : Observation terrain / fiche de suivi / transmission.</t>
  </si>
  <si>
    <t>Exemple de réponse CFA : pour « Contamination croisée », je regarde la consigne, je contrôle : Réaction chez allergique. Si ce n’est pas bon ou si j’ai un doute, je ne laisse pas partir sans prévenir le responsable, les soins ou le formateur.</t>
  </si>
  <si>
    <t>Contamination croisée - Réaction chez allergique.</t>
  </si>
  <si>
    <t>le niveau ne se choisit pas par gout cuisine mais par besoin evalue</t>
  </si>
  <si>
    <t>Substitution</t>
  </si>
  <si>
    <t>Catégorie : Substitution ; Définition terrain : Remplacer sans créer autre risque. ; Exemple : Crème soja pour lait : soja allergène. ; Risque : Nouvel allergène.</t>
  </si>
  <si>
    <t>Explique comment maîtriser « Substitution » dans une démarche professionnelle en textures modifiées.</t>
  </si>
  <si>
    <t>Comment appliques-tu « Substitution » en situation de production, service ou accompagnement ?</t>
  </si>
  <si>
    <t>Sur le terrain, que dois-tu faire ou vérifier pour « Substitution » ?</t>
  </si>
  <si>
    <t>Notion : Remplacer sans créer autre risque. ; Besoin / objectif : Catégorie : Substitution ; Définition terrain : Remplacer sans créer autre risque. ; Exemple : Crème soja pour lait : soja allergène. ; Risque : Nouvel allergène.. ; Action professionnelle : appliquer la prescription et la consigne validée. ; Contrôle observable : Substitution - Nouvel allergène.. ; Risque / limite : Remplacer sans créer autre risque. ; Validation / preuve : Observation terrain / fiche de suivi / transmission.. ; Responsable : Cuisine / qualité / diététique. ; Source : SRC_DOCUMENT_SOURCE</t>
  </si>
  <si>
    <t>Objectif : Nouvel allergène. ; Action : appliquer la prescription en production, service ou accompagnement. ; Contrôle : Substitution - Nouvel allergène.. ; Transmission : prévenir cuisine, soins ou responsable si écart. ; Trace : noter ou faire remonter l'observation utile.</t>
  </si>
  <si>
    <t>Je vérifie : Substitution. ; Je respecte : la prescription ou la consigne donnée. ; Je contrôle : Valider substitution. ; Si écart : je préviens le responsable, les soins ou le formateur. ; Je transmets : ce que j'ai vu, corrigé ou fait remonter.</t>
  </si>
  <si>
    <t>Substitution : besoin → risque → contrôle → preuve.</t>
  </si>
  <si>
    <t>Substitution : action → contrôle → transmission.</t>
  </si>
  <si>
    <t>Substitution : je vérifie, je fais, je préviens.</t>
  </si>
  <si>
    <t>Complète avec la responsabilité, la preuve et le risque associé à « Substitution ».</t>
  </si>
  <si>
    <t>Ajoute un contrôle observable ou une transmission pour « Substitution ».</t>
  </si>
  <si>
    <t>Précise ce que tu fais si tu constates un écart sur « Substitution ».</t>
  </si>
  <si>
    <t>Quelle preuve ou quel contrôle permet de sécuriser « Substitution » ?</t>
  </si>
  <si>
    <t>Quel contrôle terrain dois-tu citer pour « Substitution » ?</t>
  </si>
  <si>
    <t>Qui préviens-tu si « Substitution » n’est pas conforme ?</t>
  </si>
  <si>
    <t>Nouvel allergène.</t>
  </si>
  <si>
    <t>Exemple de réponse PRO : pour « Substitution », je vérifie d’abord la prescription, le niveau IDDSI ou la consigne validée. Je contrôle en situation réelle : Nouvel allergène. Le risque à éviter est : Nouvel allergène. Je m’appuie sur la preuve suivante : Observation terrain / fiche de suivi / transmission. Si l’écart persiste, je corrige, je bloque la sortie si nécessaire et je transmets au responsable concerné.</t>
  </si>
  <si>
    <t>Exemple de réponse intermédiaire : pour « Substitution », j’applique la consigne puis je vérifie : Nouvel allergène. Je compare le résultat obtenu avec ce qui est demandé et je signale tout écart avant service. Je transmets l’information utile et je garde comme repère : Observation terrain / fiche de suivi / transmission.</t>
  </si>
  <si>
    <t>Exemple de réponse CFA : pour « Substitution », je regarde la consigne, je contrôle : Nouvel allergène. Si ce n’est pas bon ou si j’ai un doute, je ne laisse pas partir sans prévenir le responsable, les soins ou le formateur.</t>
  </si>
  <si>
    <t>Substitution - Nouvel allergène.</t>
  </si>
  <si>
    <t>prescription observation equipe pluridisciplinaire</t>
  </si>
  <si>
    <t>Affichage/registre</t>
  </si>
  <si>
    <t>Catégorie : Affichage/registre ; Définition terrain : Information disponible avant consommation selon contexte. ; Exemple : Registre allergènes à jour. ; Risque : Défaut information.</t>
  </si>
  <si>
    <t>Explique comment maîtriser « Affichage/registre » dans une démarche professionnelle en textures modifiées.</t>
  </si>
  <si>
    <t>Comment appliques-tu « Affichage/registre » en situation de production, service ou accompagnement ?</t>
  </si>
  <si>
    <t>Sur le terrain, que dois-tu faire ou vérifier pour « Affichage/registre » ?</t>
  </si>
  <si>
    <t>Notion : Information disponible avant consommation selon contexte. ; Besoin / objectif : Catégorie : Affichage/registre ; Définition terrain : Information disponible avant consommation selon contexte. ; Exemple : Registre allergènes à jour. ; Risque : Défaut information.. ; Action professionnelle : appliquer la prescription et la consigne validée. ; Contrôle observable : Affichage/registre - Défaut information.. ; Risque / limite : Défaut information. ; Validation / preuve : Observation terrain / fiche de suivi / transmission.. ; Responsable : Cuisine / qualité / diététique. ; Source : SRC_DOCUMENT_SOURCE</t>
  </si>
  <si>
    <t>Objectif : Défaut information. ; Action : appliquer la prescription en production, service ou accompagnement. ; Contrôle : Affichage/registre - Défaut information.. ; Transmission : prévenir cuisine, soins ou responsable si écart. ; Trace : noter ou faire remonter l'observation utile.</t>
  </si>
  <si>
    <t>Je vérifie : Affichage/registre. ; Je respecte : la prescription ou la consigne donnée. ; Je contrôle : Tenir registre. ; Si écart : je préviens le responsable, les soins ou le formateur. ; Je transmets : ce que j'ai vu, corrigé ou fait remonter.</t>
  </si>
  <si>
    <t>Affichage/registre : besoin → risque → contrôle → preuve.</t>
  </si>
  <si>
    <t>Affichage/registre : action → contrôle → transmission.</t>
  </si>
  <si>
    <t>Affichage/registre : je vérifie, je fais, je préviens.</t>
  </si>
  <si>
    <t>Complète avec la responsabilité, la preuve et le risque associé à « Affichage/registre ».</t>
  </si>
  <si>
    <t>Ajoute un contrôle observable ou une transmission pour « Affichage/registre ».</t>
  </si>
  <si>
    <t>Précise ce que tu fais si tu constates un écart sur « Affichage/registre ».</t>
  </si>
  <si>
    <t>Quelle preuve ou quel contrôle permet de sécuriser « Affichage/registre » ?</t>
  </si>
  <si>
    <t>Quel contrôle terrain dois-tu citer pour « Affichage/registre » ?</t>
  </si>
  <si>
    <t>Qui préviens-tu si « Affichage/registre » n’est pas conforme ?</t>
  </si>
  <si>
    <t>Défaut information.</t>
  </si>
  <si>
    <t>Exemple de réponse PRO : pour « Affichage/registre », je vérifie d’abord la prescription, le niveau IDDSI ou la consigne validée. Je contrôle en situation réelle : Défaut information. Le risque à éviter est : Défaut information. Je m’appuie sur la preuve suivante : Observation terrain / fiche de suivi / transmission. Si l’écart persiste, je corrige, je bloque la sortie si nécessaire et je transmets au responsable concerné.</t>
  </si>
  <si>
    <t>Exemple de réponse intermédiaire : pour « Affichage/registre », j’applique la consigne puis je vérifie : Défaut information. Je compare le résultat obtenu avec ce qui est demandé et je signale tout écart avant service. Je transmets l’information utile et je garde comme repère : Observation terrain / fiche de suivi / transmission.</t>
  </si>
  <si>
    <t>Exemple de réponse CFA : pour « Affichage/registre », je regarde la consigne, je contrôle : Défaut information. Si ce n’est pas bon ou si j’ai un doute, je ne laisse pas partir sans prévenir le responsable, les soins ou le formateur.</t>
  </si>
  <si>
    <t>Affichage/registre - Défaut information.</t>
  </si>
  <si>
    <t>changer la texture sans transmission</t>
  </si>
  <si>
    <t>Texture + allergène</t>
  </si>
  <si>
    <t>Catégorie : Texture + allergène ; Définition terrain : Chaque niveau texture doit garder traçabilité allergènes. ; Exemple : Mixé enrichi au lait. ; Risque : Assiette modifiée moins tracée.</t>
  </si>
  <si>
    <t>Explique comment maîtriser « Texture + allergène » dans une démarche professionnelle en textures modifiées.</t>
  </si>
  <si>
    <t>Comment appliques-tu « Texture + allergène » en situation de production, service ou accompagnement ?</t>
  </si>
  <si>
    <t>Sur le terrain, que dois-tu faire ou vérifier pour « Texture + allergène » ?</t>
  </si>
  <si>
    <t>Notion : Chaque niveau texture doit garder traçabilité allergènes. ; Besoin / objectif : Catégorie : Texture + allergène ; Définition terrain : Chaque niveau texture doit garder traçabilité allergènes. ; Exemple : Mixé enrichi au lait. ; Risque : Assiette modifiée moins tracée.. ; Action professionnelle : appliquer la prescription et la consigne validée. ; Contrôle observable : Contrôle plateau. ; Risque / limite : Assiette modifiée moins tracée. ; Validation / preuve : Assiette modifiée moins tracée. ; Responsable : Cuisine / qualité / diététique. ; Source : SRC_DOCUMENT_SOURCE</t>
  </si>
  <si>
    <t>Objectif : Assiette modifiée moins tracée. ; Action : appliquer la prescription en production, service ou accompagnement. ; Contrôle : Texture + allergène - Assiette modifiée moins tracée.. ; Transmission : prévenir cuisine, soins ou responsable si écart. ; Trace : noter ou faire remonter l'observation utile.</t>
  </si>
  <si>
    <t>Je vérifie : Texture + allergène. ; Je respecte : la prescription ou la consigne donnée. ; Je contrôle : Fiche texture allergènes. ; Si écart : je préviens le responsable, les soins ou le formateur. ; Je transmets : ce que j'ai vu, corrigé ou fait remonter.</t>
  </si>
  <si>
    <t>Texture + allergène : besoin → risque → contrôle → preuve.</t>
  </si>
  <si>
    <t>Texture + allergène : action → contrôle → transmission.</t>
  </si>
  <si>
    <t>Texture + allergène : je vérifie, je fais, je préviens.</t>
  </si>
  <si>
    <t>Complète avec la responsabilité, la preuve et le risque associé à « Texture + allergène ».</t>
  </si>
  <si>
    <t>Ajoute un contrôle observable ou une transmission pour « Texture + allergène ».</t>
  </si>
  <si>
    <t>Précise ce que tu fais si tu constates un écart sur « Texture + allergène ».</t>
  </si>
  <si>
    <t>Quelle preuve ou quel contrôle permet de sécuriser « Texture + allergène » ?</t>
  </si>
  <si>
    <t>Quel contrôle terrain dois-tu citer pour « Texture + allergène » ?</t>
  </si>
  <si>
    <t>Qui préviens-tu si « Texture + allergène » n’est pas conforme ?</t>
  </si>
  <si>
    <t>Assiette modifiée moins tracée.</t>
  </si>
  <si>
    <t>Exemple de réponse PRO : pour « Texture + allergène », je vérifie d’abord la prescription, le niveau IDDSI ou la consigne validée. Je contrôle en situation réelle : Assiette modifiée moins tracée. Le risque à éviter est : Assiette modifiée moins tracée. Je m’appuie sur la preuve suivante : Observation terrain / fiche de suivi / transmission. Si l’écart persiste, je corrige, je bloque la sortie si nécessaire et je transmets au responsable concerné.</t>
  </si>
  <si>
    <t>Exemple de réponse intermédiaire : pour « Texture + allergène », j’applique la consigne puis je vérifie : Assiette modifiée moins tracée. Je compare le résultat obtenu avec ce qui est demandé et je signale tout écart avant service. Je transmets l’information utile et je garde comme repère : Observation terrain / fiche de suivi / transmission.</t>
  </si>
  <si>
    <t>Exemple de réponse CFA : pour « Texture + allergène », je regarde la consigne, je contrôle : Assiette modifiée moins tracée. Si ce n’est pas bon ou si j’ai un doute, je ne laisse pas partir sans prévenir le responsable, les soins ou le formateur.</t>
  </si>
  <si>
    <t>Texture + allergène - Assiette modifiée moins tracée.</t>
  </si>
  <si>
    <t>tracabilite dans dossier prescription</t>
  </si>
  <si>
    <t>prescription observation equipe pluridisciplinaire tracabilite dans dossier prescription application stricte au poste froid chaud</t>
  </si>
  <si>
    <t>Dossier individuel</t>
  </si>
  <si>
    <t>Catégorie : Dossier individuel ; Définition terrain : Support de référence pour restrictions réelles. ; Exemple : Fiche convive. ; Risque : Erreur de service.</t>
  </si>
  <si>
    <t>Explique comment maîtriser « Dossier individuel » dans une démarche professionnelle en textures modifiées.</t>
  </si>
  <si>
    <t>Comment appliques-tu « Dossier individuel » en situation de production, service ou accompagnement ?</t>
  </si>
  <si>
    <t>Sur le terrain, que dois-tu faire ou vérifier pour « Dossier individuel » ?</t>
  </si>
  <si>
    <t>Notion : Support de référence pour restrictions réelles. ; Besoin / objectif : Catégorie : Dossier individuel ; Définition terrain : Support de référence pour restrictions réelles. ; Exemple : Fiche convive. ; Risque : Erreur de service.. ; Action professionnelle : appliquer la prescription et la consigne validée. ; Contrôle observable : Dossier individuel - Erreur de service.. ; Risque / limite : Erreur de service. ; Validation / preuve : Observation terrain / fiche de suivi / transmission.. ; Responsable : Cuisine / qualité / diététique. ; Source : SRC_DOCUMENT_SOURCE</t>
  </si>
  <si>
    <t>Objectif : Erreur de service. ; Action : appliquer la prescription en production, service ou accompagnement. ; Contrôle : Dossier individuel - Erreur de service.. ; Transmission : prévenir cuisine, soins ou responsable si écart. ; Trace : noter ou faire remonter l'observation utile.</t>
  </si>
  <si>
    <t>Je vérifie : Dossier individuel. ; Je respecte : la prescription ou la consigne donnée. ; Je contrôle : Mise à jour centralisée. ; Si écart : je préviens le responsable, les soins ou le formateur. ; Je transmets : ce que j'ai vu, corrigé ou fait remonter.</t>
  </si>
  <si>
    <t>Dossier individuel : besoin → risque → contrôle → preuve.</t>
  </si>
  <si>
    <t>Dossier individuel : action → contrôle → transmission.</t>
  </si>
  <si>
    <t>Dossier individuel : je vérifie, je fais, je préviens.</t>
  </si>
  <si>
    <t>Complète avec la responsabilité, la preuve et le risque associé à « Dossier individuel ».</t>
  </si>
  <si>
    <t>Ajoute un contrôle observable ou une transmission pour « Dossier individuel ».</t>
  </si>
  <si>
    <t>Précise ce que tu fais si tu constates un écart sur « Dossier individuel ».</t>
  </si>
  <si>
    <t>Quelle preuve ou quel contrôle permet de sécuriser « Dossier individuel » ?</t>
  </si>
  <si>
    <t>Quel contrôle terrain dois-tu citer pour « Dossier individuel » ?</t>
  </si>
  <si>
    <t>Qui préviens-tu si « Dossier individuel » n’est pas conforme ?</t>
  </si>
  <si>
    <t>Erreur de service.</t>
  </si>
  <si>
    <t>Exemple de réponse PRO : pour « Dossier individuel », je vérifie d’abord la prescription, le niveau IDDSI ou la consigne validée. Je contrôle en situation réelle : Erreur de service. Le risque à éviter est : Erreur de service. Je m’appuie sur la preuve suivante : Observation terrain / fiche de suivi / transmission. Si l’écart persiste, je corrige, je bloque la sortie si nécessaire et je transmets au responsable concerné.</t>
  </si>
  <si>
    <t>Exemple de réponse intermédiaire : pour « Dossier individuel », j’applique la consigne puis je vérifie : Erreur de service. Je compare le résultat obtenu avec ce qui est demandé et je signale tout écart avant service. Je transmets l’information utile et je garde comme repère : Observation terrain / fiche de suivi / transmission.</t>
  </si>
  <si>
    <t>Exemple de réponse CFA : pour « Dossier individuel », je regarde la consigne, je contrôle : Erreur de service. Si ce n’est pas bon ou si j’ai un doute, je ne laisse pas partir sans prévenir le responsable, les soins ou le formateur.</t>
  </si>
  <si>
    <t>Dossier individuel - Erreur de service.</t>
  </si>
  <si>
    <t>securiser et individualiser</t>
  </si>
  <si>
    <t>Autonomie, outils et manger-main</t>
  </si>
  <si>
    <t>Outils efficaces et ustensiles adaptés</t>
  </si>
  <si>
    <t>Boire sans extension tête</t>
  </si>
  <si>
    <t>Besoin : Boire sans extension tête ; Outil/ustensile : Verre à découpe nasale ; Utilité : Évite de basculer la tête. ; Risque si absent : Risque déglutition/posture.</t>
  </si>
  <si>
    <t>Explique comment maîtriser « Boire sans extension tête » dans une démarche professionnelle en textures modifiées.</t>
  </si>
  <si>
    <t>Comment appliques-tu « Boire sans extension tête » en situation de production, service ou accompagnement ?</t>
  </si>
  <si>
    <t>Sur le terrain, que dois-tu faire ou vérifier pour « Boire sans extension tête » ?</t>
  </si>
  <si>
    <t>Notion : Boire sans extension tête. ; Besoin / objectif : Boire sans extension tête. ; Action professionnelle : appliquer la prescription et la consigne validée. ; Contrôle observable : Boire sans extension tête - Risque déglutition/posture.. ; Risque / limite : Risque déglutition/posture. ; Validation / preuve : Observation terrain / fiche de suivi / transmission.. ; Responsable : Salle / ergothérapie / cuisine. ; Source : SRC_DOCUMENT_SOURCE</t>
  </si>
  <si>
    <t>Objectif : Risque déglutition/posture. ; Action : appliquer la prescription en production, service ou accompagnement. ; Contrôle : Boire sans extension tête - Risque déglutition/posture.. ; Transmission : prévenir cuisine, soins ou responsable si écart. ; Trace : noter ou faire remonter l'observation utile.</t>
  </si>
  <si>
    <t>Je vérifie : Boire sans extension tête. ; Je respecte : la prescription ou la consigne donnée. ; Je contrôle : Boire sans extension tête. ; Si écart : je préviens le responsable, les soins ou le formateur. ; Je transmets : ce que j'ai vu, corrigé ou fait remonter.</t>
  </si>
  <si>
    <t>Boire sans extension tête : besoin → risque → contrôle → preuve.</t>
  </si>
  <si>
    <t>Boire sans extension tête : action → contrôle → transmission.</t>
  </si>
  <si>
    <t>Boire sans extension tête : je vérifie, je fais, je préviens.</t>
  </si>
  <si>
    <t>Complète avec la responsabilité, la preuve et le risque associé à « Boire sans extension tête ».</t>
  </si>
  <si>
    <t>Ajoute un contrôle observable ou une transmission pour « Boire sans extension tête ».</t>
  </si>
  <si>
    <t>Précise ce que tu fais si tu constates un écart sur « Boire sans extension tête ».</t>
  </si>
  <si>
    <t>Quelle preuve ou quel contrôle permet de sécuriser « Boire sans extension tête » ?</t>
  </si>
  <si>
    <t>Quel contrôle terrain dois-tu citer pour « Boire sans extension tête » ?</t>
  </si>
  <si>
    <t>Qui préviens-tu si « Boire sans extension tête » n’est pas conforme ?</t>
  </si>
  <si>
    <t>Salle / ergothérapie / cuisine</t>
  </si>
  <si>
    <t>Risque déglutition/posture.</t>
  </si>
  <si>
    <t>Exemple de réponse PRO : pour « Boire sans extension tête », je vérifie d’abord la prescription, le niveau IDDSI ou la consigne validée. Je contrôle en situation réelle : Risque déglutition/posture. Le risque à éviter est : Risque déglutition/posture. Je m’appuie sur la preuve suivante : Observation terrain / fiche de suivi / transmission. Si l’écart persiste, je corrige, je bloque la sortie si nécessaire et je transmets au responsable concerné.</t>
  </si>
  <si>
    <t>Exemple de réponse intermédiaire : pour « Boire sans extension tête », j’applique la consigne puis je vérifie : Risque déglutition/posture. Je compare le résultat obtenu avec ce qui est demandé et je signale tout écart avant service. Je transmets l’information utile et je garde comme repère : Observation terrain / fiche de suivi / transmission.</t>
  </si>
  <si>
    <t>Exemple de réponse CFA : pour « Boire sans extension tête », je regarde la consigne, je contrôle : Risque déglutition/posture. Si ce n’est pas bon ou si j’ai un doute, je ne laisse pas partir sans prévenir le responsable, les soins ou le formateur.</t>
  </si>
  <si>
    <t>Boire sans extension tête - Risque déglutition/posture.</t>
  </si>
  <si>
    <t>Préhension faible</t>
  </si>
  <si>
    <t>Besoin : Préhension faible ; Outil/ustensile : Couverts manche grossi ; Utilité : Facilite prise en main. ; Risque si absent : Dépendance inutile.</t>
  </si>
  <si>
    <t>Explique comment maîtriser « Préhension faible » dans une démarche professionnelle en textures modifiées.</t>
  </si>
  <si>
    <t>Comment appliques-tu « Préhension faible » en situation de production, service ou accompagnement ?</t>
  </si>
  <si>
    <t>Sur le terrain, que dois-tu faire ou vérifier pour « Préhension faible » ?</t>
  </si>
  <si>
    <t>Notion : Préhension faible. ; Besoin / objectif : Préhension faible. ; Action professionnelle : appliquer la prescription et la consigne validée. ; Contrôle observable : Préhension faible - Dépendance inutile.. ; Risque / limite : Dépendance inutile. ; Validation / preuve : Observation terrain / fiche de suivi / transmission.. ; Responsable : Salle / ergothérapie / cuisine. ; Source : SRC_DOCUMENT_SOURCE</t>
  </si>
  <si>
    <t>Objectif : Dépendance inutile. ; Action : appliquer la prescription en production, service ou accompagnement. ; Contrôle : Préhension faible - Dépendance inutile.. ; Transmission : prévenir cuisine, soins ou responsable si écart. ; Trace : noter ou faire remonter l'observation utile.</t>
  </si>
  <si>
    <t>Je vérifie : Préhension faible. ; Je respecte : la prescription ou la consigne donnée. ; Je contrôle : Préhension faible. ; Si écart : je préviens le responsable, les soins ou le formateur. ; Je transmets : ce que j'ai vu, corrigé ou fait remonter.</t>
  </si>
  <si>
    <t>Préhension faible : besoin → risque → contrôle → preuve.</t>
  </si>
  <si>
    <t>Préhension faible : action → contrôle → transmission.</t>
  </si>
  <si>
    <t>Préhension faible : je vérifie, je fais, je préviens.</t>
  </si>
  <si>
    <t>Complète avec la responsabilité, la preuve et le risque associé à « Préhension faible ».</t>
  </si>
  <si>
    <t>Ajoute un contrôle observable ou une transmission pour « Préhension faible ».</t>
  </si>
  <si>
    <t>Précise ce que tu fais si tu constates un écart sur « Préhension faible ».</t>
  </si>
  <si>
    <t>Quelle preuve ou quel contrôle permet de sécuriser « Préhension faible » ?</t>
  </si>
  <si>
    <t>Quel contrôle terrain dois-tu citer pour « Préhension faible » ?</t>
  </si>
  <si>
    <t>Qui préviens-tu si « Préhension faible » n’est pas conforme ?</t>
  </si>
  <si>
    <t>Dépendance inutile.</t>
  </si>
  <si>
    <t>Exemple de réponse PRO : pour « Préhension faible », je vérifie d’abord la prescription, le niveau IDDSI ou la consigne validée. Je contrôle en situation réelle : Dépendance inutile. Le risque à éviter est : Dépendance inutile. Je m’appuie sur la preuve suivante : Observation terrain / fiche de suivi / transmission. Si l’écart persiste, je corrige, je bloque la sortie si nécessaire et je transmets au responsable concerné.</t>
  </si>
  <si>
    <t>Exemple de réponse intermédiaire : pour « Préhension faible », j’applique la consigne puis je vérifie : Dépendance inutile. Je compare le résultat obtenu avec ce qui est demandé et je signale tout écart avant service. Je transmets l’information utile et je garde comme repère : Observation terrain / fiche de suivi / transmission.</t>
  </si>
  <si>
    <t>Exemple de réponse CFA : pour « Préhension faible », je regarde la consigne, je contrôle : Dépendance inutile. Si ce n’est pas bon ou si j’ai un doute, je ne laisse pas partir sans prévenir le responsable, les soins ou le formateur.</t>
  </si>
  <si>
    <t>Préhension faible - Dépendance inutile.</t>
  </si>
  <si>
    <t>texture prescrite prescription observation equipe pluridisciplinaire</t>
  </si>
  <si>
    <t>Tremblements</t>
  </si>
  <si>
    <t>Besoin : Tremblements ; Outil/ustensile : Couverts lestés/adaptés ; Utilité : Stabilise geste selon cas. ; Risque si absent : Fatigue, renversement.</t>
  </si>
  <si>
    <t>Explique comment maîtriser « Tremblements » dans une démarche professionnelle en textures modifiées.</t>
  </si>
  <si>
    <t>Comment appliques-tu « Tremblements » en situation de production, service ou accompagnement ?</t>
  </si>
  <si>
    <t>Sur le terrain, que dois-tu faire ou vérifier pour « Tremblements » ?</t>
  </si>
  <si>
    <t>Notion : Tremblements. ; Besoin / objectif : Tremblements. ; Action professionnelle : appliquer la prescription et la consigne validée. ; Contrôle observable : Tremblements - Fatigue, renversement.. ; Risque / limite : Fatigue, renversement. ; Validation / preuve : Observation terrain / fiche de suivi / transmission.. ; Responsable : Salle / ergothérapie / cuisine. ; Source : SRC_DOCUMENT_SOURCE</t>
  </si>
  <si>
    <t>Objectif : Fatigue, renversement. ; Action : appliquer la prescription en production, service ou accompagnement. ; Contrôle : Tremblements - Fatigue, renversement.. ; Transmission : prévenir cuisine, soins ou responsable si écart. ; Trace : noter ou faire remonter l'observation utile.</t>
  </si>
  <si>
    <t>Je vérifie : Tremblements. ; Je respecte : la prescription ou la consigne donnée. ; Je contrôle : Tremblements. ; Si écart : je préviens le responsable, les soins ou le formateur. ; Je transmets : ce que j'ai vu, corrigé ou fait remonter.</t>
  </si>
  <si>
    <t>Tremblements : besoin → risque → contrôle → preuve.</t>
  </si>
  <si>
    <t>Tremblements : action → contrôle → transmission.</t>
  </si>
  <si>
    <t>Tremblements : je vérifie, je fais, je préviens.</t>
  </si>
  <si>
    <t>Complète avec la responsabilité, la preuve et le risque associé à « Tremblements ».</t>
  </si>
  <si>
    <t>Ajoute un contrôle observable ou une transmission pour « Tremblements ».</t>
  </si>
  <si>
    <t>Précise ce que tu fais si tu constates un écart sur « Tremblements ».</t>
  </si>
  <si>
    <t>Quelle preuve ou quel contrôle permet de sécuriser « Tremblements » ?</t>
  </si>
  <si>
    <t>Quel contrôle terrain dois-tu citer pour « Tremblements » ?</t>
  </si>
  <si>
    <t>Qui préviens-tu si « Tremblements » n’est pas conforme ?</t>
  </si>
  <si>
    <t>Fatigue, renversement.</t>
  </si>
  <si>
    <t>Exemple de réponse PRO : pour « Tremblements », je vérifie d’abord la prescription, le niveau IDDSI ou la consigne validée. Je contrôle en situation réelle : Fatigue, renversement. Le risque à éviter est : Fatigue, renversement. Je m’appuie sur la preuve suivante : Observation terrain / fiche de suivi / transmission. Si l’écart persiste, je corrige, je bloque la sortie si nécessaire et je transmets au responsable concerné.</t>
  </si>
  <si>
    <t>Exemple de réponse intermédiaire : pour « Tremblements », j’applique la consigne puis je vérifie : Fatigue, renversement. Je compare le résultat obtenu avec ce qui est demandé et je signale tout écart avant service. Je transmets l’information utile et je garde comme repère : Observation terrain / fiche de suivi / transmission.</t>
  </si>
  <si>
    <t>Exemple de réponse CFA : pour « Tremblements », je regarde la consigne, je contrôle : Fatigue, renversement. Si ce n’est pas bon ou si j’ai un doute, je ne laisse pas partir sans prévenir le responsable, les soins ou le formateur.</t>
  </si>
  <si>
    <t>Tremblements - Fatigue, renversement.</t>
  </si>
  <si>
    <t>Une main disponible</t>
  </si>
  <si>
    <t>Besoin : Une main disponible ; Outil/ustensile : Assiette à rebord ; Utilité : Aide à pousser aliments. ; Risque si absent : Aide humaine excessive.</t>
  </si>
  <si>
    <t>Explique comment maîtriser « Une main disponible » dans une démarche professionnelle en textures modifiées.</t>
  </si>
  <si>
    <t>Comment appliques-tu « Une main disponible » en situation de production, service ou accompagnement ?</t>
  </si>
  <si>
    <t>Sur le terrain, que dois-tu faire ou vérifier pour « Une main disponible » ?</t>
  </si>
  <si>
    <t>Notion : Une main disponible. ; Besoin / objectif : Une main disponible. ; Action professionnelle : appliquer la prescription et la consigne validée. ; Contrôle observable : Une main disponible - Aide humaine excessive.. ; Risque / limite : Aide humaine excessive. ; Validation / preuve : Observation terrain / fiche de suivi / transmission.. ; Responsable : Salle / ergothérapie / cuisine. ; Source : SRC_DOCUMENT_SOURCE</t>
  </si>
  <si>
    <t>Objectif : Aide humaine excessive. ; Action : appliquer la prescription en production, service ou accompagnement. ; Contrôle : Une main disponible - Aide humaine excessive.. ; Transmission : prévenir cuisine, soins ou responsable si écart. ; Trace : noter ou faire remonter l'observation utile.</t>
  </si>
  <si>
    <t>Je vérifie : Une main disponible. ; Je respecte : la prescription ou la consigne donnée. ; Je contrôle : Une main disponible. ; Si écart : je préviens le responsable, les soins ou le formateur. ; Je transmets : ce que j'ai vu, corrigé ou fait remonter.</t>
  </si>
  <si>
    <t>Une main disponible : besoin → risque → contrôle → preuve.</t>
  </si>
  <si>
    <t>Une main disponible : action → contrôle → transmission.</t>
  </si>
  <si>
    <t>Une main disponible : je vérifie, je fais, je préviens.</t>
  </si>
  <si>
    <t>Complète avec la responsabilité, la preuve et le risque associé à « Une main disponible ».</t>
  </si>
  <si>
    <t>Ajoute un contrôle observable ou une transmission pour « Une main disponible ».</t>
  </si>
  <si>
    <t>Précise ce que tu fais si tu constates un écart sur « Une main disponible ».</t>
  </si>
  <si>
    <t>Quelle preuve ou quel contrôle permet de sécuriser « Une main disponible » ?</t>
  </si>
  <si>
    <t>Quel contrôle terrain dois-tu citer pour « Une main disponible » ?</t>
  </si>
  <si>
    <t>Qui préviens-tu si « Une main disponible » n’est pas conforme ?</t>
  </si>
  <si>
    <t>Aide humaine excessive.</t>
  </si>
  <si>
    <t>Exemple de réponse PRO : pour « Une main disponible », je vérifie d’abord la prescription, le niveau IDDSI ou la consigne validée. Je contrôle en situation réelle : Aide humaine excessive. Le risque à éviter est : Aide humaine excessive. Je m’appuie sur la preuve suivante : Observation terrain / fiche de suivi / transmission. Si l’écart persiste, je corrige, je bloque la sortie si nécessaire et je transmets au responsable concerné.</t>
  </si>
  <si>
    <t>Exemple de réponse intermédiaire : pour « Une main disponible », j’applique la consigne puis je vérifie : Aide humaine excessive. Je compare le résultat obtenu avec ce qui est demandé et je signale tout écart avant service. Je transmets l’information utile et je garde comme repère : Observation terrain / fiche de suivi / transmission.</t>
  </si>
  <si>
    <t>Exemple de réponse CFA : pour « Une main disponible », je regarde la consigne, je contrôle : Aide humaine excessive. Si ce n’est pas bon ou si j’ai un doute, je ne laisse pas partir sans prévenir le responsable, les soins ou le formateur.</t>
  </si>
  <si>
    <t>Une main disponible - Aide humaine excessive.</t>
  </si>
  <si>
    <t>Troubles visuels</t>
  </si>
  <si>
    <t>Besoin : Troubles visuels ; Outil/ustensile : Contraste assiette/nappage ; Utilité : Repères visuels. ; Risque si absent : Non reconnaissance aliment.</t>
  </si>
  <si>
    <t>Explique comment maîtriser « Troubles visuels » dans une démarche professionnelle en textures modifiées.</t>
  </si>
  <si>
    <t>Comment appliques-tu « Troubles visuels » en situation de production, service ou accompagnement ?</t>
  </si>
  <si>
    <t>Sur le terrain, que dois-tu faire ou vérifier pour « Troubles visuels » ?</t>
  </si>
  <si>
    <t>Notion : Troubles visuels. ; Besoin / objectif : Troubles visuels. ; Action professionnelle : appliquer la prescription et la consigne validée. ; Contrôle observable : Troubles visuels - Non reconnaissance aliment.. ; Risque / limite : Non reconnaissance aliment. ; Validation / preuve : Observation terrain / fiche de suivi / transmission.. ; Responsable : Salle / ergothérapie / cuisine. ; Source : SRC_DOCUMENT_SOURCE</t>
  </si>
  <si>
    <t>Objectif : Non reconnaissance aliment. ; Action : appliquer la prescription en production, service ou accompagnement. ; Contrôle : Troubles visuels - Non reconnaissance aliment.. ; Transmission : prévenir cuisine, soins ou responsable si écart. ; Trace : noter ou faire remonter l'observation utile.</t>
  </si>
  <si>
    <t>Je vérifie : Troubles visuels. ; Je respecte : la prescription ou la consigne donnée. ; Je contrôle : Troubles visuels. ; Si écart : je préviens le responsable, les soins ou le formateur. ; Je transmets : ce que j'ai vu, corrigé ou fait remonter.</t>
  </si>
  <si>
    <t>Troubles visuels : besoin → risque → contrôle → preuve.</t>
  </si>
  <si>
    <t>Troubles visuels : action → contrôle → transmission.</t>
  </si>
  <si>
    <t>Troubles visuels : je vérifie, je fais, je préviens.</t>
  </si>
  <si>
    <t>Complète avec la responsabilité, la preuve et le risque associé à « Troubles visuels ».</t>
  </si>
  <si>
    <t>Ajoute un contrôle observable ou une transmission pour « Troubles visuels ».</t>
  </si>
  <si>
    <t>Précise ce que tu fais si tu constates un écart sur « Troubles visuels ».</t>
  </si>
  <si>
    <t>Quelle preuve ou quel contrôle permet de sécuriser « Troubles visuels » ?</t>
  </si>
  <si>
    <t>Quel contrôle terrain dois-tu citer pour « Troubles visuels » ?</t>
  </si>
  <si>
    <t>Qui préviens-tu si « Troubles visuels » n’est pas conforme ?</t>
  </si>
  <si>
    <t>Non reconnaissance aliment.</t>
  </si>
  <si>
    <t>Exemple de réponse PRO : pour « Troubles visuels », je vérifie d’abord la prescription, le niveau IDDSI ou la consigne validée. Je contrôle en situation réelle : Non reconnaissance aliment. Le risque à éviter est : Non reconnaissance aliment. Je m’appuie sur la preuve suivante : Observation terrain / fiche de suivi / transmission. Si l’écart persiste, je corrige, je bloque la sortie si nécessaire et je transmets au responsable concerné.</t>
  </si>
  <si>
    <t>Exemple de réponse intermédiaire : pour « Troubles visuels », j’applique la consigne puis je vérifie : Non reconnaissance aliment. Je compare le résultat obtenu avec ce qui est demandé et je signale tout écart avant service. Je transmets l’information utile et je garde comme repère : Observation terrain / fiche de suivi / transmission.</t>
  </si>
  <si>
    <t>Exemple de réponse CFA : pour « Troubles visuels », je regarde la consigne, je contrôle : Non reconnaissance aliment. Si ce n’est pas bon ou si j’ai un doute, je ne laisse pas partir sans prévenir le responsable, les soins ou le formateur.</t>
  </si>
  <si>
    <t>Troubles visuels - Non reconnaissance aliment.</t>
  </si>
  <si>
    <t>Lenteur repas</t>
  </si>
  <si>
    <t>Besoin : Lenteur repas ; Outil/ustensile : Maintien température adapté ; Utilité : Conserve plaisir/sécurité. ; Risque si absent : Plat froid refusé.</t>
  </si>
  <si>
    <t>Explique comment maîtriser « Lenteur repas » dans une démarche professionnelle en textures modifiées.</t>
  </si>
  <si>
    <t>Comment appliques-tu « Lenteur repas » en situation de production, service ou accompagnement ?</t>
  </si>
  <si>
    <t>Sur le terrain, que dois-tu faire ou vérifier pour « Lenteur repas » ?</t>
  </si>
  <si>
    <t>Notion : Lenteur repas. ; Besoin / objectif : Lenteur repas. ; Action professionnelle : appliquer la prescription et la consigne validée. ; Contrôle observable : Lenteur repas - Plat froid refusé.. ; Risque / limite : Plat froid refusé. ; Validation / preuve : Observation terrain / fiche de suivi / transmission.. ; Responsable : Salle / ergothérapie / cuisine. ; Source : SRC_DOCUMENT_SOURCE</t>
  </si>
  <si>
    <t>Objectif : Plat froid refusé. ; Action : appliquer la prescription en production, service ou accompagnement. ; Contrôle : Lenteur repas - Plat froid refusé.. ; Transmission : prévenir cuisine, soins ou responsable si écart. ; Trace : noter ou faire remonter l'observation utile.</t>
  </si>
  <si>
    <t>Je vérifie : Lenteur repas. ; Je respecte : la prescription ou la consigne donnée. ; Je contrôle : Lenteur repas. ; Si écart : je préviens le responsable, les soins ou le formateur. ; Je transmets : ce que j'ai vu, corrigé ou fait remonter.</t>
  </si>
  <si>
    <t>Lenteur repas : besoin → risque → contrôle → preuve.</t>
  </si>
  <si>
    <t>Lenteur repas : action → contrôle → transmission.</t>
  </si>
  <si>
    <t>Lenteur repas : je vérifie, je fais, je préviens.</t>
  </si>
  <si>
    <t>Complète avec la responsabilité, la preuve et le risque associé à « Lenteur repas ».</t>
  </si>
  <si>
    <t>Ajoute un contrôle observable ou une transmission pour « Lenteur repas ».</t>
  </si>
  <si>
    <t>Précise ce que tu fais si tu constates un écart sur « Lenteur repas ».</t>
  </si>
  <si>
    <t>Quelle preuve ou quel contrôle permet de sécuriser « Lenteur repas » ?</t>
  </si>
  <si>
    <t>Quel contrôle terrain dois-tu citer pour « Lenteur repas » ?</t>
  </si>
  <si>
    <t>Qui préviens-tu si « Lenteur repas » n’est pas conforme ?</t>
  </si>
  <si>
    <t>Plat froid refusé.</t>
  </si>
  <si>
    <t>Exemple de réponse PRO : pour « Lenteur repas », je vérifie d’abord la prescription, le niveau IDDSI ou la consigne validée. Je contrôle en situation réelle : Plat froid refusé. Le risque à éviter est : Plat froid refusé. Je m’appuie sur la preuve suivante : Observation terrain / fiche de suivi / transmission. Si l’écart persiste, je corrige, je bloque la sortie si nécessaire et je transmets au responsable concerné.</t>
  </si>
  <si>
    <t>Exemple de réponse intermédiaire : pour « Lenteur repas », j’applique la consigne puis je vérifie : Plat froid refusé. Je compare le résultat obtenu avec ce qui est demandé et je signale tout écart avant service. Je transmets l’information utile et je garde comme repère : Observation terrain / fiche de suivi / transmission.</t>
  </si>
  <si>
    <t>Exemple de réponse CFA : pour « Lenteur repas », je regarde la consigne, je contrôle : Plat froid refusé. Si ce n’est pas bon ou si j’ai un doute, je ne laisse pas partir sans prévenir le responsable, les soins ou le formateur.</t>
  </si>
  <si>
    <t>Lenteur repas - Plat froid refusé.</t>
  </si>
  <si>
    <t>Fatigabilité</t>
  </si>
  <si>
    <t>Besoin : Fatigabilité ; Outil/ustensile : Petites portions renouvelables ; Utilité : Évite assiette décourageante. ; Risque si absent : Refus par volume.</t>
  </si>
  <si>
    <t>Explique comment maîtriser « Fatigabilité » dans une démarche professionnelle en textures modifiées.</t>
  </si>
  <si>
    <t>Comment appliques-tu « Fatigabilité » en situation de production, service ou accompagnement ?</t>
  </si>
  <si>
    <t>Sur le terrain, que dois-tu faire ou vérifier pour « Fatigabilité » ?</t>
  </si>
  <si>
    <t>Notion : Fatigabilité. ; Besoin / objectif : Fatigabilité. ; Action professionnelle : appliquer la prescription et la consigne validée. ; Contrôle observable : Fatigabilité - Refus par volume.. ; Risque / limite : Refus par volume. ; Validation / preuve : Observation terrain / fiche de suivi / transmission.. ; Responsable : Salle / ergothérapie / cuisine. ; Source : SRC_DOCUMENT_SOURCE</t>
  </si>
  <si>
    <t>Objectif : Refus par volume. ; Action : appliquer la prescription en production, service ou accompagnement. ; Contrôle : Fatigabilité - Refus par volume.. ; Transmission : prévenir cuisine, soins ou responsable si écart. ; Trace : noter ou faire remonter l'observation utile.</t>
  </si>
  <si>
    <t>Je vérifie : Fatigabilité. ; Je respecte : la prescription ou la consigne donnée. ; Je contrôle : Fatigabilité. ; Si écart : je préviens le responsable, les soins ou le formateur. ; Je transmets : ce que j'ai vu, corrigé ou fait remonter.</t>
  </si>
  <si>
    <t>Fatigabilité : besoin → risque → contrôle → preuve.</t>
  </si>
  <si>
    <t>Fatigabilité : action → contrôle → transmission.</t>
  </si>
  <si>
    <t>Fatigabilité : je vérifie, je fais, je préviens.</t>
  </si>
  <si>
    <t>Complète avec la responsabilité, la preuve et le risque associé à « Fatigabilité ».</t>
  </si>
  <si>
    <t>Ajoute un contrôle observable ou une transmission pour « Fatigabilité ».</t>
  </si>
  <si>
    <t>Précise ce que tu fais si tu constates un écart sur « Fatigabilité ».</t>
  </si>
  <si>
    <t>Quelle preuve ou quel contrôle permet de sécuriser « Fatigabilité » ?</t>
  </si>
  <si>
    <t>Quel contrôle terrain dois-tu citer pour « Fatigabilité » ?</t>
  </si>
  <si>
    <t>Qui préviens-tu si « Fatigabilité » n’est pas conforme ?</t>
  </si>
  <si>
    <t>Refus par volume.</t>
  </si>
  <si>
    <t>Exemple de réponse PRO : pour « Fatigabilité », je vérifie d’abord la prescription, le niveau IDDSI ou la consigne validée. Je contrôle en situation réelle : Refus par volume. Le risque à éviter est : Refus par volume. Je m’appuie sur la preuve suivante : Observation terrain / fiche de suivi / transmission. Si l’écart persiste, je corrige, je bloque la sortie si nécessaire et je transmets au responsable concerné.</t>
  </si>
  <si>
    <t>Exemple de réponse intermédiaire : pour « Fatigabilité », j’applique la consigne puis je vérifie : Refus par volume. Je compare le résultat obtenu avec ce qui est demandé et je signale tout écart avant service. Je transmets l’information utile et je garde comme repère : Observation terrain / fiche de suivi / transmission.</t>
  </si>
  <si>
    <t>Exemple de réponse CFA : pour « Fatigabilité », je regarde la consigne, je contrôle : Refus par volume. Si ce n’est pas bon ou si j’ai un doute, je ne laisse pas partir sans prévenir le responsable, les soins ou le formateur.</t>
  </si>
  <si>
    <t>Fatigabilité - Refus par volume.</t>
  </si>
  <si>
    <t>Dysphagie</t>
  </si>
  <si>
    <t>Besoin : Dysphagie ; Outil/ustensile : Cuillère adaptée/petite bouchée ; Utilité : Contrôle volume en bouche. ; Risque si absent : Fausse route.</t>
  </si>
  <si>
    <t>Explique comment maîtriser « Dysphagie » dans une démarche professionnelle en textures modifiées.</t>
  </si>
  <si>
    <t>Comment appliques-tu « Dysphagie » en situation de production, service ou accompagnement ?</t>
  </si>
  <si>
    <t>Sur le terrain, que dois-tu faire ou vérifier pour « Dysphagie » ?</t>
  </si>
  <si>
    <t>Notion : Dysphagie. ; Besoin / objectif : Dysphagie. ; Action professionnelle : appliquer la prescription et la consigne validée. ; Contrôle observable : Contrôle volume en bouche. ; Risque / limite : Fausse route. ; Validation / preuve : Observation terrain / fiche de suivi / transmission.. ; Responsable : Salle / ergothérapie / cuisine. ; Source : SRC_DOCUMENT_SOURCE</t>
  </si>
  <si>
    <t>Objectif : Fausse route. ; Action : appliquer la prescription en production, service ou accompagnement. ; Contrôle : Dysphagie - Fausse route.. ; Transmission : prévenir cuisine, soins ou responsable si écart. ; Trace : noter ou faire remonter l'observation utile.</t>
  </si>
  <si>
    <t>Je vérifie : Dysphagie. ; Je respecte : la prescription ou la consigne donnée. ; Je contrôle : Dysphagie. ; Si écart : je préviens le responsable, les soins ou le formateur. ; Je transmets : ce que j'ai vu, corrigé ou fait remonter.</t>
  </si>
  <si>
    <t>Dysphagie : besoin → risque → contrôle → preuve.</t>
  </si>
  <si>
    <t>Dysphagie : action → contrôle → transmission.</t>
  </si>
  <si>
    <t>Dysphagie : je vérifie, je fais, je préviens.</t>
  </si>
  <si>
    <t>Complète avec la responsabilité, la preuve et le risque associé à « Dysphagie ».</t>
  </si>
  <si>
    <t>Ajoute un contrôle observable ou une transmission pour « Dysphagie ».</t>
  </si>
  <si>
    <t>Précise ce que tu fais si tu constates un écart sur « Dysphagie ».</t>
  </si>
  <si>
    <t>Quelle preuve ou quel contrôle permet de sécuriser « Dysphagie » ?</t>
  </si>
  <si>
    <t>Quel contrôle terrain dois-tu citer pour « Dysphagie » ?</t>
  </si>
  <si>
    <t>Qui préviens-tu si « Dysphagie » n’est pas conforme ?</t>
  </si>
  <si>
    <t>Fausse route.</t>
  </si>
  <si>
    <t>Exemple de réponse PRO : pour « Dysphagie », je vérifie d’abord la prescription, le niveau IDDSI ou la consigne validée. Je contrôle en situation réelle : Fausse route. Le risque à éviter est : Fausse route. Je m’appuie sur la preuve suivante : Observation terrain / fiche de suivi / transmission. Si l’écart persiste, je corrige, je bloque la sortie si nécessaire et je transmets au responsable concerné.</t>
  </si>
  <si>
    <t>Exemple de réponse intermédiaire : pour « Dysphagie », j’applique la consigne puis je vérifie : Fausse route. Je compare le résultat obtenu avec ce qui est demandé et je signale tout écart avant service. Je transmets l’information utile et je garde comme repère : Observation terrain / fiche de suivi / transmission.</t>
  </si>
  <si>
    <t>Exemple de réponse CFA : pour « Dysphagie », je regarde la consigne, je contrôle : Fausse route. Si ce n’est pas bon ou si j’ai un doute, je ne laisse pas partir sans prévenir le responsable, les soins ou le formateur.</t>
  </si>
  <si>
    <t>Dysphagie - Fausse route.</t>
  </si>
  <si>
    <t>Repérage texture</t>
  </si>
  <si>
    <t>Besoin : Repérage texture ; Outil/ustensile : Code plateau discret ; Utilité : Évite erreur sans stigmatiser. ; Risque si absent : Mauvaise assiette.</t>
  </si>
  <si>
    <t>Explique comment maîtriser « Repérage texture » dans une démarche professionnelle en textures modifiées.</t>
  </si>
  <si>
    <t>Comment appliques-tu « Repérage texture » en situation de production, service ou accompagnement ?</t>
  </si>
  <si>
    <t>Sur le terrain, que dois-tu faire ou vérifier pour « Repérage texture » ?</t>
  </si>
  <si>
    <t>Notion : Repérage texture. ; Besoin / objectif : Repérage texture. ; Action professionnelle : appliquer la prescription et la consigne validée. ; Contrôle observable : Repérage texture - Mauvaise assiette.. ; Risque / limite : Évite erreur sans stigmatiser. ; Validation / preuve : Observation terrain / fiche de suivi / transmission.. ; Responsable : Salle / ergothérapie / cuisine. ; Source : SRC_DOCUMENT_SOURCE</t>
  </si>
  <si>
    <t>Objectif : Mauvaise assiette. ; Action : appliquer la prescription en production, service ou accompagnement. ; Contrôle : Repérage texture - Mauvaise assiette.. ; Transmission : prévenir cuisine, soins ou responsable si écart. ; Trace : noter ou faire remonter l'observation utile.</t>
  </si>
  <si>
    <t>Je vérifie : Repérage texture. ; Je respecte : la prescription ou la consigne donnée. ; Je contrôle : Repérage texture. ; Si écart : je préviens le responsable, les soins ou le formateur. ; Je transmets : ce que j'ai vu, corrigé ou fait remonter.</t>
  </si>
  <si>
    <t>Repérage texture : besoin → risque → contrôle → preuve.</t>
  </si>
  <si>
    <t>Repérage texture : action → contrôle → transmission.</t>
  </si>
  <si>
    <t>Repérage texture : je vérifie, je fais, je préviens.</t>
  </si>
  <si>
    <t>Complète avec la responsabilité, la preuve et le risque associé à « Repérage texture ».</t>
  </si>
  <si>
    <t>Ajoute un contrôle observable ou une transmission pour « Repérage texture ».</t>
  </si>
  <si>
    <t>Précise ce que tu fais si tu constates un écart sur « Repérage texture ».</t>
  </si>
  <si>
    <t>Quelle preuve ou quel contrôle permet de sécuriser « Repérage texture » ?</t>
  </si>
  <si>
    <t>Quel contrôle terrain dois-tu citer pour « Repérage texture » ?</t>
  </si>
  <si>
    <t>Qui préviens-tu si « Repérage texture » n’est pas conforme ?</t>
  </si>
  <si>
    <t>Mauvaise assiette.</t>
  </si>
  <si>
    <t>Exemple de réponse PRO : pour « Repérage texture », je vérifie d’abord la prescription, le niveau IDDSI ou la consigne validée. Je contrôle en situation réelle : Mauvaise assiette. Le risque à éviter est : Mauvaise assiette. Je m’appuie sur la preuve suivante : Observation terrain / fiche de suivi / transmission. Si l’écart persiste, je corrige, je bloque la sortie si nécessaire et je transmets au responsable concerné.</t>
  </si>
  <si>
    <t>Exemple de réponse intermédiaire : pour « Repérage texture », j’applique la consigne puis je vérifie : Mauvaise assiette. Je compare le résultat obtenu avec ce qui est demandé et je signale tout écart avant service. Je transmets l’information utile et je garde comme repère : Observation terrain / fiche de suivi / transmission.</t>
  </si>
  <si>
    <t>Exemple de réponse CFA : pour « Repérage texture », je regarde la consigne, je contrôle : Mauvaise assiette. Si ce n’est pas bon ou si j’ai un doute, je ne laisse pas partir sans prévenir le responsable, les soins ou le formateur.</t>
  </si>
  <si>
    <t>Repérage texture - Mauvaise assiette.</t>
  </si>
  <si>
    <t>Communication</t>
  </si>
  <si>
    <t>Besoin : Communication ; Outil/ustensile : Fiche repas simple ; Utilité : Texture/régime/goûts visibles aux professionnels. ; Risque si absent : Info dispersée.</t>
  </si>
  <si>
    <t>Explique comment maîtriser « Communication » dans une démarche professionnelle en textures modifiées.</t>
  </si>
  <si>
    <t>Comment appliques-tu « Communication » en situation de production, service ou accompagnement ?</t>
  </si>
  <si>
    <t>Sur le terrain, que dois-tu faire ou vérifier pour « Communication » ?</t>
  </si>
  <si>
    <t>Notion : Communication. ; Besoin / objectif : Communication. ; Action professionnelle : appliquer la prescription et la consigne validée. ; Contrôle observable : Contrôle usage. ; Risque / limite : Info dispersée. ; Validation / preuve : Observation terrain / fiche de suivi / transmission.. ; Responsable : Cuisine / diététique / soins / salle. ; Source : SRC_DOCUMENT_SOURCE</t>
  </si>
  <si>
    <t>Objectif : Info dispersée. ; Action : appliquer la prescription en production, service ou accompagnement. ; Contrôle : Communication - Info dispersée.. ; Transmission : prévenir cuisine, soins ou responsable si écart. ; Trace : noter ou faire remonter l'observation utile.</t>
  </si>
  <si>
    <t>Je vérifie : Communication. ; Je respecte : la prescription ou la consigne donnée. ; Je contrôle : Communication. ; Si écart : je préviens le responsable, les soins ou le formateur. ; Je transmets : ce que j'ai vu, corrigé ou fait remonter.</t>
  </si>
  <si>
    <t>Communication : besoin → risque → contrôle → preuve.</t>
  </si>
  <si>
    <t>Communication : action → contrôle → transmission.</t>
  </si>
  <si>
    <t>Communication : je vérifie, je fais, je préviens.</t>
  </si>
  <si>
    <t>Complète avec la responsabilité, la preuve et le risque associé à « Communication ».</t>
  </si>
  <si>
    <t>Ajoute un contrôle observable ou une transmission pour « Communication ».</t>
  </si>
  <si>
    <t>Précise ce que tu fais si tu constates un écart sur « Communication ».</t>
  </si>
  <si>
    <t>Quelle preuve ou quel contrôle permet de sécuriser « Communication » ?</t>
  </si>
  <si>
    <t>Quel contrôle terrain dois-tu citer pour « Communication » ?</t>
  </si>
  <si>
    <t>Qui préviens-tu si « Communication » n’est pas conforme ?</t>
  </si>
  <si>
    <t>Cuisine / diététique / soins / salle</t>
  </si>
  <si>
    <t>Info dispersée.</t>
  </si>
  <si>
    <t>Exemple de réponse PRO : pour « Communication », je vérifie d’abord la prescription, le niveau IDDSI ou la consigne validée. Je contrôle en situation réelle : Info dispersée. Le risque à éviter est : Info dispersée. Je m’appuie sur la preuve suivante : Observation terrain / fiche de suivi / transmission. Si l’écart persiste, je corrige, je bloque la sortie si nécessaire et je transmets au responsable concerné.</t>
  </si>
  <si>
    <t>Exemple de réponse intermédiaire : pour « Communication », j’applique la consigne puis je vérifie : Info dispersée. Je compare le résultat obtenu avec ce qui est demandé et je signale tout écart avant service. Je transmets l’information utile et je garde comme repère : Observation terrain / fiche de suivi / transmission.</t>
  </si>
  <si>
    <t>Exemple de réponse CFA : pour « Communication », je regarde la consigne, je contrôle : Info dispersée. Si ce n’est pas bon ou si j’ai un doute, je ne laisse pas partir sans prévenir le responsable, les soins ou le formateur.</t>
  </si>
  <si>
    <t>Communication - Info dispersée.</t>
  </si>
  <si>
    <t>sur texturation</t>
  </si>
  <si>
    <t>Qualité cuisine</t>
  </si>
  <si>
    <t>Besoin : Qualité cuisine ; Outil/ustensile : Fiche recette texture avec photo ; Utilité : Standardise résultat. ; Risque si absent : Variabilité.</t>
  </si>
  <si>
    <t>Explique comment maîtriser « Qualité cuisine » dans une démarche professionnelle en textures modifiées.</t>
  </si>
  <si>
    <t>Comment appliques-tu « Qualité cuisine » en situation de production, service ou accompagnement ?</t>
  </si>
  <si>
    <t>Sur le terrain, que dois-tu faire ou vérifier pour « Qualité cuisine » ?</t>
  </si>
  <si>
    <t>Notion : Qualité cuisine. ; Besoin / objectif : Qualité cuisine. ; Action professionnelle : appliquer la prescription et la consigne validée. ; Contrôle observable : Qualité cuisine - Variabilité.. ; Risque / limite : Variabilité. ; Validation / preuve : Observation terrain / fiche de suivi / transmission.. ; Responsable : Cuisine / responsable de production. ; Source : SRC_DOCUMENT_SOURCE</t>
  </si>
  <si>
    <t>Objectif : Variabilité. ; Action : appliquer la prescription en production, service ou accompagnement. ; Contrôle : Qualité cuisine - Variabilité.. ; Transmission : prévenir cuisine, soins ou responsable si écart. ; Trace : noter ou faire remonter l'observation utile.</t>
  </si>
  <si>
    <t>Je vérifie : Qualité cuisine. ; Je respecte : la prescription ou la consigne donnée. ; Je contrôle : Qualité cuisine. ; Si écart : je préviens le responsable, les soins ou le formateur. ; Je transmets : ce que j'ai vu, corrigé ou fait remonter.</t>
  </si>
  <si>
    <t>Qualité cuisine : besoin → risque → contrôle → preuve.</t>
  </si>
  <si>
    <t>Qualité cuisine : action → contrôle → transmission.</t>
  </si>
  <si>
    <t>Qualité cuisine : je vérifie, je fais, je préviens.</t>
  </si>
  <si>
    <t>Complète avec la responsabilité, la preuve et le risque associé à « Qualité cuisine ».</t>
  </si>
  <si>
    <t>Ajoute un contrôle observable ou une transmission pour « Qualité cuisine ».</t>
  </si>
  <si>
    <t>Précise ce que tu fais si tu constates un écart sur « Qualité cuisine ».</t>
  </si>
  <si>
    <t>Quelle preuve ou quel contrôle permet de sécuriser « Qualité cuisine » ?</t>
  </si>
  <si>
    <t>Quel contrôle terrain dois-tu citer pour « Qualité cuisine » ?</t>
  </si>
  <si>
    <t>Qui préviens-tu si « Qualité cuisine » n’est pas conforme ?</t>
  </si>
  <si>
    <t>Variabilité.</t>
  </si>
  <si>
    <t>Exemple de réponse PRO : pour « Qualité cuisine », je vérifie d’abord la prescription, le niveau IDDSI ou la consigne validée. Je contrôle en situation réelle : Variabilité. Le risque à éviter est : Variabilité. Je m’appuie sur la preuve suivante : Observation terrain / fiche de suivi / transmission. Si l’écart persiste, je corrige, je bloque la sortie si nécessaire et je transmets au responsable concerné.</t>
  </si>
  <si>
    <t>Exemple de réponse intermédiaire : pour « Qualité cuisine », j’applique la consigne puis je vérifie : Variabilité. Je compare le résultat obtenu avec ce qui est demandé et je signale tout écart avant service. Je transmets l’information utile et je garde comme repère : Observation terrain / fiche de suivi / transmission.</t>
  </si>
  <si>
    <t>Exemple de réponse CFA : pour « Qualité cuisine », je regarde la consigne, je contrôle : Variabilité. Si ce n’est pas bon ou si j’ai un doute, je ne laisse pas partir sans prévenir le responsable, les soins ou le formateur.</t>
  </si>
  <si>
    <t>Qualité cuisine - Variabilité.</t>
  </si>
  <si>
    <t>eviter perte de plaisir autonomie dignite</t>
  </si>
  <si>
    <t>Amélioration</t>
  </si>
  <si>
    <t>Besoin : Amélioration ; Outil/ustensile : Tableau refus/restes/actions ; Utilité : Boucle qualité. ; Risque si absent : Refus répétés non traités.</t>
  </si>
  <si>
    <t>Explique comment maîtriser « Amélioration » dans une démarche professionnelle en textures modifiées.</t>
  </si>
  <si>
    <t>Comment appliques-tu « Amélioration » en situation de production, service ou accompagnement ?</t>
  </si>
  <si>
    <t>Sur le terrain, que dois-tu faire ou vérifier pour « Amélioration » ?</t>
  </si>
  <si>
    <t>Notion : Amélioration. ; Besoin / objectif : Amélioration. ; Action professionnelle : appliquer la prescription et la consigne validée. ; Contrôle observable : Amélioration - Refus répétés non traités.. ; Risque / limite : Refus répétés non traités. ; Validation / preuve : Observation terrain / fiche de suivi / transmission.. ; Responsable : Salle / ergothérapie / cuisine. ; Source : SRC_DOCUMENT_SOURCE</t>
  </si>
  <si>
    <t>Objectif : Refus répétés non traités. ; Action : appliquer la prescription en production, service ou accompagnement. ; Contrôle : Amélioration - Refus répétés non traités.. ; Transmission : prévenir cuisine, soins ou responsable si écart. ; Trace : noter ou faire remonter l'observation utile.</t>
  </si>
  <si>
    <t>Je vérifie : Amélioration. ; Je respecte : la prescription ou la consigne donnée. ; Je contrôle : Amélioration. ; Si écart : je préviens le responsable, les soins ou le formateur. ; Je transmets : ce que j'ai vu, corrigé ou fait remonter.</t>
  </si>
  <si>
    <t>Amélioration : besoin → risque → contrôle → preuve.</t>
  </si>
  <si>
    <t>Amélioration : action → contrôle → transmission.</t>
  </si>
  <si>
    <t>Amélioration : je vérifie, je fais, je préviens.</t>
  </si>
  <si>
    <t>Complète avec la responsabilité, la preuve et le risque associé à « Amélioration ».</t>
  </si>
  <si>
    <t>Ajoute un contrôle observable ou une transmission pour « Amélioration ».</t>
  </si>
  <si>
    <t>Précise ce que tu fais si tu constates un écart sur « Amélioration ».</t>
  </si>
  <si>
    <t>Quelle preuve ou quel contrôle permet de sécuriser « Amélioration » ?</t>
  </si>
  <si>
    <t>Quel contrôle terrain dois-tu citer pour « Amélioration » ?</t>
  </si>
  <si>
    <t>Qui préviens-tu si « Amélioration » n’est pas conforme ?</t>
  </si>
  <si>
    <t>Refus répétés non traités.</t>
  </si>
  <si>
    <t>Exemple de réponse PRO : pour « Amélioration », je vérifie d’abord la prescription, le niveau IDDSI ou la consigne validée. Je contrôle en situation réelle : Refus répétés non traités. Le risque à éviter est : Refus répétés non traités. Je m’appuie sur la preuve suivante : Observation terrain / fiche de suivi / transmission. Si l’écart persiste, je corrige, je bloque la sortie si nécessaire et je transmets au responsable concerné.</t>
  </si>
  <si>
    <t>Exemple de réponse intermédiaire : pour « Amélioration », j’applique la consigne puis je vérifie : Refus répétés non traités. Je compare le résultat obtenu avec ce qui est demandé et je signale tout écart avant service. Je transmets l’information utile et je garde comme repère : Observation terrain / fiche de suivi / transmission.</t>
  </si>
  <si>
    <t>Exemple de réponse CFA : pour « Amélioration », je regarde la consigne, je contrôle : Refus répétés non traités. Si ce n’est pas bon ou si j’ai un doute, je ne laisse pas partir sans prévenir le responsable, les soins ou le formateur.</t>
  </si>
  <si>
    <t>Amélioration - Refus répétés non traités.</t>
  </si>
  <si>
    <t>comparer capacite reelle et texture servie</t>
  </si>
  <si>
    <t>TEXTURE</t>
  </si>
  <si>
    <t>TEXTURE / CFA/PRO</t>
  </si>
  <si>
    <t>Explique pourquoi on ne choisit pas une texture modifiée uniquement par habitude de cuisine.</t>
  </si>
  <si>
    <t>Notion : TEXTURE / CFA/PRO. ; Besoin / objectif : La texture est une réponse individualisée à un besoin évalué. Elle doit être prescrite, transmise, contrôlée et réévaluée. ; Action professionnelle : appliquer la prescription et la consigne validée. ; Contrôle observable : La texture est une réponse individualisée à un besoin évalué. Elle doit être prescrite, transmise, contrôlée et réévaluée. ; Risque / limite : Ne pas décider seul hors prescription, régime, allergène ou situation de sécurité.. ; Validation / preuve : Réponse argumentée + transmission ou contrôle cité.. ; Responsable : Cuisine / formateur / équipe terrain. ; Source : SRC_BANQUE_QUESTIONS_INITIALE</t>
  </si>
  <si>
    <t>Objectif : Je dois respecter le besoin du convive et la texture validée. Je ne décide pas seul de tout mixer. Ajouter un contrôle concret et une transmission utile. ; Action : appliquer la prescription en production, service ou accompagnement. ; Contrôle : TEXTURE - question/réponse. ; Transmission : prévenir cuisine, soins ou responsable si écart. ; Trace : noter ou faire remonter l'observation utile.</t>
  </si>
  <si>
    <t>Je vérifie : TEXTURE / CFA/PRO. ; Je respecte : la prescription ou la consigne donnée. ; Je contrôle : Je dois respecter le besoin du convive et la texture validée. Je ne décide pas seul de tout mixer. ; Si écart : je préviens le responsable, les soins ou le formateur. ; Je transmets : ce que j'ai vu, corrigé ou fait remonter.</t>
  </si>
  <si>
    <t>TEXTURE : besoin → risque → contrôle → preuve.</t>
  </si>
  <si>
    <t>TEXTURE : action → contrôle → transmission.</t>
  </si>
  <si>
    <t>TEXTURE : je vérifie, je fais, je préviens.</t>
  </si>
  <si>
    <t>Complète avec la responsabilité, la preuve et le risque associé à « TEXTURE ».</t>
  </si>
  <si>
    <t>Ajoute un contrôle observable ou une transmission pour « TEXTURE ».</t>
  </si>
  <si>
    <t>Précise ce que tu fais si tu constates un écart sur « TEXTURE ».</t>
  </si>
  <si>
    <t>Quelle preuve ou quel contrôle permet de sécuriser « TEXTURE » ?</t>
  </si>
  <si>
    <t>Quel contrôle terrain dois-tu citer pour « TEXTURE » ?</t>
  </si>
  <si>
    <t>Qui préviens-tu si « TEXTURE » n’est pas conforme ?</t>
  </si>
  <si>
    <t>Ne pas décider seul hors prescription, régime, allergène ou situation de sécurité.</t>
  </si>
  <si>
    <t>Réponse argumentée + transmission ou contrôle cité.</t>
  </si>
  <si>
    <t>Exemple de réponse PRO : pour « TEXTURE / CFA/PRO », je vérifie d’abord la prescription, le niveau IDDSI ou la consigne validée. Je contrôle en situation réelle : TEXTURE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</si>
  <si>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TEXTURE / CFA/PRO », j’applique la consigne puis je vérifie : TEXTURE - question/réponse. Je compare le résultat obtenu avec ce qui est demandé et je signale tout écart avant service. Je transmets l’information utile et je garde comme repère : Réponse argumentée + transmission ou contrôle cité.</t>
  </si>
  <si>
    <t>Exemple de réponse CFA : pour « TEXTURE / CFA/PRO », je regarde la consigne, je contrôle : TEXTURE - question/réponse. Si ce n’est pas bon ou si j’ai un doute, je ne laisse pas partir sans prévenir le responsable, les soins ou le formateur.</t>
  </si>
  <si>
    <t>SRC_BANQUE_QUESTIONS_INITIALE</t>
  </si>
  <si>
    <t>TEXTURE - question/réponse</t>
  </si>
  <si>
    <t>passer tout le monde en mixe pour simplifier</t>
  </si>
  <si>
    <t>Décris une texture mixée lisse correcte pour une personne avec trouble de déglutition.</t>
  </si>
  <si>
    <t>Notion : Elle doit être homogène, cohésive, sans grumeaux, sans eau libre, non collante, avec un niveau IDDSI vérifié. ; Besoin / objectif : Décris une texture mixée lisse correcte pour une personne avec trouble de déglutition.. ; Action professionnelle : appliquer la prescription et la consigne validée. ; Contrôle observable : TEXTURE - question/réponse. ; Risque / limite : Ne pas décider seul hors prescription, régime, allergène ou situation de sécurité.. ; Validation / preuve : Réponse argumentée + transmission ou contrôle cité.. ; Responsable : Cuisine / formateur / équipe terrain. ; Source : SRC_BANQUE_QUESTIONS_INITIALE</t>
  </si>
  <si>
    <t>Objectif : Elle doit être lisse, sans morceaux, pas trop liquide et facile à avaler. Ajouter un contrôle concret et une transmission utile. ; Action : appliquer la prescription en production, service ou accompagnement. ; Contrôle : TEXTURE - question/réponse. ; Transmission : prévenir cuisine, soins ou responsable si écart. ; Trace : noter ou faire remonter l'observation utile.</t>
  </si>
  <si>
    <t>Je vérifie : TEXTURE / CFA/PRO. ; Je respecte : la prescription ou la consigne donnée. ; Je contrôle : Elle doit être lisse, sans morceaux, pas trop liquide et facile à avaler. ; Si écart : je préviens le responsable, les soins ou le formateur. ; Je transmets : ce que j'ai vu, corrigé ou fait remonter.</t>
  </si>
  <si>
    <t>revision periodique avec equipe</t>
  </si>
  <si>
    <t>comparer capacite reelle et texture servie revision periodique avec equipe differenciation des productions</t>
  </si>
  <si>
    <t>SANTE</t>
  </si>
  <si>
    <t>SANTE / CFA/PRO</t>
  </si>
  <si>
    <t>Pourquoi une texture modifiée peut augmenter le risque de dénutrition si elle est mal faite ?</t>
  </si>
  <si>
    <t>Notion : SANTE / CFA/PRO. ; Besoin / objectif : Pourquoi une texture modifiée peut augmenter le risque de dénutrition si elle est mal faite ?. ; Action professionnelle : appliquer la prescription et la consigne validée. ; Contrôle observable : SANTE - question/réponse. ; Risque / limite : Ne pas décider seul hors prescription, régime, allergène ou situation de sécurité.. ; Validation / preuve : Réponse argumentée + transmission ou contrôle cité.. ; Responsable : Diététique / soins / cuisine. ; Source : SRC_BANQUE_QUESTIONS_INITIALE</t>
  </si>
  <si>
    <t>Objectif : Si on dilue trop ou si ce n'est pas bon, la personne mange moins et reçoit moins de protéines. Ajouter un contrôle concret et une transmission utile. ; Action : appliquer la prescription en production, service ou accompagnement. ; Contrôle : SANTE - question/réponse. ; Transmission : prévenir cuisine, soins ou responsable si écart. ; Trace : noter ou faire remonter l'observation utile.</t>
  </si>
  <si>
    <t>Je vérifie : SANTE / CFA/PRO. ; Je respecte : la prescription ou la consigne donnée. ; Je contrôle : Si on dilue trop ou si ce n'est pas bon, la personne mange moins et reçoit moins de protéines. ; Si écart : je préviens le responsable, les soins ou le formateur. ; Je transmets : ce que j'ai vu, corrigé ou fait remonter.</t>
  </si>
  <si>
    <t>SANTE : besoin → risque → contrôle → preuve.</t>
  </si>
  <si>
    <t>SANTE : action → contrôle → transmission.</t>
  </si>
  <si>
    <t>SANTE : je vérifie, je fais, je préviens.</t>
  </si>
  <si>
    <t>Complète avec la responsabilité, la preuve et le risque associé à « SANTE ».</t>
  </si>
  <si>
    <t>Ajoute un contrôle observable ou une transmission pour « SANTE ».</t>
  </si>
  <si>
    <t>Précise ce que tu fais si tu constates un écart sur « SANTE ».</t>
  </si>
  <si>
    <t>Quelle preuve ou quel contrôle permet de sécuriser « SANTE » ?</t>
  </si>
  <si>
    <t>Quel contrôle terrain dois-tu citer pour « SANTE » ?</t>
  </si>
  <si>
    <t>Qui préviens-tu si « SANTE » n’est pas conforme ?</t>
  </si>
  <si>
    <t>Exemple de réponse PRO : pour « SANTE / CFA/PRO », je vérifie d’abord la prescription, le niveau IDDSI ou la consigne validée. Je contrôle en situation réelle : SANTE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</si>
  <si>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SANTE / CFA/PRO », j’applique la consigne puis je vérifie : SANTE - question/réponse. Je compare le résultat obtenu avec ce qui est demandé et je signale tout écart avant service. Je transmets l’information utile et je garde comme repère : Réponse argumentée + transmission ou contrôle cité.</t>
  </si>
  <si>
    <t>Exemple de réponse CFA : pour « SANTE / CFA/PRO », je regarde la consigne, je contrôle : SANTE - question/réponse. Si ce n’est pas bon ou si j’ai un doute, je ne laisse pas partir sans prévenir le responsable, les soins ou le formateur.</t>
  </si>
  <si>
    <t>SANTE - question/réponse</t>
  </si>
  <si>
    <t>REPAS</t>
  </si>
  <si>
    <t>REPAS / CFA/PRO</t>
  </si>
  <si>
    <t>Construis une assiette texture modifiée appétissante à partir d'un menu classique.</t>
  </si>
  <si>
    <t>Notion : REPAS / CFA/PRO. ; Besoin / objectif : Construis une assiette texture modifiée appétissante à partir d'un menu classique.. ; Action professionnelle : appliquer la prescription et la consigne validée. ; Contrôle observable : REPAS - question/réponse. ; Risque / limite : Ne pas décider seul hors prescription, régime, allergène ou situation de sécurité.. ; Validation / preuve : Réponse argumentée + transmission ou contrôle cité.. ; Responsable : Cuisine / formateur / équipe terrain. ; Source : SRC_BANQUE_QUESTIONS_INITIALE</t>
  </si>
  <si>
    <t>Objectif : Je sépare la viande, le légume et la sauce, je garde les couleurs et je dresse proprement. Ajouter un contrôle concret et une transmission utile. ; Action : appliquer la prescription en production, service ou accompagnement. ; Contrôle : REPAS - question/réponse. ; Transmission : prévenir cuisine, soins ou responsable si écart. ; Trace : noter ou faire remonter l'observation utile.</t>
  </si>
  <si>
    <t>Je vérifie : REPAS / CFA/PRO. ; Je respecte : la prescription ou la consigne donnée. ; Je contrôle : Je sépare la viande, le légume et la sauce, je garde les couleurs et je dresse proprement. ; Si écart : je préviens le responsable, les soins ou le formateur. ; Je transmets : ce que j'ai vu, corrigé ou fait remonter.</t>
  </si>
  <si>
    <t>REPAS : besoin → risque → contrôle → preuve.</t>
  </si>
  <si>
    <t>REPAS : action → contrôle → transmission.</t>
  </si>
  <si>
    <t>REPAS : je vérifie, je fais, je préviens.</t>
  </si>
  <si>
    <t>Complète avec la responsabilité, la preuve et le risque associé à « REPAS ».</t>
  </si>
  <si>
    <t>Ajoute un contrôle observable ou une transmission pour « REPAS ».</t>
  </si>
  <si>
    <t>Précise ce que tu fais si tu constates un écart sur « REPAS ».</t>
  </si>
  <si>
    <t>Quelle preuve ou quel contrôle permet de sécuriser « REPAS » ?</t>
  </si>
  <si>
    <t>Quel contrôle terrain dois-tu citer pour « REPAS » ?</t>
  </si>
  <si>
    <t>Qui préviens-tu si « REPAS » n’est pas conforme ?</t>
  </si>
  <si>
    <t>Exemple de réponse PRO : pour « REPAS / CFA/PRO », je vérifie d’abord la prescription, le niveau IDDSI ou la consigne validée. Je contrôle en situation réelle : REPAS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</si>
  <si>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REPAS / CFA/PRO », j’applique la consigne puis je vérifie : REPAS - question/réponse. Je compare le résultat obtenu avec ce qui est demandé et je signale tout écart avant service. Je transmets l’information utile et je garde comme repère : Réponse argumentée + transmission ou contrôle cité.</t>
  </si>
  <si>
    <t>Exemple de réponse CFA : pour « REPAS / CFA/PRO », je regarde la consigne, je contrôle : REPAS - question/réponse. Si ce n’est pas bon ou si j’ai un doute, je ne laisse pas partir sans prévenir le responsable, les soins ou le formateur.</t>
  </si>
  <si>
    <t>REPAS - question/réponse</t>
  </si>
  <si>
    <t>SERVICE</t>
  </si>
  <si>
    <t>SERVICE / CFA/PRO</t>
  </si>
  <si>
    <t>Que doit vérifier l'équipe de salle avant de servir un repas texture modifiée ?</t>
  </si>
  <si>
    <t>Notion : SERVICE / CFA/PRO. ; Besoin / objectif : Que doit vérifier l'équipe de salle avant de servir un repas texture modifiée ?. ; Action professionnelle : appliquer la prescription et la consigne validée. ; Contrôle observable : SERVICE - question/réponse. ; Risque / limite : Ne pas décider seul hors prescription, régime, allergène ou situation de sécurité.. ; Validation / preuve : Réponse argumentée + transmission ou contrôle cité.. ; Responsable : Service / salle / soins selon organisation. ; Source : SRC_BANQUE_QUESTIONS_INITIALE</t>
  </si>
  <si>
    <t>Objectif : Elle vérifie la bonne personne, la texture, le régime, les allergènes et l'installation. Ajouter un contrôle concret et une transmission utile. ; Action : appliquer la prescription en production, service ou accompagnement. ; Contrôle : SERVICE - question/réponse. ; Transmission : prévenir cuisine, soins ou responsable si écart. ; Trace : noter ou faire remonter l'observation utile.</t>
  </si>
  <si>
    <t>Je vérifie : SERVICE / CFA/PRO. ; Je respecte : la prescription ou la consigne donnée. ; Je contrôle : Elle vérifie la bonne personne, la texture, le régime, les allergènes et l'installation. ; Si écart : je préviens le responsable, les soins ou le formateur. ; Je transmets : ce que j'ai vu, corrigé ou fait remonter.</t>
  </si>
  <si>
    <t>SERVICE : besoin → risque → contrôle → preuve.</t>
  </si>
  <si>
    <t>SERVICE : action → contrôle → transmission.</t>
  </si>
  <si>
    <t>SERVICE : je vérifie, je fais, je préviens.</t>
  </si>
  <si>
    <t>Complète avec la responsabilité, la preuve et le risque associé à « SERVICE ».</t>
  </si>
  <si>
    <t>Ajoute un contrôle observable ou une transmission pour « SERVICE ».</t>
  </si>
  <si>
    <t>Précise ce que tu fais si tu constates un écart sur « SERVICE ».</t>
  </si>
  <si>
    <t>Quelle preuve ou quel contrôle permet de sécuriser « SERVICE » ?</t>
  </si>
  <si>
    <t>Quel contrôle terrain dois-tu citer pour « SERVICE » ?</t>
  </si>
  <si>
    <t>Qui préviens-tu si « SERVICE » n’est pas conforme ?</t>
  </si>
  <si>
    <t>Exemple de réponse PRO : pour « SERVICE / CFA/PRO », je vérifie d’abord la prescription, le niveau IDDSI ou la consigne validée. Je contrôle en situation réelle : SERVICE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</si>
  <si>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SERVICE / CFA/PRO », j’applique la consigne puis je vérifie : SERVICE - question/réponse. Je compare le résultat obtenu avec ce qui est demandé et je signale tout écart avant service. Je transmets l’information utile et je garde comme repère : Réponse argumentée + transmission ou contrôle cité.</t>
  </si>
  <si>
    <t>Exemple de réponse CFA : pour « SERVICE / CFA/PRO », je regarde la consigne, je contrôle : SERVICE - question/réponse. Si ce n’est pas bon ou si j’ai un doute, je ne laisse pas partir sans prévenir le responsable, les soins ou le formateur.</t>
  </si>
  <si>
    <t>SERVICE - question/réponse</t>
  </si>
  <si>
    <t>sur texturation comparer capacite reelle et texture servie</t>
  </si>
  <si>
    <t>REFUS</t>
  </si>
  <si>
    <t>REFUS / CFA/PRO</t>
  </si>
  <si>
    <t>Un convive refuse son repas mixé. Quelles causes recherches-tu avant de conclure ?</t>
  </si>
  <si>
    <t>Notion : REFUS / CFA/PRO. ; Besoin / objectif : Un convive refuse son repas mixé. Quelles causes recherches-tu avant de conclure ?. ; Action professionnelle : appliquer la prescription et la consigne validée. ; Contrôle observable : REFUS - question/réponse. ; Risque / limite : Ne pas décider seul hors prescription, régime, allergène ou situation de sécurité.. ; Validation / preuve : Réponse argumentée + transmission ou contrôle cité.. ; Responsable : Cuisine / formateur / équipe terrain. ; Source : SRC_BANQUE_QUESTIONS_INITIALE</t>
  </si>
  <si>
    <t>Objectif : Je regarde s'il a mal, si le goût ne va pas, si la texture est mauvaise, s'il est fatigué ou mal installé. Ajouter un contrôle concret et une transmission utile. ; Action : appliquer la prescription en production, service ou accompagnement. ; Contrôle : REFUS - question/réponse. ; Transmission : prévenir cuisine, soins ou responsable si écart. ; Trace : noter ou faire remonter l'observation utile.</t>
  </si>
  <si>
    <t>Je vérifie : REFUS / CFA/PRO. ; Je respecte : la prescription ou la consigne donnée. ; Je contrôle : Je regarde s'il a mal, si le goût ne va pas, si la texture est mauvaise, s'il est fatigué ou mal installé. ; Si écart : je préviens le responsable, les soins ou le formateur. ; Je transmets : ce que j'ai vu, corrigé ou fait remonter.</t>
  </si>
  <si>
    <t>REFUS : besoin → risque → contrôle → preuve.</t>
  </si>
  <si>
    <t>REFUS : action → contrôle → transmission.</t>
  </si>
  <si>
    <t>REFUS : je vérifie, je fais, je préviens.</t>
  </si>
  <si>
    <t>Complète avec la responsabilité, la preuve et le risque associé à « REFUS ».</t>
  </si>
  <si>
    <t>Ajoute un contrôle observable ou une transmission pour « REFUS ».</t>
  </si>
  <si>
    <t>Précise ce que tu fais si tu constates un écart sur « REFUS ».</t>
  </si>
  <si>
    <t>Quelle preuve ou quel contrôle permet de sécuriser « REFUS » ?</t>
  </si>
  <si>
    <t>Quel contrôle terrain dois-tu citer pour « REFUS » ?</t>
  </si>
  <si>
    <t>Qui préviens-tu si « REFUS » n’est pas conforme ?</t>
  </si>
  <si>
    <t>Exemple de réponse PRO : pour « REFUS / CFA/PRO », je vérifie d’abord la prescription, le niveau IDDSI ou la consigne validée. Je contrôle en situation réelle : REFUS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</si>
  <si>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REFUS / CFA/PRO », j’applique la consigne puis je vérifie : REFUS - question/réponse. Je compare le résultat obtenu avec ce qui est demandé et je signale tout écart avant service. Je transmets l’information utile et je garde comme repère : Réponse argumentée + transmission ou contrôle cité.</t>
  </si>
  <si>
    <t>Exemple de réponse CFA : pour « REFUS / CFA/PRO », je regarde la consigne, je contrôle : REFUS - question/réponse. Si ce n’est pas bon ou si j’ai un doute, je ne laisse pas partir sans prévenir le responsable, les soins ou le formateur.</t>
  </si>
  <si>
    <t>REFUS - question/réponse</t>
  </si>
  <si>
    <t>ETHIQUE</t>
  </si>
  <si>
    <t>ETHIQUE / CFA/PRO</t>
  </si>
  <si>
    <t>Donne un exemple de maltraitance involontaire autour du repas.</t>
  </si>
  <si>
    <t>Notion : ETHIQUE / CFA/PRO. ; Besoin / objectif : Donne un exemple de maltraitance involontaire autour du repas.. ; Action professionnelle : appliquer la prescription et la consigne validée. ; Contrôle observable : ETHIQUE - question/réponse. ; Risque / limite : Ne pas décider seul hors prescription, régime, allergène ou situation de sécurité.. ; Validation / preuve : Réponse argumentée + transmission ou contrôle cité.. ; Responsable : Toute équipe / référent bientraitance. ; Source : SRC_BANQUE_QUESTIONS_INITIALE</t>
  </si>
  <si>
    <t>Objectif : Forcer quelqu'un à manger vite ou lui donner une texture non adaptée même sans vouloir faire mal. Ajouter un contrôle concret et une transmission utile. ; Action : appliquer la prescription en production, service ou accompagnement. ; Contrôle : ETHIQUE - question/réponse. ; Transmission : prévenir cuisine, soins ou responsable si écart. ; Trace : noter ou faire remonter l'observation utile.</t>
  </si>
  <si>
    <t>Je vérifie : ETHIQUE / CFA/PRO. ; Je respecte : la prescription ou la consigne donnée. ; Je contrôle : Forcer quelqu'un à manger vite ou lui donner une texture non adaptée même sans vouloir faire mal. ; Si écart : je préviens le responsable, les soins ou le formateur. ; Je transmets : ce que j'ai vu, corrigé ou fait remonter.</t>
  </si>
  <si>
    <t>ETHIQUE : besoin → risque → contrôle → preuve.</t>
  </si>
  <si>
    <t>ETHIQUE : action → contrôle → transmission.</t>
  </si>
  <si>
    <t>ETHIQUE : je vérifie, je fais, je préviens.</t>
  </si>
  <si>
    <t>Complète avec la responsabilité, la preuve et le risque associé à « ETHIQUE ».</t>
  </si>
  <si>
    <t>Ajoute un contrôle observable ou une transmission pour « ETHIQUE ».</t>
  </si>
  <si>
    <t>Précise ce que tu fais si tu constates un écart sur « ETHIQUE ».</t>
  </si>
  <si>
    <t>Quelle preuve ou quel contrôle permet de sécuriser « ETHIQUE » ?</t>
  </si>
  <si>
    <t>Quel contrôle terrain dois-tu citer pour « ETHIQUE » ?</t>
  </si>
  <si>
    <t>Qui préviens-tu si « ETHIQUE » n’est pas conforme ?</t>
  </si>
  <si>
    <t>Exemple de réponse PRO : pour « ETHIQUE / CFA/PRO », je vérifie d’abord la prescription, le niveau IDDSI ou la consigne validée. Je contrôle en situation réelle : ETHIQUE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</si>
  <si>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ETHIQUE / CFA/PRO », j’applique la consigne puis je vérifie : ETHIQUE - question/réponse. Je compare le résultat obtenu avec ce qui est demandé et je signale tout écart avant service. Je transmets l’information utile et je garde comme repère : Réponse argumentée + transmission ou contrôle cité.</t>
  </si>
  <si>
    <t>Exemple de réponse CFA : pour « ETHIQUE / CFA/PRO », je regarde la consigne, je contrôle : ETHIQUE - question/réponse. Si ce n’est pas bon ou si j’ai un doute, je ne laisse pas partir sans prévenir le responsable, les soins ou le formateur.</t>
  </si>
  <si>
    <t>ETHIQUE - question/réponse</t>
  </si>
  <si>
    <t>PLURI</t>
  </si>
  <si>
    <t>PLURI / CFA/PRO</t>
  </si>
  <si>
    <t>Pourquoi la communication entre cuisiniers et soignants est-elle indispensable ?</t>
  </si>
  <si>
    <t>Notion : PLURI / CFA/PRO. ; Besoin / objectif : Pourquoi la communication entre cuisiniers et soignants est-elle indispensable ?. ; Action professionnelle : appliquer la prescription et la consigne validée. ; Contrôle observable : PLURI - question/réponse. ; Risque / limite : Ne pas décider seul hors prescription, régime, allergène ou situation de sécurité.. ; Validation / preuve : Réponse argumentée + transmission ou contrôle cité.. ; Responsable : Cuisine / diététique / soins / salle. ; Source : SRC_BANQUE_QUESTIONS_INITIALE</t>
  </si>
  <si>
    <t>Objectif : La cuisine doit savoir la texture, les régimes et les retours du repas. Ajouter un contrôle concret et une transmission utile. ; Action : appliquer la prescription en production, service ou accompagnement. ; Contrôle : PLURI - question/réponse. ; Transmission : prévenir cuisine, soins ou responsable si écart. ; Trace : noter ou faire remonter l'observation utile.</t>
  </si>
  <si>
    <t>Je vérifie : PLURI / CFA/PRO. ; Je respecte : la prescription ou la consigne donnée. ; Je contrôle : La cuisine doit savoir la texture, les régimes et les retours du repas. ; Si écart : je préviens le responsable, les soins ou le formateur. ; Je transmets : ce que j'ai vu, corrigé ou fait remonter.</t>
  </si>
  <si>
    <t>PLURI : besoin → risque → contrôle → preuve.</t>
  </si>
  <si>
    <t>PLURI : action → contrôle → transmission.</t>
  </si>
  <si>
    <t>PLURI : je vérifie, je fais, je préviens.</t>
  </si>
  <si>
    <t>Complète avec la responsabilité, la preuve et le risque associé à « PLURI ».</t>
  </si>
  <si>
    <t>Ajoute un contrôle observable ou une transmission pour « PLURI ».</t>
  </si>
  <si>
    <t>Précise ce que tu fais si tu constates un écart sur « PLURI ».</t>
  </si>
  <si>
    <t>Quelle preuve ou quel contrôle permet de sécuriser « PLURI » ?</t>
  </si>
  <si>
    <t>Quel contrôle terrain dois-tu citer pour « PLURI » ?</t>
  </si>
  <si>
    <t>Qui préviens-tu si « PLURI » n’est pas conforme ?</t>
  </si>
  <si>
    <t>Exemple de réponse PRO : pour « PLURI / CFA/PRO », je vérifie d’abord la prescription, le niveau IDDSI ou la consigne validée. Je contrôle en situation réelle : PLURI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</si>
  <si>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PLURI / CFA/PRO », j’applique la consigne puis je vérifie : PLURI - question/réponse. Je compare le résultat obtenu avec ce qui est demandé et je signale tout écart avant service. Je transmets l’information utile et je garde comme repère : Réponse argumentée + transmission ou contrôle cité.</t>
  </si>
  <si>
    <t>Exemple de réponse CFA : pour « PLURI / CFA/PRO », je regarde la consigne, je contrôle : PLURI - question/réponse. Si ce n’est pas bon ou si j’ai un doute, je ne laisse pas partir sans prévenir le responsable, les soins ou le formateur.</t>
  </si>
  <si>
    <t>PLURI - question/réponse</t>
  </si>
  <si>
    <t>ALLERGENES</t>
  </si>
  <si>
    <t>ALLERGENES / CFA/PRO</t>
  </si>
  <si>
    <t>Quelle différence fais-tu entre allergie, intolérance et non-goût ?</t>
  </si>
  <si>
    <t>Notion : ALLERGENES / CFA/PRO. ; Besoin / objectif : Quelle différence fais-tu entre allergie, intolérance et non-goût ?. ; Action professionnelle : appliquer la prescription et la consigne validée. ; Contrôle observable : ALLERGENES - question/réponse. ; Risque / limite : Ne pas décider seul hors prescription, régime, allergène ou situation de sécurité.. ; Validation / preuve : Réponse argumentée + transmission ou contrôle cité.. ; Responsable : Cuisine / qualité / diététique. ; Source : SRC_BANQUE_QUESTIONS_INITIALE</t>
  </si>
  <si>
    <t>Objectif : Une allergie est dangereuse et doit être respectée. Un non-goût est une préférence. Une intolérance suit une consigne. Ajouter un contrôle concret et une tra.... ; Action : appliquer la prescription en production, service ou accompagnement. ; Contrôle : ALLERGENES - question/réponse. ; Transmission : prévenir cuisine, soins ou responsable si écart. ; Trace : noter ou faire remonter l'observation utile.</t>
  </si>
  <si>
    <t>Je vérifie : ALLERGENES / CFA/PRO. ; Je respecte : la prescription ou la consigne donnée. ; Je contrôle : Une allergie est dangereuse et doit être respectée. Un non-goût est une préférence. Une intolérance suit une consigne. ; Si écart : je préviens le responsable, les soins ou le formateur. ; Je transmets : ce que j'ai vu, corrigé ou fait remonter.</t>
  </si>
  <si>
    <t>ALLERGENES : besoin → risque → contrôle → preuve.</t>
  </si>
  <si>
    <t>ALLERGENES : action → contrôle → transmission.</t>
  </si>
  <si>
    <t>ALLERGENES : je vérifie, je fais, je préviens.</t>
  </si>
  <si>
    <t>Complète avec la responsabilité, la preuve et le risque associé à « ALLERGENES ».</t>
  </si>
  <si>
    <t>Ajoute un contrôle observable ou une transmission pour « ALLERGENES ».</t>
  </si>
  <si>
    <t>Précise ce que tu fais si tu constates un écart sur « ALLERGENES ».</t>
  </si>
  <si>
    <t>Quelle preuve ou quel contrôle permet de sécuriser « ALLERGENES » ?</t>
  </si>
  <si>
    <t>Quel contrôle terrain dois-tu citer pour « ALLERGENES » ?</t>
  </si>
  <si>
    <t>Qui préviens-tu si « ALLERGENES » n’est pas conforme ?</t>
  </si>
  <si>
    <t>Exemple de réponse PRO : pour « ALLERGENES / CFA/PRO », je vérifie d’abord la prescription, le niveau IDDSI ou la consigne validée. Je contrôle en situation réelle : ALLERGENES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</si>
  <si>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ALLERGENES / CFA/PRO », j’applique la consigne puis je vérifie : ALLERGENES - question/réponse. Je compare le résultat obtenu avec ce qui est demandé et je signale tout écart avant service. Je transmets l’information utile et je garde comme repère : Réponse argumentée + transmission ou contrôle cité.</t>
  </si>
  <si>
    <t>Exemple de réponse CFA : pour « ALLERGENES / CFA/PRO », je regarde la consigne, je contrôle : ALLERGENES - question/réponse. Si ce n’est pas bon ou si j’ai un doute, je ne laisse pas partir sans prévenir le responsable, les soins ou le formateur.</t>
  </si>
  <si>
    <t>ALLERGENES - question/réponse</t>
  </si>
  <si>
    <t>OUTILS</t>
  </si>
  <si>
    <t>OUTILS / CFA/PRO</t>
  </si>
  <si>
    <t>Comment favoriser l'autonomie au repas avant d'aider totalement ?</t>
  </si>
  <si>
    <t>Notion : OUTILS / CFA/PRO. ; Besoin / objectif : Comment favoriser l'autonomie au repas avant d'aider totalement ?. ; Action professionnelle : appliquer la prescription et la consigne validée. ; Contrôle observable : OUTILS - question/réponse. ; Risque / limite : Ne pas décider seul hors prescription, régime, allergène ou situation de sécurité.. ; Validation / preuve : Réponse argumentée + transmission ou contrôle cité.. ; Responsable : Salle / ergothérapie / cuisine. ; Source : SRC_BANQUE_QUESTIONS_INITIALE</t>
  </si>
  <si>
    <t>Objectif : Je propose un couvert, un verre ou une assiette adaptés et j'aide seulement si besoin. Ajouter un contrôle concret et une transmission utile. ; Action : appliquer la prescription en production, service ou accompagnement. ; Contrôle : OUTILS - question/réponse. ; Transmission : prévenir cuisine, soins ou responsable si écart. ; Trace : noter ou faire remonter l'observation utile.</t>
  </si>
  <si>
    <t>Je vérifie : OUTILS / CFA/PRO. ; Je respecte : la prescription ou la consigne donnée. ; Je contrôle : Je propose un couvert, un verre ou une assiette adaptés et j'aide seulement si besoin. ; Si écart : je préviens le responsable, les soins ou le formateur. ; Je transmets : ce que j'ai vu, corrigé ou fait remonter.</t>
  </si>
  <si>
    <t>OUTILS : besoin → risque → contrôle → preuve.</t>
  </si>
  <si>
    <t>OUTILS : action → contrôle → transmission.</t>
  </si>
  <si>
    <t>OUTILS : je vérifie, je fais, je préviens.</t>
  </si>
  <si>
    <t>Complète avec la responsabilité, la preuve et le risque associé à « OUTILS ».</t>
  </si>
  <si>
    <t>Ajoute un contrôle observable ou une transmission pour « OUTILS ».</t>
  </si>
  <si>
    <t>Précise ce que tu fais si tu constates un écart sur « OUTILS ».</t>
  </si>
  <si>
    <t>Quelle preuve ou quel contrôle permet de sécuriser « OUTILS » ?</t>
  </si>
  <si>
    <t>Quel contrôle terrain dois-tu citer pour « OUTILS » ?</t>
  </si>
  <si>
    <t>Qui préviens-tu si « OUTILS » n’est pas conforme ?</t>
  </si>
  <si>
    <t>Exemple de réponse PRO : pour « OUTILS / CFA/PRO », je vérifie d’abord la prescription, le niveau IDDSI ou la consigne validée. Je contrôle en situation réelle : OUTILS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</si>
  <si>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OUTILS / CFA/PRO », j’applique la consigne puis je vérifie : OUTILS - question/réponse. Je compare le résultat obtenu avec ce qui est demandé et je signale tout écart avant service. Je transmets l’information utile et je garde comme repère : Réponse argumentée + transmission ou contrôle cité.</t>
  </si>
  <si>
    <t>Exemple de réponse CFA : pour « OUTILS / CFA/PRO », je regarde la consigne, je contrôle : OUTILS - question/réponse. Si ce n’est pas bon ou si j’ai un doute, je ne laisse pas partir sans prévenir le responsable, les soins ou le formateur.</t>
  </si>
  <si>
    <t>OUTILS - question/réponse</t>
  </si>
  <si>
    <t>REGLEMENTATION</t>
  </si>
  <si>
    <t>REGLEMENTATION / CFA/PRO</t>
  </si>
  <si>
    <t>Cite les grands points de vigilance réglementaire pour un repas texture modifiée.</t>
  </si>
  <si>
    <t>Notion : REGLEMENTATION / CFA/PRO. ; Besoin / objectif : Cite les grands points de vigilance réglementaire pour un repas texture modifiée.. ; Action professionnelle : appliquer la prescription et la consigne validée. ; Contrôle observable : REGLEMENTATION - question/réponse. ; Risque / limite : Ne pas décider seul hors prescription, régime, allergène ou situation de sécurité.. ; Validation / preuve : Réponse argumentée + transmission ou contrôle cité.. ; Responsable : Encadrement / qualité / direction. ; Source : SRC_BANQUE_QUESTIONS_INITIALE</t>
  </si>
  <si>
    <t>Objectif : Hygiène, PMS, allergènes, régimes, traçabilité et respect de la personne. Ajouter un contrôle concret et une transmission utile. ; Action : appliquer la prescription en production, service ou accompagnement. ; Contrôle : REGLEMENTATION - question/réponse. ; Transmission : prévenir cuisine, soins ou responsable si écart. ; Trace : noter ou faire remonter l'observation utile.</t>
  </si>
  <si>
    <t>Je vérifie : REGLEMENTATION / CFA/PRO. ; Je respecte : la prescription ou la consigne donnée. ; Je contrôle : Hygiène, PMS, allergènes, régimes, traçabilité et respect de la personne. ; Si écart : je préviens le responsable, les soins ou le formateur. ; Je transmets : ce que j'ai vu, corrigé ou fait remonter.</t>
  </si>
  <si>
    <t>REGLEMENTATION : besoin → risque → contrôle → preuve.</t>
  </si>
  <si>
    <t>REGLEMENTATION : action → contrôle → transmission.</t>
  </si>
  <si>
    <t>REGLEMENTATION : je vérifie, je fais, je préviens.</t>
  </si>
  <si>
    <t>Complète avec la responsabilité, la preuve et le risque associé à « REGLEMENTATION ».</t>
  </si>
  <si>
    <t>Ajoute un contrôle observable ou une transmission pour « REGLEMENTATION ».</t>
  </si>
  <si>
    <t>Précise ce que tu fais si tu constates un écart sur « REGLEMENTATION ».</t>
  </si>
  <si>
    <t>Quelle preuve ou quel contrôle permet de sécuriser « REGLEMENTATION » ?</t>
  </si>
  <si>
    <t>Quel contrôle terrain dois-tu citer pour « REGLEMENTATION » ?</t>
  </si>
  <si>
    <t>Qui préviens-tu si « REGLEMENTATION » n’est pas conforme ?</t>
  </si>
  <si>
    <t>Exemple de réponse PRO : pour « REGLEMENTATION / CFA/PRO », je vérifie d’abord la prescription, le niveau IDDSI ou la consigne validée. Je contrôle en situation réelle : REGLEMENTATION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</si>
  <si>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REGLEMENTATION / CFA/PRO », j’applique la consigne puis je vérifie : REGLEMENTATION - question/réponse. Je compare le résultat obtenu avec ce qui est demandé et je signale tout écart avant service. Je transmets l’information utile et je garde comme repère : Réponse argumentée + transmission ou contrôle cité.</t>
  </si>
  <si>
    <t>Exemple de réponse CFA : pour « REGLEMENTATION / CFA/PRO », je regarde la consigne, je contrôle : REGLEMENTATION - question/réponse. Si ce n’est pas bon ou si j’ai un doute, je ne laisse pas partir sans prévenir le responsable, les soins ou le formateur.</t>
  </si>
  <si>
    <t>REGLEMENTATION - question/réponse</t>
  </si>
  <si>
    <t>PRODUCTION</t>
  </si>
  <si>
    <t>PRODUCTION / CFA/PRO</t>
  </si>
  <si>
    <t>Quels contrôles cuisine fais-tu avant d'envoyer un plat mixé ?</t>
  </si>
  <si>
    <t>Notion : Je vérifie niveau IDDSI, homogénéité, absence d'eau libre/grumeaux, densité nutritionnelle, allergènes, température, grammage, traçabilité et présentation. ; Besoin / objectif : Quels contrôles cuisine fais-tu avant d'envoyer un plat mixé ?. ; Action professionnelle : appliquer la prescription et la consigne validée. ; Contrôle observable : PRODUCTION - question/réponse. ; Risque / limite : Ne pas décider seul hors prescription, régime, allergène ou situation de sécurité.. ; Validation / preuve : Réponse argumentée + transmission ou contrôle cité.. ; Responsable : Cuisine / responsable de production. ; Source : SRC_BANQUE_QUESTIONS_INITIALE</t>
  </si>
  <si>
    <t>Objectif : Je contrôle goût, texture, absence de morceaux, température, portion et allergènes. Ajouter un contrôle concret et une transmission utile. ; Action : appliquer la prescription en production, service ou accompagnement. ; Contrôle : PRODUCTION - question/réponse. ; Transmission : prévenir cuisine, soins ou responsable si écart. ; Trace : noter ou faire remonter l'observation utile.</t>
  </si>
  <si>
    <t>Je vérifie : PRODUCTION / CFA/PRO. ; Je respecte : la prescription ou la consigne donnée. ; Je contrôle : Je contrôle goût, texture, absence de morceaux, température, portion et allergènes. ; Si écart : je préviens le responsable, les soins ou le formateur. ; Je transmets : ce que j'ai vu, corrigé ou fait remonter.</t>
  </si>
  <si>
    <t>PRODUCTION : besoin → risque → contrôle → preuve.</t>
  </si>
  <si>
    <t>PRODUCTION : action → contrôle → transmission.</t>
  </si>
  <si>
    <t>PRODUCTION : je vérifie, je fais, je préviens.</t>
  </si>
  <si>
    <t>Complète avec la responsabilité, la preuve et le risque associé à « PRODUCTION ».</t>
  </si>
  <si>
    <t>Ajoute un contrôle observable ou une transmission pour « PRODUCTION ».</t>
  </si>
  <si>
    <t>Précise ce que tu fais si tu constates un écart sur « PRODUCTION ».</t>
  </si>
  <si>
    <t>Quelle preuve ou quel contrôle permet de sécuriser « PRODUCTION » ?</t>
  </si>
  <si>
    <t>Quel contrôle terrain dois-tu citer pour « PRODUCTION » ?</t>
  </si>
  <si>
    <t>Qui préviens-tu si « PRODUCTION » n’est pas conforme ?</t>
  </si>
  <si>
    <t>Exemple de réponse PRO : pour « PRODUCTION / CFA/PRO », je vérifie d’abord la prescription, le niveau IDDSI ou la consigne validée. Je contrôle en situation réelle : PRODUCTION - question/réponse. Le risque à éviter est : Ne pas décider seul hors prescription, régime, allergène ou situation de sécurité. Je m’appuie sur la preuve suivante : Réponse argumentée + transmission ou contrôle cité. Si l’écart persiste, je corrige, je bloque la sortie si nécessaire et je transmets au responsable concerné.</t>
  </si>
  <si>
    <t>Exemple de réponse intermédiaire : pour « PRODUCTION / CFA/PRO », j’applique la consigne puis je vérifie : PRODUCTION - question/réponse. Je compare le résultat obtenu avec ce qui est demandé et je signale tout écart avant service. Je transmets l’information utile et je garde comme repère : Réponse argumentée + transmission ou contrôle cité.</t>
  </si>
  <si>
    <t>Exemple de réponse CFA : pour « PRODUCTION / CFA/PRO », je regarde la consigne, je contrôle : PRODUCTION - question/réponse. Si ce n’est pas bon ou si j’ai un doute, je ne laisse pas partir sans prévenir le responsable, les soins ou le formateur.</t>
  </si>
  <si>
    <t>PRODUCTION - question/réponse</t>
  </si>
  <si>
    <t>Niveaux IDDSI / détection</t>
  </si>
  <si>
    <t>Précise le niveau de texture et le test utilisé.</t>
  </si>
  <si>
    <t>Précise le niveau de texture et le test utilisé. Précise le critère attendu, le risque et la preuve.</t>
  </si>
  <si>
    <t>Précise le niveau de texture et le test utilisé. Donne le contrôle attendu et la relance possible.</t>
  </si>
  <si>
    <t>Notion : Niveaux IDDSI / détection. ; Besoin / objectif : Précise le niveau de texture et le test utilisé..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formateur / équipe terrain. ; Source : SRC_REGLES_SCORE_ALERTES</t>
  </si>
  <si>
    <t>Objectif : Niveaux IDDSI / détection. ; Action : appliquer la prescription en production, service ou accompagnement. ; Contrôle : Niveaux IDDSI / détection. ; Transmission : prévenir cuisine, soins ou responsable si écart. ; Trace : noter ou faire remonter l'observation utile.</t>
  </si>
  <si>
    <t>Je vérifie : Niveaux IDDSI / détection. ; Je respecte : la prescription ou la consigne donnée. ; Je contrôle : Précise le niveau de texture et le test utilisé. Je donne un exemple terrain. ; Si écart : je préviens le responsable, les soins ou le formateur. ; Je transmets : ce que j'ai vu, corrigé ou fait remonter.</t>
  </si>
  <si>
    <t>L’alerte sécurité, allergène ou prescription ne doit pas être compensée par une réponse approximative.</t>
  </si>
  <si>
    <t>Mots-clés détectés + exemple métier vérifiable.</t>
  </si>
  <si>
    <t>Exemple de réponse PRO : pour « Niveaux IDDSI / détection », je vérifie d’abord la prescription, le niveau IDDSI ou la consigne validée. Je contrôle en situation réelle : Niveaux IDDSI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</si>
  <si>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Niveaux IDDSI / détection », j’applique la consigne puis je vérifie : Niveaux IDDSI / détection. Je compare le résultat obtenu avec ce qui est demandé et je signale tout écart avant service. Je transmets l’information utile et je garde comme repère : Mots-clés détectés + exemple métier vérifiable.</t>
  </si>
  <si>
    <t>Exemple de réponse CFA : pour « Niveaux IDDSI / détection », je regarde la consigne, je contrôle : Niveaux IDDSI / détection. Si ce n’est pas bon ou si j’ai un doute, je ne laisse pas partir sans prévenir le responsable, les soins ou le formateur.</t>
  </si>
  <si>
    <t>SRC_REGLES_SCORE_ALERTES</t>
  </si>
  <si>
    <t>evolution du niveau</t>
  </si>
  <si>
    <t>Mixé lisse / détection</t>
  </si>
  <si>
    <t>Décris la texture obtenue en bouche et à la cuillère.</t>
  </si>
  <si>
    <t>Décris la texture obtenue en bouche et à la cuillère. Précise le critère attendu, le risque et la preuve.</t>
  </si>
  <si>
    <t>Décris la texture obtenue en bouche et à la cuillère. Donne le contrôle attendu et la relance possible.</t>
  </si>
  <si>
    <t>Notion : Mixé lisse / détection. ; Besoin / objectif : Décris la texture obtenue en bouche et à la cuillère..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formateur / équipe terrain. ; Source : SRC_REGLES_SCORE_ALERTES</t>
  </si>
  <si>
    <t>Objectif : Mixé lisse / détection. ; Action : appliquer la prescription en production, service ou accompagnement. ; Contrôle : Mixé lisse / détection. ; Transmission : prévenir cuisine, soins ou responsable si écart. ; Trace : noter ou faire remonter l'observation utile.</t>
  </si>
  <si>
    <t>Je vérifie : Mixé lisse / détection. ; Je respecte : la prescription ou la consigne donnée. ; Je contrôle : Décris la texture obtenue en bouche et à la cuillère. Je donne un exemple terrain. ; Si écart : je préviens le responsable, les soins ou le formateur. ; Je transmets : ce que j'ai vu, corrigé ou fait remonter.</t>
  </si>
  <si>
    <t>Exemple de réponse PRO : pour « Mixé lisse / détection », je vérifie d’abord la prescription, le niveau IDDSI ou la consigne validée. Je contrôle en situation réelle : Mixé lisse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</si>
  <si>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Mixé lisse / détection », j’applique la consigne puis je vérifie : Mixé lisse / détection. Je compare le résultat obtenu avec ce qui est demandé et je signale tout écart avant service. Je transmets l’information utile et je garde comme repère : Mots-clés détectés + exemple métier vérifiable.</t>
  </si>
  <si>
    <t>Exemple de réponse CFA : pour « Mixé lisse / détection », je regarde la consigne, je contrôle : Mixé lisse / détection. Si ce n’est pas bon ou si j’ai un doute, je ne laisse pas partir sans prévenir le responsable, les soins ou le formateur.</t>
  </si>
  <si>
    <t>adapter sans figer le convive</t>
  </si>
  <si>
    <t>Protéines / détection</t>
  </si>
  <si>
    <t>Où sont les protéines et comment gardes-tu la ration ?</t>
  </si>
  <si>
    <t>Où sont les protéines et comment gardes-tu la ration ? Précise le critère attendu, le risque et la preuve.</t>
  </si>
  <si>
    <t>Où sont les protéines et comment gardes-tu la ration ? Donne le contrôle attendu et la relance possible.</t>
  </si>
  <si>
    <t>Notion : Protéines / détection. ; Besoin / objectif : Où sont les protéines et comment gardes-tu la ration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Diététique / soins / cuisine. ; Source : SRC_REGLES_SCORE_ALERTES</t>
  </si>
  <si>
    <t>Objectif : Protéines / détection. ; Action : appliquer la prescription en production, service ou accompagnement. ; Contrôle : Protéines / détection. ; Transmission : prévenir cuisine, soins ou responsable si écart. ; Trace : noter ou faire remonter l'observation utile.</t>
  </si>
  <si>
    <t>Je vérifie : Protéines / détection. ; Je respecte : la prescription ou la consigne donnée. ; Je contrôle : Où sont les protéines et comment gardes-tu la ration ? Je donne un exemple terrain. ; Si écart : je préviens le responsable, les soins ou le formateur. ; Je transmets : ce que j'ai vu, corrigé ou fait remonter.</t>
  </si>
  <si>
    <t>Exemple de réponse PRO : pour « Protéines / détection », je vérifie d’abord la prescription, le niveau IDDSI ou la consigne validée. Je contrôle en situation réelle : Protéines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</si>
  <si>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Protéines / détection », j’applique la consigne puis je vérifie : Protéines / détection. Je compare le résultat obtenu avec ce qui est demandé et je signale tout écart avant service. Je transmets l’information utile et je garde comme repère : Mots-clés détectés + exemple métier vérifiable.</t>
  </si>
  <si>
    <t>Exemple de réponse CFA : pour « Protéines / détection », je regarde la consigne, je contrôle : Protéines / détection. Si ce n’est pas bon ou si j’ai un doute, je ne laisse pas partir sans prévenir le responsable, les soins ou le formateur.</t>
  </si>
  <si>
    <t>observation repas + transmissions</t>
  </si>
  <si>
    <t>Enrichissement / détection</t>
  </si>
  <si>
    <t>Explique comment enrichir sans augmenter le volume.</t>
  </si>
  <si>
    <t>Explique comment enrichir sans augmenter le volume. Précise le critère attendu, le risque et la preuve.</t>
  </si>
  <si>
    <t>Explique comment enrichir sans augmenter le volume. Donne le contrôle attendu et la relance possible.</t>
  </si>
  <si>
    <t>Notion : Enrichissement / détection. ; Besoin / objectif : Explique comment enrichir sans augmenter le volume..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Diététique / soins / cuisine. ; Source : SRC_REGLES_SCORE_ALERTES</t>
  </si>
  <si>
    <t>Objectif : Enrichissement / détection. ; Action : appliquer la prescription en production, service ou accompagnement. ; Contrôle : Enrichissement / détection. ; Transmission : prévenir cuisine, soins ou responsable si écart. ; Trace : noter ou faire remonter l'observation utile.</t>
  </si>
  <si>
    <t>Je vérifie : Enrichissement / détection. ; Je respecte : la prescription ou la consigne donnée. ; Je contrôle : Explique comment enrichir sans augmenter le volume. Je donne un exemple terrain. ; Si écart : je préviens le responsable, les soins ou le formateur. ; Je transmets : ce que j'ai vu, corrigé ou fait remonter.</t>
  </si>
  <si>
    <t>Exemple de réponse PRO : pour « Enrichissement / détection », je vérifie d’abord la prescription, le niveau IDDSI ou la consigne validée. Je contrôle en situation réelle : Enrichissement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</si>
  <si>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Enrichissement / détection », j’applique la consigne puis je vérifie : Enrichissement / détection. Je compare le résultat obtenu avec ce qui est demandé et je signale tout écart avant service. Je transmets l’information utile et je garde comme repère : Mots-clés détectés + exemple métier vérifiable.</t>
  </si>
  <si>
    <t>Exemple de réponse CFA : pour « Enrichissement / détection », je regarde la consigne, je contrôle : Enrichissement / détection. Si ce n’est pas bon ou si j’ai un doute, je ne laisse pas partir sans prévenir le responsable, les soins ou le formateur.</t>
  </si>
  <si>
    <t>considerer la texture definitive</t>
  </si>
  <si>
    <t>Posture / détection</t>
  </si>
  <si>
    <t>Avant de servir, quelle installation vérifies-tu ?</t>
  </si>
  <si>
    <t>Avant de servir, quelle installation vérifies-tu ? Précise le critère attendu, le risque et la preuve.</t>
  </si>
  <si>
    <t>Avant de servir, quelle installation vérifies-tu ? Donne le contrôle attendu et la relance possible.</t>
  </si>
  <si>
    <t>Notion : Posture / détection. ; Besoin / objectif : Avant de servir, quelle installation vérifies-tu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Service / salle / soins selon organisation. ; Source : SRC_REGLES_SCORE_ALERTES</t>
  </si>
  <si>
    <t>Objectif : Posture / détection. ; Action : appliquer la prescription en production, service ou accompagnement. ; Contrôle : Posture / détection. ; Transmission : prévenir cuisine, soins ou responsable si écart. ; Trace : noter ou faire remonter l'observation utile.</t>
  </si>
  <si>
    <t>Je vérifie : Posture / détection. ; Je respecte : la prescription ou la consigne donnée. ; Je contrôle : Avant de servir, quelle installation vérifies-tu ? Je donne un exemple terrain. ; Si écart : je préviens le responsable, les soins ou le formateur. ; Je transmets : ce que j'ai vu, corrigé ou fait remonter.</t>
  </si>
  <si>
    <t>Exemple de réponse PRO : pour « Posture / détection », je vérifie d’abord la prescription, le niveau IDDSI ou la consigne validée. Je contrôle en situation réelle : Posture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</si>
  <si>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Posture / détection », j’applique la consigne puis je vérifie : Posture / détection. Je compare le résultat obtenu avec ce qui est demandé et je signale tout écart avant service. Je transmets l’information utile et je garde comme repère : Mots-clés détectés + exemple métier vérifiable.</t>
  </si>
  <si>
    <t>Exemple de réponse CFA : pour « Posture / détection », je regarde la consigne, je contrôle : Posture / détection. Si ce n’est pas bon ou si j’ai un doute, je ne laisse pas partir sans prévenir le responsable, les soins ou le formateur.</t>
  </si>
  <si>
    <t>plan de suivi et alertes</t>
  </si>
  <si>
    <t>observation repas + transmissions plan de suivi et alertes menus compatibles multi niveaux</t>
  </si>
  <si>
    <t>Rythme / détection</t>
  </si>
  <si>
    <t>Comment adaptes-tu le rythme du repas ?</t>
  </si>
  <si>
    <t>Comment adaptes-tu le rythme du repas ? Précise le critère attendu, le risque et la preuve.</t>
  </si>
  <si>
    <t>Comment adaptes-tu le rythme du repas ? Donne le contrôle attendu et la relance possible.</t>
  </si>
  <si>
    <t>Notion : Rythme / détection. ; Besoin / objectif : Comment adaptes-tu le rythme du repas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Service / salle / soins selon organisation. ; Source : SRC_REGLES_SCORE_ALERTES</t>
  </si>
  <si>
    <t>Objectif : Rythme / détection. ; Action : appliquer la prescription en production, service ou accompagnement. ; Contrôle : Rythme / détection. ; Transmission : prévenir cuisine, soins ou responsable si écart. ; Trace : noter ou faire remonter l'observation utile.</t>
  </si>
  <si>
    <t>Je vérifie : Rythme / détection. ; Je respecte : la prescription ou la consigne donnée. ; Je contrôle : Comment adaptes-tu le rythme du repas ? Je donne un exemple terrain. ; Si écart : je préviens le responsable, les soins ou le formateur. ; Je transmets : ce que j'ai vu, corrigé ou fait remonter.</t>
  </si>
  <si>
    <t>Exemple de réponse PRO : pour « Rythme / détection », je vérifie d’abord la prescription, le niveau IDDSI ou la consigne validée. Je contrôle en situation réelle : Rythme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</si>
  <si>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Rythme / détection », j’applique la consigne puis je vérifie : Rythme / détection. Je compare le résultat obtenu avec ce qui est demandé et je signale tout écart avant service. Je transmets l’information utile et je garde comme repère : Mots-clés détectés + exemple métier vérifiable.</t>
  </si>
  <si>
    <t>Exemple de réponse CFA : pour « Rythme / détection », je regarde la consigne, je contrôle : Rythme / détection. Si ce n’est pas bon ou si j’ai un doute, je ne laisse pas partir sans prévenir le responsable, les soins ou le formateur.</t>
  </si>
  <si>
    <t>Analyse refus / détection</t>
  </si>
  <si>
    <t>Donne au moins trois causes possibles de refus.</t>
  </si>
  <si>
    <t>Donne au moins trois causes possibles de refus. Précise le critère attendu, le risque et la preuve.</t>
  </si>
  <si>
    <t>Donne au moins trois causes possibles de refus. Donne le contrôle attendu et la relance possible.</t>
  </si>
  <si>
    <t>Notion : Analyse refus / détection. ; Besoin / objectif : Donne au moins trois causes possibles de refus..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formateur / équipe terrain. ; Source : SRC_REGLES_SCORE_ALERTES</t>
  </si>
  <si>
    <t>Objectif : Analyse refus / détection. ; Action : appliquer la prescription en production, service ou accompagnement. ; Contrôle : Analyse refus / détection. ; Transmission : prévenir cuisine, soins ou responsable si écart. ; Trace : noter ou faire remonter l'observation utile.</t>
  </si>
  <si>
    <t>Je vérifie : Analyse refus / détection. ; Je respecte : la prescription ou la consigne donnée. ; Je contrôle : Donne au moins trois causes possibles de refus. Je donne un exemple terrain. ; Si écart : je préviens le responsable, les soins ou le formateur. ; Je transmets : ce que j'ai vu, corrigé ou fait remonter.</t>
  </si>
  <si>
    <t>Exemple de réponse PRO : pour « Analyse refus / détection », je vérifie d’abord la prescription, le niveau IDDSI ou la consigne validée. Je contrôle en situation réelle : Analyse refus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</si>
  <si>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Analyse refus / détection », j’applique la consigne puis je vérifie : Analyse refus / détection. Je compare le résultat obtenu avec ce qui est demandé et je signale tout écart avant service. Je transmets l’information utile et je garde comme repère : Mots-clés détectés + exemple métier vérifiable.</t>
  </si>
  <si>
    <t>Exemple de réponse CFA : pour « Analyse refus / détection », je regarde la consigne, je contrôle : Analyse refus / détection. Si ce n’est pas bon ou si j’ai un doute, je ne laisse pas partir sans prévenir le responsable, les soins ou le formateur.</t>
  </si>
  <si>
    <t>Maltraitance / détection</t>
  </si>
  <si>
    <t>Relie le repas au risque de maltraitance involontaire.</t>
  </si>
  <si>
    <t>Relie le repas au risque de maltraitance involontaire. Précise le critère attendu, le risque et la preuve.</t>
  </si>
  <si>
    <t>Relie le repas au risque de maltraitance involontaire. Donne le contrôle attendu et la relance possible.</t>
  </si>
  <si>
    <t>Notion : Maltraitance / détection. ; Besoin / objectif : Relie le repas au risque de maltraitance involontaire..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Toute équipe / référent bientraitance. ; Source : SRC_REGLES_SCORE_ALERTES</t>
  </si>
  <si>
    <t>Objectif : Maltraitance / détection. ; Action : appliquer la prescription en production, service ou accompagnement. ; Contrôle : Maltraitance / détection. ; Transmission : prévenir cuisine, soins ou responsable si écart. ; Trace : noter ou faire remonter l'observation utile.</t>
  </si>
  <si>
    <t>Je vérifie : Maltraitance / détection. ; Je respecte : la prescription ou la consigne donnée. ; Je contrôle : Relie le repas au risque de maltraitance involontaire. Je donne un exemple terrain. ; Si écart : je préviens le responsable, les soins ou le formateur. ; Je transmets : ce que j'ai vu, corrigé ou fait remonter.</t>
  </si>
  <si>
    <t>Exemple de réponse PRO : pour « Maltraitance / détection », je vérifie d’abord la prescription, le niveau IDDSI ou la consigne validée. Je contrôle en situation réelle : Maltraitance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</si>
  <si>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Maltraitance / détection », j’applique la consigne puis je vérifie : Maltraitance / détection. Je compare le résultat obtenu avec ce qui est demandé et je signale tout écart avant service. Je transmets l’information utile et je garde comme repère : Mots-clés détectés + exemple métier vérifiable.</t>
  </si>
  <si>
    <t>Exemple de réponse CFA : pour « Maltraitance / détection », je regarde la consigne, je contrôle : Maltraitance / détection. Si ce n’est pas bon ou si j’ai un doute, je ne laisse pas partir sans prévenir le responsable, les soins ou le formateur.</t>
  </si>
  <si>
    <t>evolution du niveau observation repas + transmissions</t>
  </si>
  <si>
    <t>Différencier non-goût / détection</t>
  </si>
  <si>
    <t>Sépare allergie, régime, intolérance et préférence.</t>
  </si>
  <si>
    <t>Sépare allergie, régime, intolérance et préférence. Précise le critère attendu, le risque et la preuve.</t>
  </si>
  <si>
    <t>Sépare allergie, régime, intolérance et préférence. Donne le contrôle attendu et la relance possible.</t>
  </si>
  <si>
    <t>Notion : Différencier non-goût / détection. ; Besoin / objectif : Sépare allergie, régime, intolérance et préférence..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qualité / diététique. ; Source : SRC_REGLES_SCORE_ALERTES</t>
  </si>
  <si>
    <t>Objectif : Différencier non-goût / détection. ; Action : appliquer la prescription en production, service ou accompagnement. ; Contrôle : Différencier non-goût / détection. ; Transmission : prévenir cuisine, soins ou responsable si écart. ; Trace : noter ou faire remonter l'observation utile.</t>
  </si>
  <si>
    <t>Je vérifie : Différencier non-goût / détection. ; Je respecte : la prescription ou la consigne donnée. ; Je contrôle : Sépare allergie, régime, intolérance et préférence. Je donne un exemple terrain. ; Si écart : je préviens le responsable, les soins ou le formateur. ; Je transmets : ce que j'ai vu, corrigé ou fait remonter.</t>
  </si>
  <si>
    <t>Exemple de réponse PRO : pour « Différencier non-goût / détection », je vérifie d’abord la prescription, le niveau IDDSI ou la consigne validée. Je contrôle en situation réelle : Différencier non-goût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</si>
  <si>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Différencier non-goût / détection », j’applique la consigne puis je vérifie : Différencier non-goût / détection. Je compare le résultat obtenu avec ce qui est demandé et je signale tout écart avant service. Je transmets l’information utile et je garde comme repère : Mots-clés détectés + exemple métier vérifiable.</t>
  </si>
  <si>
    <t>Exemple de réponse CFA : pour « Différencier non-goût / détection », je regarde la consigne, je contrôle : Différencier non-goût / détection. Si ce n’est pas bon ou si j’ai un doute, je ne laisse pas partir sans prévenir le responsable, les soins ou le formateur.</t>
  </si>
  <si>
    <t>CUISINE</t>
  </si>
  <si>
    <t>Traçabilité / détection</t>
  </si>
  <si>
    <t>Quelle preuve gardes-tu pour la production ?</t>
  </si>
  <si>
    <t>Quelle preuve gardes-tu pour la production ? Précise le critère attendu, le risque et la preuve.</t>
  </si>
  <si>
    <t>Quelle preuve gardes-tu pour la production ? Donne le contrôle attendu et la relance possible.</t>
  </si>
  <si>
    <t>Notion : Traçabilité / détection. ; Besoin / objectif : Quelle preuve gardes-tu pour la production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responsable de production. ; Source : SRC_REGLES_SCORE_ALERTES</t>
  </si>
  <si>
    <t>Objectif : Traçabilité / détection. ; Action : appliquer la prescription en production, service ou accompagnement. ; Contrôle : Traçabilité / détection. ; Transmission : prévenir cuisine, soins ou responsable si écart. ; Trace : noter ou faire remonter l'observation utile.</t>
  </si>
  <si>
    <t>Je vérifie : Traçabilité / détection. ; Je respecte : la prescription ou la consigne donnée. ; Je contrôle : Quelle preuve gardes-tu pour la production ? Je donne un exemple terrain. ; Si écart : je préviens le responsable, les soins ou le formateur. ; Je transmets : ce que j'ai vu, corrigé ou fait remonter.</t>
  </si>
  <si>
    <t>CUISINE : besoin → risque → contrôle → preuve.</t>
  </si>
  <si>
    <t>CUISINE : action → contrôle → transmission.</t>
  </si>
  <si>
    <t>CUISINE : je vérifie, je fais, je préviens.</t>
  </si>
  <si>
    <t>Complète avec la responsabilité, la preuve et le risque associé à « CUISINE ».</t>
  </si>
  <si>
    <t>Ajoute un contrôle observable ou une transmission pour « CUISINE ».</t>
  </si>
  <si>
    <t>Précise ce que tu fais si tu constates un écart sur « CUISINE ».</t>
  </si>
  <si>
    <t>Quelle preuve ou quel contrôle permet de sécuriser « CUISINE » ?</t>
  </si>
  <si>
    <t>Quel contrôle terrain dois-tu citer pour « CUISINE » ?</t>
  </si>
  <si>
    <t>Qui préviens-tu si « CUISINE » n’est pas conforme ?</t>
  </si>
  <si>
    <t>Exemple de réponse PRO : pour « Traçabilité / détection », je vérifie d’abord la prescription, le niveau IDDSI ou la consigne validée. Je contrôle en situation réelle : Traçabilité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</si>
  <si>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Traçabilité / détection », j’applique la consigne puis je vérifie : Traçabilité / détection. Je compare le résultat obtenu avec ce qui est demandé et je signale tout écart avant service. Je transmets l’information utile et je garde comme repère : Mots-clés détectés + exemple métier vérifiable.</t>
  </si>
  <si>
    <t>Exemple de réponse CFA : pour « Traçabilité / détection », je regarde la consigne, je contrôle : Traçabilité / détection. Si ce n’est pas bon ou si j’ai un doute, je ne laisse pas partir sans prévenir le responsable, les soins ou le formateur.</t>
  </si>
  <si>
    <t>Plaisir / détection</t>
  </si>
  <si>
    <t>Comment rends-tu le plat modifié reconnaissable ?</t>
  </si>
  <si>
    <t>Comment rends-tu le plat modifié reconnaissable ? Précise le critère attendu, le risque et la preuve.</t>
  </si>
  <si>
    <t>Comment rends-tu le plat modifié reconnaissable ? Donne le contrôle attendu et la relance possible.</t>
  </si>
  <si>
    <t>Notion : Plaisir / détection. ; Besoin / objectif : Comment rends-tu le plat modifié reconnaissable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formateur / équipe terrain. ; Source : SRC_REGLES_SCORE_ALERTES</t>
  </si>
  <si>
    <t>Objectif : Plaisir / détection. ; Action : appliquer la prescription en production, service ou accompagnement. ; Contrôle : Plaisir / détection. ; Transmission : prévenir cuisine, soins ou responsable si écart. ; Trace : noter ou faire remonter l'observation utile.</t>
  </si>
  <si>
    <t>Je vérifie : Plaisir / détection. ; Je respecte : la prescription ou la consigne donnée. ; Je contrôle : Comment rends-tu le plat modifié reconnaissable ? Je donne un exemple terrain. ; Si écart : je préviens le responsable, les soins ou le formateur. ; Je transmets : ce que j'ai vu, corrigé ou fait remonter.</t>
  </si>
  <si>
    <t>Exemple de réponse PRO : pour « Plaisir / détection », je vérifie d’abord la prescription, le niveau IDDSI ou la consigne validée. Je contrôle en situation réelle : Plaisir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</si>
  <si>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Plaisir / détection », j’applique la consigne puis je vérifie : Plaisir / détection. Je compare le résultat obtenu avec ce qui est demandé et je signale tout écart avant service. Je transmets l’information utile et je garde comme repère : Mots-clés détectés + exemple métier vérifiable.</t>
  </si>
  <si>
    <t>Exemple de réponse CFA : pour « Plaisir / détection », je regarde la consigne, je contrôle : Plaisir / détection. Si ce n’est pas bon ou si j’ai un doute, je ne laisse pas partir sans prévenir le responsable, les soins ou le formateur.</t>
  </si>
  <si>
    <t>Transmission / détection</t>
  </si>
  <si>
    <t>Quelles informations circulent avant et après repas ?</t>
  </si>
  <si>
    <t>Quelles informations circulent avant et après repas ? Précise le critère attendu, le risque et la preuve.</t>
  </si>
  <si>
    <t>Quelles informations circulent avant et après repas ? Donne le contrôle attendu et la relance possible.</t>
  </si>
  <si>
    <t>Notion : Transmission / détection. ; Besoin / objectif : Quelles informations circulent avant et après repas ?. ; Action professionnelle : appliquer la prescription et la consigne validée. ; Contrôle observable : Le candidat doit citer l’action attendue, le risque en cas d’erreur, le contrôle et la preuve associée. ; Risque / limite : Le candidat doit citer l’action attendue, le risque en cas d’erreur, le contrôle et la preuve associée. ; Validation / preuve : Le candidat doit citer l’action attendue, le risque en cas d’erreur, le contrôle et la preuve associée. ; Responsable : Cuisine / diététique / soins / salle. ; Source : SRC_REGLES_SCORE_ALERTES</t>
  </si>
  <si>
    <t>Objectif : Transmission / détection. ; Action : appliquer la prescription en production, service ou accompagnement. ; Contrôle : Transmission / détection. ; Transmission : prévenir cuisine, soins ou responsable si écart. ; Trace : noter ou faire remonter l'observation utile.</t>
  </si>
  <si>
    <t>Je vérifie : Transmission / détection. ; Je respecte : la prescription ou la consigne donnée. ; Je contrôle : Quelles informations circulent avant et après repas ? Je donne un exemple terrain. ; Si écart : je préviens le responsable, les soins ou le formateur. ; Je transmets : ce que j'ai vu, corrigé ou fait remonter.</t>
  </si>
  <si>
    <t>Exemple de réponse PRO : pour « Transmission / détection », je vérifie d’abord la prescription, le niveau IDDSI ou la consigne validée. Je contrôle en situation réelle : Transmission / détection. Le risque à éviter est : L’alerte sécurité, allergène ou prescription ne doit pas être compensée par une réponse approximative. Je m’appuie sur la preuve suivante : Mots-clés détectés + exemple métier vérifiable. Si l’écart persiste, je corrige, je bloque la sortie si nécessaire et je transmets au responsable concerné.</t>
  </si>
  <si>
    <t>Exemple de réponse intermédiaire : pour « Transmission / détection », j’applique la consigne puis je vérifie : Transmission / détection. Je compare le résultat obtenu avec ce qui est demandé et je signale tout écart avant service. Je transmets l’information utile et je garde comme repère : Mots-clés détectés + exemple métier vérifiable.</t>
  </si>
  <si>
    <t>Exemple de réponse CFA : pour « Transmission / détection », je regarde la consigne, je contrôle : Transmission / détection. Si ce n’est pas bon ou si j’ai un doute, je ne laisse pas partir sans prévenir le responsable, les soins ou le formateur.</t>
  </si>
  <si>
    <t>Validation terrain</t>
  </si>
  <si>
    <t>Plan de validation diététique, cuisine, qualité et terrain</t>
  </si>
  <si>
    <t>Niveaux textures</t>
  </si>
  <si>
    <t>Les niveaux proposés correspondent-ils au vocabulaire institutionnel et aux pratiques IDDSI retenues ?</t>
  </si>
  <si>
    <t>Valide le point suivant : Les niveaux proposés correspondent-ils au vocabulaire institutionnel et aux pratiques IDDSI retenues ?</t>
  </si>
  <si>
    <t>Quels éléments dois-tu réunir pour valider : Niveaux textures ?</t>
  </si>
  <si>
    <t>Quelle preuve montre que « Niveaux textures » est correct ?</t>
  </si>
  <si>
    <t>Notion : Niveaux textures. ; Besoin / objectif : Les niveaux proposés correspondent-ils au vocabulaire institutionnel et aux pratiques IDDSI retenues ?. ; Action professionnelle : appliquer la prescription et la consigne validée. ; Contrôle observable : Niveaux textures. ; Risque / limite : Ne pas considérer la matrice comme validée sans relecture métier et preuve terrain.. ; Validation / preuve : Table de correspondance signée. ; Responsable : Diététiciennes + orthophoniste si disponible. ; Source : SRC_PLAN_VALIDATION_TERRAIN</t>
  </si>
  <si>
    <t>Objectif : Diététiciennes + orthophoniste si disponible. ; Action : appliquer la prescription en production, service ou accompagnement. ; Contrôle : Niveaux textures. ; Transmission : prévenir cuisine, soins ou responsable si écart. ; Trace : noter ou faire remonter l'observation utile.</t>
  </si>
  <si>
    <t>Je vérifie : Niveaux textures. ; Je respecte : la prescription ou la consigne donnée. ; Je contrôle : Table de correspondance signée. ; Si écart : je préviens le responsable, les soins ou le formateur. ; Je transmets : ce que j'ai vu, corrigé ou fait remonter.</t>
  </si>
  <si>
    <t>Niveaux textures : besoin → risque → contrôle → preuve.</t>
  </si>
  <si>
    <t>Niveaux textures : action → contrôle → transmission.</t>
  </si>
  <si>
    <t>Niveaux textures : je vérifie, je fais, je préviens.</t>
  </si>
  <si>
    <t>Complète avec la responsabilité, la preuve et le risque associé à « Niveaux textures ».</t>
  </si>
  <si>
    <t>Ajoute un contrôle observable ou une transmission pour « Niveaux textures ».</t>
  </si>
  <si>
    <t>Précise ce que tu fais si tu constates un écart sur « Niveaux textures ».</t>
  </si>
  <si>
    <t>Quelle preuve ou quel contrôle permet de sécuriser « Niveaux textures » ?</t>
  </si>
  <si>
    <t>Quel contrôle terrain dois-tu citer pour « Niveaux textures » ?</t>
  </si>
  <si>
    <t>Qui préviens-tu si « Niveaux textures » n’est pas conforme ?</t>
  </si>
  <si>
    <t>Diététiciennes + orthophoniste si disponible</t>
  </si>
  <si>
    <t>Ne pas considérer la matrice comme validée sans relecture métier et preuve terrain.</t>
  </si>
  <si>
    <t>Table de correspondance signée</t>
  </si>
  <si>
    <t>Exemple de réponse PRO : pour « Niveaux textures », je vérifie d’abord la prescription, le niveau IDDSI ou la consigne validée. Je contrôle en situation réelle : Niveaux textures. Le risque à éviter est : Ne pas considérer la matrice comme validée sans relecture métier et preuve terrain. Je m’appuie sur la preuve suivante : Table de correspondance signée. Si l’écart persiste, je corrige, je bloque la sortie si nécessaire et je transmets au responsable concerné.</t>
  </si>
  <si>
    <t>Exemple de réponse intermédiaire : pour « Niveaux textures », j’applique la consigne puis je vérifie : Niveaux textures. Je compare le résultat obtenu avec ce qui est demandé et je signale tout écart avant service. Je transmets l’information utile et je garde comme repère : Table de correspondance signée.</t>
  </si>
  <si>
    <t>Exemple de réponse CFA : pour « Niveaux textures », je regarde la consigne, je contrôle : Niveaux textures. Si ce n’est pas bon ou si j’ai un doute, je ne laisse pas partir sans prévenir le responsable, les soins ou le formateur.</t>
  </si>
  <si>
    <t>SRC_PLAN_VALIDATION_TERRAIN</t>
  </si>
  <si>
    <t>Régimes particuliers</t>
  </si>
  <si>
    <t>Les enrichissements proposés sont-ils compatibles avec les régimes présents dans l'établissement ?</t>
  </si>
  <si>
    <t>Valide le point suivant : Les enrichissements proposés sont-ils compatibles avec les régimes présents dans l'établissement ?</t>
  </si>
  <si>
    <t>Quels éléments dois-tu réunir pour valider : Régimes particuliers ?</t>
  </si>
  <si>
    <t>Quelle preuve montre que « Régimes particuliers » est correct ?</t>
  </si>
  <si>
    <t>Notion : Régimes particuliers. ; Besoin / objectif : Les enrichissements proposés sont-ils compatibles avec les régimes présents dans l'établissement ?. ; Action professionnelle : appliquer la prescription et la consigne validée. ; Contrôle observable : Régimes particuliers. ; Risque / limite : Ne pas considérer la matrice comme validée sans relecture métier et preuve terrain.. ; Validation / preuve : Fiches recettes annotées. ; Responsable : Diététiciennes hospitalières. ; Source : SRC_PLAN_VALIDATION_TERRAIN</t>
  </si>
  <si>
    <t>Objectif : Diététiciennes hospitalières. ; Action : appliquer la prescription en production, service ou accompagnement. ; Contrôle : Régimes particuliers. ; Transmission : prévenir cuisine, soins ou responsable si écart. ; Trace : noter ou faire remonter l'observation utile.</t>
  </si>
  <si>
    <t>Je vérifie : Régimes particuliers. ; Je respecte : la prescription ou la consigne donnée. ; Je contrôle : Fiches recettes annotées. ; Si écart : je préviens le responsable, les soins ou le formateur. ; Je transmets : ce que j'ai vu, corrigé ou fait remonter.</t>
  </si>
  <si>
    <t>Régimes particuliers : besoin → risque → contrôle → preuve.</t>
  </si>
  <si>
    <t>Régimes particuliers : action → contrôle → transmission.</t>
  </si>
  <si>
    <t>Régimes particuliers : je vérifie, je fais, je préviens.</t>
  </si>
  <si>
    <t>Complète avec la responsabilité, la preuve et le risque associé à « Régimes particuliers ».</t>
  </si>
  <si>
    <t>Ajoute un contrôle observable ou une transmission pour « Régimes particuliers ».</t>
  </si>
  <si>
    <t>Précise ce que tu fais si tu constates un écart sur « Régimes particuliers ».</t>
  </si>
  <si>
    <t>Quelle preuve ou quel contrôle permet de sécuriser « Régimes particuliers » ?</t>
  </si>
  <si>
    <t>Quel contrôle terrain dois-tu citer pour « Régimes particuliers » ?</t>
  </si>
  <si>
    <t>Qui préviens-tu si « Régimes particuliers » n’est pas conforme ?</t>
  </si>
  <si>
    <t>Diététiciennes hospitalières</t>
  </si>
  <si>
    <t>Fiches recettes annotées</t>
  </si>
  <si>
    <t>Exemple de réponse PRO : pour « Régimes particuliers », je vérifie d’abord la prescription, le niveau IDDSI ou la consigne validée. Je contrôle en situation réelle : Régimes particuliers. Le risque à éviter est : Ne pas considérer la matrice comme validée sans relecture métier et preuve terrain. Je m’appuie sur la preuve suivante : Fiches recettes annotées. Si l’écart persiste, je corrige, je bloque la sortie si nécessaire et je transmets au responsable concerné.</t>
  </si>
  <si>
    <t>Exemple de réponse intermédiaire : pour « Régimes particuliers », j’applique la consigne puis je vérifie : Régimes particuliers. Je compare le résultat obtenu avec ce qui est demandé et je signale tout écart avant service. Je transmets l’information utile et je garde comme repère : Fiches recettes annotées.</t>
  </si>
  <si>
    <t>Exemple de réponse CFA : pour « Régimes particuliers », je regarde la consigne, je contrôle : Régimes particuliers. Si ce n’est pas bon ou si j’ai un doute, je ne laisse pas partir sans prévenir le responsable, les soins ou le formateur.</t>
  </si>
  <si>
    <t>Chaque recette texture modifiée possède-t-elle une traçabilité allergènes complète ?</t>
  </si>
  <si>
    <t>Valide le point suivant : Chaque recette texture modifiée possède-t-elle une traçabilité allergènes complète ?</t>
  </si>
  <si>
    <t>Quels éléments dois-tu réunir pour valider : Allergènes ?</t>
  </si>
  <si>
    <t>Quelle preuve montre que « Allergènes » est correct ?</t>
  </si>
  <si>
    <t>Notion : Allergènes. ; Besoin / objectif : Chaque recette texture modifiée possède-t-elle une traçabilité allergènes complète ?. ; Action professionnelle : appliquer la prescription et la consigne validée. ; Contrôle observable : Allergènes. ; Risque / limite : Ne pas considérer la matrice comme validée sans relecture métier et preuve terrain.. ; Validation / preuve : Registre allergènes. ; Responsable : Qualité + diététique. ; Source : SRC_PLAN_VALIDATION_TERRAIN</t>
  </si>
  <si>
    <t>Objectif : Qualité + diététique. ; Action : appliquer la prescription en production, service ou accompagnement. ; Contrôle : Allergènes. ; Transmission : prévenir cuisine, soins ou responsable si écart. ; Trace : noter ou faire remonter l'observation utile.</t>
  </si>
  <si>
    <t>Je vérifie : Allergènes. ; Je respecte : la prescription ou la consigne donnée. ; Je contrôle : Registre allergènes. ; Si écart : je préviens le responsable, les soins ou le formateur. ; Je transmets : ce que j'ai vu, corrigé ou fait remonter.</t>
  </si>
  <si>
    <t>Qualité + diététique</t>
  </si>
  <si>
    <t>Registre allergènes</t>
  </si>
  <si>
    <t>Exemple de réponse PRO : pour « Allergènes », je vérifie d’abord la prescription, le niveau IDDSI ou la consigne validée. Je contrôle en situation réelle : Allergènes. Le risque à éviter est : Ne pas considérer la matrice comme validée sans relecture métier et preuve terrain. Je m’appuie sur la preuve suivante : Registre allergènes. Si l’écart persiste, je corrige, je bloque la sortie si nécessaire et je transmets au responsable concerné.</t>
  </si>
  <si>
    <t>Exemple de réponse intermédiaire : pour « Allergènes », j’applique la consigne puis je vérifie : Allergènes. Je compare le résultat obtenu avec ce qui est demandé et je signale tout écart avant service. Je transmets l’information utile et je garde comme repère : Registre allergènes.</t>
  </si>
  <si>
    <t>Exemple de réponse CFA : pour « Allergènes », je regarde la consigne, je contrôle : Allergènes. Si ce n’est pas bon ou si j’ai un doute, je ne laisse pas partir sans prévenir le responsable, les soins ou le formateur.</t>
  </si>
  <si>
    <t>Sécurité sanitaire</t>
  </si>
  <si>
    <t>Le process mixage/refroidissement/remise en température est-il compatible PMS ?</t>
  </si>
  <si>
    <t>Valide le point suivant : Le process mixage/refroidissement/remise en température est-il compatible PMS ?</t>
  </si>
  <si>
    <t>Quels éléments dois-tu réunir pour valider : Sécurité sanitaire ?</t>
  </si>
  <si>
    <t>Quelle preuve montre que « Sécurité sanitaire » est correct ?</t>
  </si>
  <si>
    <t>Notion : Sécurité sanitaire. ; Besoin / objectif : Le process mixage/refroidissement/remise en température est-il compatible PMS ?. ; Action professionnelle : appliquer la prescription et la consigne validée. ; Contrôle observable : Sécurité sanitaire. ; Risque / limite : Ne pas considérer la matrice comme validée sans relecture métier et preuve terrain.. ; Validation / preuve : Responsable qualité / cuisine. ; Responsable : Responsable qualité / cuisine. ; Source : SRC_PLAN_VALIDATION_TERRAIN</t>
  </si>
  <si>
    <t>Objectif : Responsable qualité / cuisine. ; Action : appliquer la prescription en production, service ou accompagnement. ; Contrôle : Sécurité sanitaire. ; Transmission : prévenir cuisine, soins ou responsable si écart. ; Trace : noter ou faire remonter l'observation utile.</t>
  </si>
  <si>
    <t>Je vérifie : Sécurité sanitaire. ; Je respecte : la prescription ou la consigne donnée. ; Je contrôle : Procédures PMS. ; Si écart : je préviens le responsable, les soins ou le formateur. ; Je transmets : ce que j'ai vu, corrigé ou fait remonter.</t>
  </si>
  <si>
    <t>Sécurité sanitaire : besoin → risque → contrôle → preuve.</t>
  </si>
  <si>
    <t>Sécurité sanitaire : action → contrôle → transmission.</t>
  </si>
  <si>
    <t>Sécurité sanitaire : je vérifie, je fais, je préviens.</t>
  </si>
  <si>
    <t>Complète avec la responsabilité, la preuve et le risque associé à « Sécurité sanitaire ».</t>
  </si>
  <si>
    <t>Ajoute un contrôle observable ou une transmission pour « Sécurité sanitaire ».</t>
  </si>
  <si>
    <t>Précise ce que tu fais si tu constates un écart sur « Sécurité sanitaire ».</t>
  </si>
  <si>
    <t>Quelle preuve ou quel contrôle permet de sécuriser « Sécurité sanitaire » ?</t>
  </si>
  <si>
    <t>Quel contrôle terrain dois-tu citer pour « Sécurité sanitaire » ?</t>
  </si>
  <si>
    <t>Qui préviens-tu si « Sécurité sanitaire » n’est pas conforme ?</t>
  </si>
  <si>
    <t>Responsable qualité / cuisine</t>
  </si>
  <si>
    <t>Procédures PMS</t>
  </si>
  <si>
    <t>Exemple de réponse PRO : pour « Sécurité sanitaire », je vérifie d’abord la prescription, le niveau IDDSI ou la consigne validée. Je contrôle en situation réelle : Sécurité sanitaire. Le risque à éviter est : Ne pas considérer la matrice comme validée sans relecture métier et preuve terrain. Je m’appuie sur la preuve suivante : Procédures PMS. Si l’écart persiste, je corrige, je bloque la sortie si nécessaire et je transmets au responsable concerné.</t>
  </si>
  <si>
    <t>Exemple de réponse intermédiaire : pour « Sécurité sanitaire », j’applique la consigne puis je vérifie : Sécurité sanitaire. Je compare le résultat obtenu avec ce qui est demandé et je signale tout écart avant service. Je transmets l’information utile et je garde comme repère : Procédures PMS.</t>
  </si>
  <si>
    <t>Exemple de réponse CFA : pour « Sécurité sanitaire », je regarde la consigne, je contrôle : Sécurité sanitaire. Si ce n’est pas bon ou si j’ai un doute, je ne laisse pas partir sans prévenir le responsable, les soins ou le formateur.</t>
  </si>
  <si>
    <t>dysphagie connue</t>
  </si>
  <si>
    <t>Fiches techniques</t>
  </si>
  <si>
    <t>Les grammages protidiques et énergétiques sont-ils suffisants ?</t>
  </si>
  <si>
    <t>Valide le point suivant : Les grammages protidiques et énergétiques sont-ils suffisants ?</t>
  </si>
  <si>
    <t>Quels éléments dois-tu réunir pour valider : Fiches techniques ?</t>
  </si>
  <si>
    <t>Quelle preuve montre que « Fiches techniques » est correct ?</t>
  </si>
  <si>
    <t>Notion : Fiches techniques. ; Besoin / objectif : Les grammages protidiques et énergétiques sont-ils suffisants ?. ; Action professionnelle : appliquer la prescription et la consigne validée. ; Contrôle observable : Fiches techniques. ; Risque / limite : Ne pas considérer la matrice comme validée sans relecture métier et preuve terrain.. ; Validation / preuve : Fiches techniques chiffrées. ; Responsable : Diététiciennes + chef cuisine. ; Source : SRC_PLAN_VALIDATION_TERRAIN</t>
  </si>
  <si>
    <t>Objectif : Diététiciennes + chef cuisine. ; Action : appliquer la prescription en production, service ou accompagnement. ; Contrôle : Fiches techniques. ; Transmission : prévenir cuisine, soins ou responsable si écart. ; Trace : noter ou faire remonter l'observation utile.</t>
  </si>
  <si>
    <t>Je vérifie : Fiches techniques. ; Je respecte : la prescription ou la consigne donnée. ; Je contrôle : Fiches techniques chiffrées. ; Si écart : je préviens le responsable, les soins ou le formateur. ; Je transmets : ce que j'ai vu, corrigé ou fait remonter.</t>
  </si>
  <si>
    <t>Fiches techniques : besoin → risque → contrôle → preuve.</t>
  </si>
  <si>
    <t>Fiches techniques : action → contrôle → transmission.</t>
  </si>
  <si>
    <t>Fiches techniques : je vérifie, je fais, je préviens.</t>
  </si>
  <si>
    <t>Complète avec la responsabilité, la preuve et le risque associé à « Fiches techniques ».</t>
  </si>
  <si>
    <t>Ajoute un contrôle observable ou une transmission pour « Fiches techniques ».</t>
  </si>
  <si>
    <t>Précise ce que tu fais si tu constates un écart sur « Fiches techniques ».</t>
  </si>
  <si>
    <t>Quelle preuve ou quel contrôle permet de sécuriser « Fiches techniques » ?</t>
  </si>
  <si>
    <t>Quel contrôle terrain dois-tu citer pour « Fiches techniques » ?</t>
  </si>
  <si>
    <t>Qui préviens-tu si « Fiches techniques » n’est pas conforme ?</t>
  </si>
  <si>
    <t>Diététiciennes + chef cuisine</t>
  </si>
  <si>
    <t>Fiches techniques chiffrées</t>
  </si>
  <si>
    <t>Exemple de réponse PRO : pour « Fiches techniques », je vérifie d’abord la prescription, le niveau IDDSI ou la consigne validée. Je contrôle en situation réelle : Fiches techniques. Le risque à éviter est : Ne pas considérer la matrice comme validée sans relecture métier et preuve terrain. Je m’appuie sur la preuve suivante : Fiches techniques chiffrées. Si l’écart persiste, je corrige, je bloque la sortie si nécessaire et je transmets au responsable concerné.</t>
  </si>
  <si>
    <t>Exemple de réponse intermédiaire : pour « Fiches techniques », j’applique la consigne puis je vérifie : Fiches techniques. Je compare le résultat obtenu avec ce qui est demandé et je signale tout écart avant service. Je transmets l’information utile et je garde comme repère : Fiches techniques chiffrées.</t>
  </si>
  <si>
    <t>Exemple de réponse CFA : pour « Fiches techniques », je regarde la consigne, je contrôle : Fiches techniques. Si ce n’est pas bon ou si j’ai un doute, je ne laisse pas partir sans prévenir le responsable, les soins ou le formateur.</t>
  </si>
  <si>
    <t>situation dysphagie connue</t>
  </si>
  <si>
    <t>Service en salle</t>
  </si>
  <si>
    <t>Les consignes texture/régime arrivent-elles lisiblement à la salle ?</t>
  </si>
  <si>
    <t>Valide le point suivant : Les consignes texture/régime arrivent-elles lisiblement à la salle ?</t>
  </si>
  <si>
    <t>Quels éléments dois-tu réunir pour valider : Service en salle ?</t>
  </si>
  <si>
    <t>Quelle preuve montre que « Service en salle » est correct ?</t>
  </si>
  <si>
    <t>Notion : Service en salle. ; Besoin / objectif : Les consignes texture/régime arrivent-elles lisiblement à la salle ?. ; Action professionnelle : appliquer la prescription et la consigne validée. ; Contrôle observable : Service en salle. ; Risque / limite : Ne pas considérer la matrice comme validée sans relecture métier et preuve terrain.. ; Validation / preuve : Procédure plateau/service. ; Responsable : Cadre hôtelier/soins. ; Source : SRC_PLAN_VALIDATION_TERRAIN</t>
  </si>
  <si>
    <t>Objectif : Cadre hôtelier/soins. ; Action : appliquer la prescription en production, service ou accompagnement. ; Contrôle : Service en salle. ; Transmission : prévenir cuisine, soins ou responsable si écart. ; Trace : noter ou faire remonter l'observation utile.</t>
  </si>
  <si>
    <t>Je vérifie : Service en salle. ; Je respecte : la prescription ou la consigne donnée. ; Je contrôle : Procédure plateau/service. ; Si écart : je préviens le responsable, les soins ou le formateur. ; Je transmets : ce que j'ai vu, corrigé ou fait remonter.</t>
  </si>
  <si>
    <t>Service en salle : besoin → risque → contrôle → preuve.</t>
  </si>
  <si>
    <t>Service en salle : action → contrôle → transmission.</t>
  </si>
  <si>
    <t>Service en salle : je vérifie, je fais, je préviens.</t>
  </si>
  <si>
    <t>Complète avec la responsabilité, la preuve et le risque associé à « Service en salle ».</t>
  </si>
  <si>
    <t>Ajoute un contrôle observable ou une transmission pour « Service en salle ».</t>
  </si>
  <si>
    <t>Précise ce que tu fais si tu constates un écart sur « Service en salle ».</t>
  </si>
  <si>
    <t>Quelle preuve ou quel contrôle permet de sécuriser « Service en salle » ?</t>
  </si>
  <si>
    <t>Quel contrôle terrain dois-tu citer pour « Service en salle » ?</t>
  </si>
  <si>
    <t>Qui préviens-tu si « Service en salle » n’est pas conforme ?</t>
  </si>
  <si>
    <t>Cadre hôtelier/soins</t>
  </si>
  <si>
    <t>Procédure plateau/service</t>
  </si>
  <si>
    <t>Exemple de réponse PRO : pour « Service en salle », je vérifie d’abord la prescription, le niveau IDDSI ou la consigne validée. Je contrôle en situation réelle : Service en salle. Le risque à éviter est : Ne pas considérer la matrice comme validée sans relecture métier et preuve terrain. Je m’appuie sur la preuve suivante : Procédure plateau/service. Si l’écart persiste, je corrige, je bloque la sortie si nécessaire et je transmets au responsable concerné.</t>
  </si>
  <si>
    <t>Exemple de réponse intermédiaire : pour « Service en salle », j’applique la consigne puis je vérifie : Service en salle. Je compare le résultat obtenu avec ce qui est demandé et je signale tout écart avant service. Je transmets l’information utile et je garde comme repère : Procédure plateau/service.</t>
  </si>
  <si>
    <t>Exemple de réponse CFA : pour « Service en salle », je regarde la consigne, je contrôle : Service en salle. Si ce n’est pas bon ou si j’ai un doute, je ne laisse pas partir sans prévenir le responsable, les soins ou le formateur.</t>
  </si>
  <si>
    <t>dysphagie connue respecter prescription et texture indiquee</t>
  </si>
  <si>
    <t>respecter prescription et texture indiquee</t>
  </si>
  <si>
    <t>Refus alimentaires</t>
  </si>
  <si>
    <t>La grille distingue-t-elle douleur, texture, goût, posture, environnement et état psychologique ?</t>
  </si>
  <si>
    <t>Valide le point suivant : La grille distingue-t-elle douleur, texture, goût, posture, environnement et état psychologique ?</t>
  </si>
  <si>
    <t>Quels éléments dois-tu réunir pour valider : Refus alimentaires ?</t>
  </si>
  <si>
    <t>Quelle preuve montre que « Refus alimentaires » est correct ?</t>
  </si>
  <si>
    <t>Notion : Refus alimentaires. ; Besoin / objectif : La grille distingue-t-elle douleur, texture, goût, posture, environnement et état psychologique ?. ; Action professionnelle : appliquer la prescription et la consigne validée. ; Contrôle observable : Refus alimentaires. ; Risque / limite : Ne pas considérer la matrice comme validée sans relecture métier et preuve terrain.. ; Validation / preuve : Grille refus testée. ; Responsable : Equipe pluri. ; Source : SRC_PLAN_VALIDATION_TERRAIN</t>
  </si>
  <si>
    <t>Objectif : Equipe pluri. ; Action : appliquer la prescription en production, service ou accompagnement. ; Contrôle : Refus alimentaires. ; Transmission : prévenir cuisine, soins ou responsable si écart. ; Trace : noter ou faire remonter l'observation utile.</t>
  </si>
  <si>
    <t>Je vérifie : Refus alimentaires. ; Je respecte : la prescription ou la consigne donnée. ; Je contrôle : Grille refus testée. ; Si écart : je préviens le responsable, les soins ou le formateur. ; Je transmets : ce que j'ai vu, corrigé ou fait remonter.</t>
  </si>
  <si>
    <t>Refus alimentaires : besoin → risque → contrôle → preuve.</t>
  </si>
  <si>
    <t>Refus alimentaires : action → contrôle → transmission.</t>
  </si>
  <si>
    <t>Refus alimentaires : je vérifie, je fais, je préviens.</t>
  </si>
  <si>
    <t>Complète avec la responsabilité, la preuve et le risque associé à « Refus alimentaires ».</t>
  </si>
  <si>
    <t>Ajoute un contrôle observable ou une transmission pour « Refus alimentaires ».</t>
  </si>
  <si>
    <t>Précise ce que tu fais si tu constates un écart sur « Refus alimentaires ».</t>
  </si>
  <si>
    <t>Quelle preuve ou quel contrôle permet de sécuriser « Refus alimentaires » ?</t>
  </si>
  <si>
    <t>Quel contrôle terrain dois-tu citer pour « Refus alimentaires » ?</t>
  </si>
  <si>
    <t>Qui préviens-tu si « Refus alimentaires » n’est pas conforme ?</t>
  </si>
  <si>
    <t>Equipe pluri</t>
  </si>
  <si>
    <t>Grille refus testée</t>
  </si>
  <si>
    <t>Exemple de réponse PRO : pour « Refus alimentaires », je vérifie d’abord la prescription, le niveau IDDSI ou la consigne validée. Je contrôle en situation réelle : Refus alimentaires. Le risque à éviter est : Ne pas considérer la matrice comme validée sans relecture métier et preuve terrain. Je m’appuie sur la preuve suivante : Grille refus testée. Si l’écart persiste, je corrige, je bloque la sortie si nécessaire et je transmets au responsable concerné.</t>
  </si>
  <si>
    <t>Exemple de réponse intermédiaire : pour « Refus alimentaires », j’applique la consigne puis je vérifie : Refus alimentaires. Je compare le résultat obtenu avec ce qui est demandé et je signale tout écart avant service. Je transmets l’information utile et je garde comme repère : Grille refus testée.</t>
  </si>
  <si>
    <t>Exemple de réponse CFA : pour « Refus alimentaires », je regarde la consigne, je contrôle : Refus alimentaires. Si ce n’est pas bon ou si j’ai un doute, je ne laisse pas partir sans prévenir le responsable, les soins ou le formateur.</t>
  </si>
  <si>
    <t>inhalation pneumopathie denutrition</t>
  </si>
  <si>
    <t>Éthique</t>
  </si>
  <si>
    <t>Les formulations évitent-elles le jugement et intègrent-elles consentement/dignité ?</t>
  </si>
  <si>
    <t>Valide le point suivant : Les formulations évitent-elles le jugement et intègrent-elles consentement/dignité ?</t>
  </si>
  <si>
    <t>Quels éléments dois-tu réunir pour valider : Éthique ?</t>
  </si>
  <si>
    <t>Quelle preuve montre que « Éthique » est correct ?</t>
  </si>
  <si>
    <t>Notion : Éthique. ; Besoin / objectif : Les formulations évitent-elles le jugement et intègrent-elles consentement/dignité ?. ; Action professionnelle : appliquer la prescription et la consigne validée. ; Contrôle observable : Éthique. ; Risque / limite : Ne pas considérer la matrice comme validée sans relecture métier et preuve terrain.. ; Validation / preuve : Relecture éthique. ; Responsable : Référent bientraitance. ; Source : SRC_PLAN_VALIDATION_TERRAIN</t>
  </si>
  <si>
    <t>Objectif : Référent bientraitance. ; Action : appliquer la prescription en production, service ou accompagnement. ; Contrôle : Éthique. ; Transmission : prévenir cuisine, soins ou responsable si écart. ; Trace : noter ou faire remonter l'observation utile.</t>
  </si>
  <si>
    <t>Je vérifie : Éthique. ; Je respecte : la prescription ou la consigne donnée. ; Je contrôle : Relecture éthique. ; Si écart : je préviens le responsable, les soins ou le formateur. ; Je transmets : ce que j'ai vu, corrigé ou fait remonter.</t>
  </si>
  <si>
    <t>Éthique : besoin → risque → contrôle → preuve.</t>
  </si>
  <si>
    <t>Éthique : action → contrôle → transmission.</t>
  </si>
  <si>
    <t>Éthique : je vérifie, je fais, je préviens.</t>
  </si>
  <si>
    <t>Complète avec la responsabilité, la preuve et le risque associé à « Éthique ».</t>
  </si>
  <si>
    <t>Ajoute un contrôle observable ou une transmission pour « Éthique ».</t>
  </si>
  <si>
    <t>Précise ce que tu fais si tu constates un écart sur « Éthique ».</t>
  </si>
  <si>
    <t>Quelle preuve ou quel contrôle permet de sécuriser « Éthique » ?</t>
  </si>
  <si>
    <t>Quel contrôle terrain dois-tu citer pour « Éthique » ?</t>
  </si>
  <si>
    <t>Qui préviens-tu si « Éthique » n’est pas conforme ?</t>
  </si>
  <si>
    <t>Référent bientraitance</t>
  </si>
  <si>
    <t>Relecture éthique</t>
  </si>
  <si>
    <t>Exemple de réponse PRO : pour « Éthique », je vérifie d’abord la prescription, le niveau IDDSI ou la consigne validée. Je contrôle en situation réelle : Éthique. Le risque à éviter est : Ne pas considérer la matrice comme validée sans relecture métier et preuve terrain. Je m’appuie sur la preuve suivante : Relecture éthique. Si l’écart persiste, je corrige, je bloque la sortie si nécessaire et je transmets au responsable concerné.</t>
  </si>
  <si>
    <t>Exemple de réponse intermédiaire : pour « Éthique », j’applique la consigne puis je vérifie : Éthique. Je compare le résultat obtenu avec ce qui est demandé et je signale tout écart avant service. Je transmets l’information utile et je garde comme repère : Relecture éthique.</t>
  </si>
  <si>
    <t>Exemple de réponse CFA : pour « Éthique », je regarde la consigne, je contrôle : Éthique. Si ce n’est pas bon ou si j’ai un doute, je ne laisse pas partir sans prévenir le responsable, les soins ou le formateur.</t>
  </si>
  <si>
    <t>prescription fiche repas</t>
  </si>
  <si>
    <t>securiser via prescription observation et tracabilite prescription fiche repas</t>
  </si>
  <si>
    <t>Questions CFA</t>
  </si>
  <si>
    <t>Les réponses attendues CFA sont-elles courtes, terrain et compréhensibles ?</t>
  </si>
  <si>
    <t>Valide le point suivant : Les réponses attendues CFA sont-elles courtes, terrain et compréhensibles ?</t>
  </si>
  <si>
    <t>Quels éléments dois-tu réunir pour valider : Questions CFA ?</t>
  </si>
  <si>
    <t>Quelle preuve montre que « Questions CFA » est correct ?</t>
  </si>
  <si>
    <t>Notion : Questions CFA. ; Besoin / objectif : Les réponses attendues CFA sont-elles courtes, terrain et compréhensibles ?. ; Action professionnelle : appliquer la prescription et la consigne validée. ; Contrôle observable : Questions CFA. ; Risque / limite : Ne pas considérer la matrice comme validée sans relecture métier et preuve terrain.. ; Validation / preuve : Test CFA. ; Responsable : Formateur cuisine. ; Source : SRC_PLAN_VALIDATION_TERRAIN</t>
  </si>
  <si>
    <t>Objectif : Formateur cuisine. ; Action : appliquer la prescription en production, service ou accompagnement. ; Contrôle : Questions CFA. ; Transmission : prévenir cuisine, soins ou responsable si écart. ; Trace : noter ou faire remonter l'observation utile.</t>
  </si>
  <si>
    <t>Je vérifie : Questions CFA. ; Je respecte : la prescription ou la consigne donnée. ; Je contrôle : Test CFA. ; Si écart : je préviens le responsable, les soins ou le formateur. ; Je transmets : ce que j'ai vu, corrigé ou fait remonter.</t>
  </si>
  <si>
    <t>Questions CFA : besoin → risque → contrôle → preuve.</t>
  </si>
  <si>
    <t>Questions CFA : action → contrôle → transmission.</t>
  </si>
  <si>
    <t>Questions CFA : je vérifie, je fais, je préviens.</t>
  </si>
  <si>
    <t>Complète avec la responsabilité, la preuve et le risque associé à « Questions CFA ».</t>
  </si>
  <si>
    <t>Ajoute un contrôle observable ou une transmission pour « Questions CFA ».</t>
  </si>
  <si>
    <t>Précise ce que tu fais si tu constates un écart sur « Questions CFA ».</t>
  </si>
  <si>
    <t>Quelle preuve ou quel contrôle permet de sécuriser « Questions CFA » ?</t>
  </si>
  <si>
    <t>Quel contrôle terrain dois-tu citer pour « Questions CFA » ?</t>
  </si>
  <si>
    <t>Qui préviens-tu si « Questions CFA » n’est pas conforme ?</t>
  </si>
  <si>
    <t>Formateur cuisine</t>
  </si>
  <si>
    <t>Test CFA</t>
  </si>
  <si>
    <t>Exemple de réponse PRO : pour « Questions CFA », je vérifie d’abord la prescription, le niveau IDDSI ou la consigne validée. Je contrôle en situation réelle : Questions CFA. Le risque à éviter est : Ne pas considérer la matrice comme validée sans relecture métier et preuve terrain. Je m’appuie sur la preuve suivante : Test CFA. Si l’écart persiste, je corrige, je bloque la sortie si nécessaire et je transmets au responsable concerné.</t>
  </si>
  <si>
    <t>Exemple de réponse intermédiaire : pour « Questions CFA », j’applique la consigne puis je vérifie : Questions CFA. Je compare le résultat obtenu avec ce qui est demandé et je signale tout écart avant service. Je transmets l’information utile et je garde comme repère : Test CFA.</t>
  </si>
  <si>
    <t>Exemple de réponse CFA : pour « Questions CFA », je regarde la consigne, je contrôle : Questions CFA. Si ce n’est pas bon ou si j’ai un doute, je ne laisse pas partir sans prévenir le responsable, les soins ou le formateur.</t>
  </si>
  <si>
    <t>Questions PRO</t>
  </si>
  <si>
    <t>Les réponses PRO intègrent-elles process, traçabilité, équipe pluri et arbitrage ?</t>
  </si>
  <si>
    <t>Valide le point suivant : Les réponses PRO intègrent-elles process, traçabilité, équipe pluri et arbitrage ?</t>
  </si>
  <si>
    <t>Quels éléments dois-tu réunir pour valider : Questions PRO ?</t>
  </si>
  <si>
    <t>Quelle preuve montre que « Questions PRO » est correct ?</t>
  </si>
  <si>
    <t>Notion : Questions PRO. ; Besoin / objectif : Les réponses PRO intègrent-elles process, traçabilité, équipe pluri et arbitrage ?. ; Action professionnelle : appliquer la prescription et la consigne validée. ; Contrôle observable : Questions PRO. ; Risque / limite : Ne pas considérer la matrice comme validée sans relecture métier et preuve terrain.. ; Validation / preuve : Test professionnels. ; Responsable : Formateur cuisine + diététique. ; Source : SRC_PLAN_VALIDATION_TERRAIN</t>
  </si>
  <si>
    <t>Objectif : Formateur cuisine + diététique. ; Action : appliquer la prescription en production, service ou accompagnement. ; Contrôle : Questions PRO. ; Transmission : prévenir cuisine, soins ou responsable si écart. ; Trace : noter ou faire remonter l'observation utile.</t>
  </si>
  <si>
    <t>Je vérifie : Questions PRO. ; Je respecte : la prescription ou la consigne donnée. ; Je contrôle : Test professionnels. ; Si écart : je préviens le responsable, les soins ou le formateur. ; Je transmets : ce que j'ai vu, corrigé ou fait remonter.</t>
  </si>
  <si>
    <t>Questions PRO : besoin → risque → contrôle → preuve.</t>
  </si>
  <si>
    <t>Questions PRO : action → contrôle → transmission.</t>
  </si>
  <si>
    <t>Questions PRO : je vérifie, je fais, je préviens.</t>
  </si>
  <si>
    <t>Complète avec la responsabilité, la preuve et le risque associé à « Questions PRO ».</t>
  </si>
  <si>
    <t>Ajoute un contrôle observable ou une transmission pour « Questions PRO ».</t>
  </si>
  <si>
    <t>Précise ce que tu fais si tu constates un écart sur « Questions PRO ».</t>
  </si>
  <si>
    <t>Quelle preuve ou quel contrôle permet de sécuriser « Questions PRO » ?</t>
  </si>
  <si>
    <t>Quel contrôle terrain dois-tu citer pour « Questions PRO » ?</t>
  </si>
  <si>
    <t>Qui préviens-tu si « Questions PRO » n’est pas conforme ?</t>
  </si>
  <si>
    <t>Formateur cuisine + diététique</t>
  </si>
  <si>
    <t>Test professionnels</t>
  </si>
  <si>
    <t>Exemple de réponse PRO : pour « Questions PRO », je vérifie d’abord la prescription, le niveau IDDSI ou la consigne validée. Je contrôle en situation réelle : Questions PRO. Le risque à éviter est : Ne pas considérer la matrice comme validée sans relecture métier et preuve terrain. Je m’appuie sur la preuve suivante : Test professionnels. Si l’écart persiste, je corrige, je bloque la sortie si nécessaire et je transmets au responsable concerné.</t>
  </si>
  <si>
    <t>Exemple de réponse intermédiaire : pour « Questions PRO », j’applique la consigne puis je vérifie : Questions PRO. Je compare le résultat obtenu avec ce qui est demandé et je signale tout écart avant service. Je transmets l’information utile et je garde comme repère : Test professionnels.</t>
  </si>
  <si>
    <t>Exemple de réponse CFA : pour « Questions PRO », je regarde la consigne, je contrôle : Questions PRO. Si ce n’est pas bon ou si j’ai un doute, je ne laisse pas partir sans prévenir le responsable, les soins ou le formateur.</t>
  </si>
  <si>
    <t>Moteur notation</t>
  </si>
  <si>
    <t>Les alertes critiques bloquent-elles bien la note quand sécurité/allergènes/maltraitance sont en cause ?</t>
  </si>
  <si>
    <t>Valide le point suivant : Les alertes critiques bloquent-elles bien la note quand sécurité/allergènes/maltraitance sont en cause ?</t>
  </si>
  <si>
    <t>Quels éléments dois-tu réunir pour valider : Moteur notation ?</t>
  </si>
  <si>
    <t>Quelle preuve montre que « Moteur notation » est correct ?</t>
  </si>
  <si>
    <t>Notion : Moteur notation. ; Besoin / objectif : Les alertes critiques bloquent-elles bien la note quand sécurité/allergènes/maltraitance sont en cause ?. ; Action professionnelle : appliquer la prescription et la consigne validée. ; Contrôle observable : Moteur notation. ; Risque / limite : Ne pas considérer la matrice comme validée sans relecture métier et preuve terrain.. ; Validation / preuve : Tests de validation. ; Responsable : Concepteur moteur. ; Source : SRC_PLAN_VALIDATION_TERRAIN</t>
  </si>
  <si>
    <t>Objectif : Concepteur moteur. ; Action : appliquer la prescription en production, service ou accompagnement. ; Contrôle : Moteur notation. ; Transmission : prévenir cuisine, soins ou responsable si écart. ; Trace : noter ou faire remonter l'observation utile.</t>
  </si>
  <si>
    <t>Je vérifie : Moteur notation. ; Je respecte : la prescription ou la consigne donnée. ; Je contrôle : Tests de validation. ; Si écart : je préviens le responsable, les soins ou le formateur. ; Je transmets : ce que j'ai vu, corrigé ou fait remonter.</t>
  </si>
  <si>
    <t>Moteur notation : besoin → risque → contrôle → preuve.</t>
  </si>
  <si>
    <t>Moteur notation : action → contrôle → transmission.</t>
  </si>
  <si>
    <t>Moteur notation : je vérifie, je fais, je préviens.</t>
  </si>
  <si>
    <t>Complète avec la responsabilité, la preuve et le risque associé à « Moteur notation ».</t>
  </si>
  <si>
    <t>Ajoute un contrôle observable ou une transmission pour « Moteur notation ».</t>
  </si>
  <si>
    <t>Précise ce que tu fais si tu constates un écart sur « Moteur notation ».</t>
  </si>
  <si>
    <t>Quelle preuve ou quel contrôle permet de sécuriser « Moteur notation » ?</t>
  </si>
  <si>
    <t>Quel contrôle terrain dois-tu citer pour « Moteur notation » ?</t>
  </si>
  <si>
    <t>Qui préviens-tu si « Moteur notation » n’est pas conforme ?</t>
  </si>
  <si>
    <t>Concepteur moteur</t>
  </si>
  <si>
    <t>Tests de validation</t>
  </si>
  <si>
    <t>Exemple de réponse PRO : pour « Moteur notation », je vérifie d’abord la prescription, le niveau IDDSI ou la consigne validée. Je contrôle en situation réelle : Moteur notation. Le risque à éviter est : Ne pas considérer la matrice comme validée sans relecture métier et preuve terrain. Je m’appuie sur la preuve suivante : Tests de validation. Si l’écart persiste, je corrige, je bloque la sortie si nécessaire et je transmets au responsable concerné.</t>
  </si>
  <si>
    <t>Exemple de réponse intermédiaire : pour « Moteur notation », j’applique la consigne puis je vérifie : Moteur notation. Je compare le résultat obtenu avec ce qui est demandé et je signale tout écart avant service. Je transmets l’information utile et je garde comme repère : Tests de validation.</t>
  </si>
  <si>
    <t>Exemple de réponse CFA : pour « Moteur notation », je regarde la consigne, je contrôle : Moteur notation. Si ce n’est pas bon ou si j’ai un doute, je ne laisse pas partir sans prévenir le responsable, les soins ou le formateur.</t>
  </si>
  <si>
    <t>La date de révision et les sources sont-elles visibles ?</t>
  </si>
  <si>
    <t>Valide le point suivant : La date de révision et les sources sont-elles visibles ?</t>
  </si>
  <si>
    <t>Quels éléments dois-tu réunir pour valider : Mise à jour ?</t>
  </si>
  <si>
    <t>Quelle preuve montre que « Mise à jour » est correct ?</t>
  </si>
  <si>
    <t>Notion : Mise à jour. ; Besoin / objectif : La date de révision et les sources sont-elles visibles ?. ; Action professionnelle : appliquer la prescription et la consigne validée. ; Contrôle observable : Mise à jour. ; Risque / limite : Ne pas considérer la matrice comme validée sans relecture métier et preuve terrain.. ; Validation / preuve : Historique versions. ; Responsable : Référent qualité. ; Source : SRC_PLAN_VALIDATION_TERRAIN</t>
  </si>
  <si>
    <t>Objectif : Référent qualité. ; Action : appliquer la prescription en production, service ou accompagnement. ; Contrôle : Mise à jour. ; Transmission : prévenir cuisine, soins ou responsable si écart. ; Trace : noter ou faire remonter l'observation utile.</t>
  </si>
  <si>
    <t>Je vérifie : Mise à jour. ; Je respecte : la prescription ou la consigne donnée. ; Je contrôle : Historique versions. ; Si écart : je préviens le responsable, les soins ou le formateur. ; Je transmets : ce que j'ai vu, corrigé ou fait remonter.</t>
  </si>
  <si>
    <t>Référent qualité</t>
  </si>
  <si>
    <t>Historique versions</t>
  </si>
  <si>
    <t>Exemple de réponse PRO : pour « Mise à jour », je vérifie d’abord la prescription, le niveau IDDSI ou la consigne validée. Je contrôle en situation réelle : Mise à jour. Le risque à éviter est : Ne pas considérer la matrice comme validée sans relecture métier et preuve terrain. Je m’appuie sur la preuve suivante : Historique versions. Si l’écart persiste, je corrige, je bloque la sortie si nécessaire et je transmets au responsable concerné.</t>
  </si>
  <si>
    <t>Exemple de réponse intermédiaire : pour « Mise à jour », j’applique la consigne puis je vérifie : Mise à jour. Je compare le résultat obtenu avec ce qui est demandé et je signale tout écart avant service. Je transmets l’information utile et je garde comme repère : Historique versions.</t>
  </si>
  <si>
    <t>Exemple de réponse CFA : pour « Mise à jour », je regarde la consigne, je contrôle : Mise à jour. Si ce n’est pas bon ou si j’ai un doute, je ne laisse pas partir sans prévenir le responsable, les soins ou le formateur.</t>
  </si>
  <si>
    <t>T1</t>
  </si>
  <si>
    <t>Cas atelier</t>
  </si>
  <si>
    <t>Diagnostic texture et besoin résident</t>
  </si>
  <si>
    <t>Identifier le besoin, le risque et la texture prescrite avant production ou service.</t>
  </si>
  <si>
    <t>Situation : prescription niveau IDDSI. Objectif terrain : contrôle de la prescription avant production.</t>
  </si>
  <si>
    <t>IDDSI 3 à 7</t>
  </si>
  <si>
    <t>Analysez la conduite professionnelle à tenir pour « prescription niveau IDDSI » en textures modifiées : besoin, risque, action validée, contrôle observable et trace.</t>
  </si>
  <si>
    <t>Explique la conduite intermédiaire à tenir pour « IDDSI 3 à 7 » : situation, risque, geste professionnel, contrôle et transmission.</t>
  </si>
  <si>
    <t>Sur le terrain, que fais-tu si tu rencontres « prescription niveau IDDSI » avec une personne en texture modifiée ?</t>
  </si>
  <si>
    <t>Répondre comme responsable de poste : décision autorisée, limite métier, preuve conservée, action corrective et relance équipe.</t>
  </si>
  <si>
    <t>Répondre avec situation, risque, geste professionnel, contrôle texture/PMS et transmission.</t>
  </si>
  <si>
    <t>Répondre en 4 points simples : ce que je vérifie, ce que je fais, ce que je contrôle, ce que je note.</t>
  </si>
  <si>
    <t>Notion : Pour prescription niveau IDDSI, le professionnel vérifie le besoin et le niveau attendu (IDDSI 3 à 7), identifie le risque principal, applique une action validée (contrôle de la prescription avant production), réalise un contrôle observable, conserve une preuve/trace et transmet l'écart ou la décision au responsable concerné. ; Besoin / objectif : Pour prescription niveau IDDSI, le professionnel vérifie le besoin et le niveau attendu (IDDSI 3 à 7), identifie le risque principal, applique une action validée (contrôle de la prescription avant production), réalise un contrôle observable, conserve une preuve/trace et transmet l'écart ou la décision au responsable concerné. ; Action professionnelle : appliquer la prescription et la consigne validée. ; Contrôle observable : Pour prescription niveau IDDSI, le professionnel vérifie le besoin et le niveau attendu (IDDSI 3 à 7), identifie le risque principal, applique une action validée (contrôle de la prescription avant production), réalise un contrôle observable, conserve une preuve/trace et transmet l'écart ou la décision au responsable concerné. ; Risque / limite : Pour prescription niveau IDDSI, le professionnel vérifie le besoin et le niveau attendu (IDDSI 3 à 7), identifie le risque principal, applique une action validée (contrôle de la prescription avant production), réalise un contrôle observable, conserve une preuve/trace et transmet l'écart ou la décision au responsable concerné. ; Validation / preuve : Pour prescription niveau IDDSI, le professionnel vérifie le besoin et le niveau attendu (IDDSI 3 à 7), identifie le risque principal, applique une action validée (contrôle de la prescription avant production), réalise un contrôle observable, conserve une preuve/trace et transmet l'écart ou la décision au responsable concerné. ; Responsable : Cuisine + soins + diététique. ; Source : SRC_IDDSI_FRAMEWORK</t>
  </si>
  <si>
    <t>Objectif : identifier la situation « IDDSI 3 à 7 », expliquer le risque à maîtriser, réaliser le geste professionnel autorisé, contrôler la conformité, alerter en cas d.... ; Action : appliquer la prescription en production, service ou accompagnement. ; Contrôle : Atelier : faire décrire puis réaliser le contrôle lié à « prescription niveau IDDSI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</si>
  <si>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prescription niveau IDDSI, je contrôle avec un test simple .... ; Si écart : je préviens le responsable, les soins ou le formateur. ; Je transmets : ce que j'ai vu, corrigé ou fait remonter.</t>
  </si>
  <si>
    <t>prescription → risque → action → contrôle → trace</t>
  </si>
  <si>
    <t>situation → risque → geste → contrôle → alerte/trace</t>
  </si>
  <si>
    <t>vérifier → faire → contrôler → prévenir → noter</t>
  </si>
  <si>
    <t>Compléter avec le niveau autorisé, le risque maîtrisé, la preuve gardée et la personne à prévenir pour « prescription niveau IDDSI ».</t>
  </si>
  <si>
    <t>Compléter avec le risque, le contrôle observable, l’alerte et la trace.</t>
  </si>
  <si>
    <t>Reformuler en gestes : je vérifie quoi, je fais quoi, je contrôle comment, qui je préviens, où je note.</t>
  </si>
  <si>
    <t>Quel risque précis veux-tu maîtriser dans « prescription niveau IDDSI », et quelle preuve démontre que l'action est conforme ?</t>
  </si>
  <si>
    <t>Quel risque maîtrises-tu, quel contrôle réalises-tu et quelle trace gardes-tu ?</t>
  </si>
  <si>
    <t>Concrètement au poste, que regardes-tu avant de servir et que fais-tu si la texture n'est pas bonne ?</t>
  </si>
  <si>
    <t>Cuisine + soins + diététique</t>
  </si>
  <si>
    <t>Cuisine produit conforme ; soins/diététique valident la prescription ; service observe et transmet.</t>
  </si>
  <si>
    <t>Fiche recette/test texture/traçabilité PMS ou transmission ciblée selon le cas « prescription niveau IDDSI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</si>
  <si>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prescription niveau IDDSI ». Le risque à éviter est : Cuisine produit conforme ; soins/diététique valident la prescription ; service observe et transmet. Je m’appuie sur la preuve suivante : Fiche recette/test texture/traçabilité PMS ou transmission ciblée selon le cas « prescription niveau IDDSI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</si>
  <si>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prescription niveau IDDSI ». Je compare le résultat obtenu avec ce qui est demandé et je signale tout écart avant service. Je transmets l’information utile et je garde comme repère : Fiche recette/test texture/traçabilité PMS ou transmission ciblée selon le cas « prescription niveau IDDSI ».</t>
  </si>
  <si>
    <t>Exemple de réponse CFA : pour « Identifier le besoin, le risque et la texture prescrite avant production ou service. », je regarde la consigne, je contrôle : Atelier : faire décrire puis réaliser le contrôle lié à « prescription niveau IDDSI ». Si ce n’est pas bon ou si j’ai un doute, je ne laisse pas partir sans prévenir le responsable, les soins ou le formateur.</t>
  </si>
  <si>
    <t>SRC_IDDSI_FRAMEWORK</t>
  </si>
  <si>
    <t>Atelier : faire décrire puis réaliser le contrôle lié à « prescription niveau IDDSI ».</t>
  </si>
  <si>
    <t>Situation : trouble de déglutition signalé. Objectif terrain : alerte si modification de l'état.</t>
  </si>
  <si>
    <t>selon prescription</t>
  </si>
  <si>
    <t>Analysez la conduite professionnelle à tenir pour « trouble de déglutition signalé » en textures modifiées : besoin, risque, action validée, contrôle observable et trace.</t>
  </si>
  <si>
    <t>Explique la conduite intermédiaire à tenir pour « selon prescription » : situation, risque, geste professionnel, contrôle et transmission.</t>
  </si>
  <si>
    <t>Sur le terrain, que fais-tu si tu rencontres « trouble de déglutition signalé » avec une personne en texture modifiée ?</t>
  </si>
  <si>
    <t>Notion : Pour trouble de déglutition signalé, le professionnel vérifie le besoin et le niveau attendu (selon prescription), identifie le risque principal, applique une action validée (alerte si modification de l'état), réalise un contrôle observable, conserve une preuve/trace et transmet l'écart ou la décision au responsable concerné. ; Besoin / objectif : Pour trouble de déglutition signalé, le professionnel vérifie le besoin et le niveau attendu (selon prescription), identifie le risque principal, applique une action validée (alerte si modification de l'état), réalise un contrôle observable, conserve une preuve/trace et transmet l'écart ou la décision au responsable concerné. ; Action professionnelle : appliquer la prescription et la consigne validée. ; Contrôle observable : Pour trouble de déglutition signalé, le professionnel vérifie le besoin et le niveau attendu (selon prescription), identifie le risque principal, applique une action validée (alerte si modification de l'état), réalise un contrôle observable, conserve une preuve/trace et transmet l'écart ou la décision au responsable concerné. ; Risque / limite : Pour trouble de déglutition signalé, le professionnel vérifie le besoin et le niveau attendu (selon prescription), identifie le risque principal, applique une action validée (alerte si modification de l'état), réalise un contrôle observable, conserve une preuve/trace et transmet l'écart ou la décision au responsable concerné. ; Validation / preuve : Pour trouble de déglutition signalé, le professionnel vérifie le besoin et le niveau attendu (selon prescription), identifie le risque principal, applique une action validée (alerte si modification de l'état), réalise un contrôle observable, conserve une preuve/trace et transmet l'écart ou la décision au responsable concerné. ; Responsable : Cuisine + soins + diététique. ; Source : SRC_IDDSI_FRAMEWORK</t>
  </si>
  <si>
    <t>Objectif : identifier la situation « selon prescription », expliquer le risque à maîtriser, réaliser le geste professionnel autorisé, contrôler la conformité, alerter e.... ; Action : appliquer la prescription en production, service ou accompagnement. ; Contrôle : Atelier : faire décrire puis réaliser le contrôle lié à « trouble de déglutition signalé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</si>
  <si>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trouble de déglutition signalé, je contrôle avec un test si.... ; Si écart : je préviens le responsable, les soins ou le formateur. ; Je transmets : ce que j'ai vu, corrigé ou fait remonter.</t>
  </si>
  <si>
    <t>trouble → risque → action → contrôle → trace</t>
  </si>
  <si>
    <t>Compléter avec le niveau autorisé, le risque maîtrisé, la preuve gardée et la personne à prévenir pour « trouble de déglutition signalé ».</t>
  </si>
  <si>
    <t>Quel risque précis veux-tu maîtriser dans « trouble de déglutition signalé », et quelle preuve démontre que l'action est conforme ?</t>
  </si>
  <si>
    <t>Fiche recette/test texture/traçabilité PMS ou transmission ciblée selon le cas « trouble de déglutition signalé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</si>
  <si>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trouble de déglutition signalé ». Le risque à éviter est : Cuisine produit conforme ; soins/diététique valident la prescription ; service observe et transmet. Je m’appuie sur la preuve suivante : Fiche recette/test texture/traçabilité PMS ou transmission ciblée selon le cas « trouble de déglutition signalé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</si>
  <si>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trouble de déglutition signalé ». Je compare le résultat obtenu avec ce qui est demandé et je signale tout écart avant service. Je transmets l’information utile et je garde comme repère : Fiche recette/test texture/traçabilité PMS ou transmission ciblée selon le cas « trouble de déglutition signalé ».</t>
  </si>
  <si>
    <t>Exemple de réponse CFA : pour « Identifier le besoin, le risque et la texture prescrite avant production ou service. », je regarde la consigne, je contrôle : Atelier : faire décrire puis réaliser le contrôle lié à « trouble de déglutition signalé ». Si ce n’est pas bon ou si j’ai un doute, je ne laisse pas partir sans prévenir le responsable, les soins ou le formateur.</t>
  </si>
  <si>
    <t>Atelier : faire décrire puis réaliser le contrôle lié à « trouble de déglutition signalé ».</t>
  </si>
  <si>
    <t>Situation : mastication insuffisante. Objectif terrain : adaptation de la taille et de l'humidité.</t>
  </si>
  <si>
    <t>IDDSI 5 ou 6</t>
  </si>
  <si>
    <t>Analysez la conduite professionnelle à tenir pour « mastication insuffisante » en textures modifiées : besoin, risque, action validée, contrôle observable et trace.</t>
  </si>
  <si>
    <t>Explique la conduite intermédiaire à tenir pour « IDDSI 5 ou 6 » : situation, risque, geste professionnel, contrôle et transmission.</t>
  </si>
  <si>
    <t>Sur le terrain, que fais-tu si tu rencontres « mastication insuffisante » avec une personne en texture modifiée ?</t>
  </si>
  <si>
    <t>Notion : Pour mastication insuffisante, le professionnel vérifie le besoin et le niveau attendu (IDDSI 5 ou 6), identifie le risque principal, applique une action validée (adaptation de la taille et de l'humidité), réalise un contrôle observable, conserve une preuve/trace et transmet l'écart ou la décision au responsable concerné. ; Besoin / objectif : Pour mastication insuffisante, le professionnel vérifie le besoin et le niveau attendu (IDDSI 5 ou 6), identifie le risque principal, applique une action validée (adaptation de la taille et de l'humidité), réalise un contrôle observable, conserve une preuve/trace et transmet l'écart ou la décision au responsable concerné. ; Action professionnelle : appliquer la prescription et la consigne validée. ; Contrôle observable : Pour mastication insuffisante, le professionnel vérifie le besoin et le niveau attendu (IDDSI 5 ou 6), identifie le risque principal, applique une action validée (adaptation de la taille et de l'humidité), réalise un contrôle observable, conserve une preuve/trace et transmet l'écart ou la décision au responsable concerné. ; Risque / limite : Pour mastication insuffisante, le professionnel vérifie le besoin et le niveau attendu (IDDSI 5 ou 6), identifie le risque principal, applique une action validée (adaptation de la taille et de l'humidité), réalise un contrôle observable, conserve une preuve/trace et transmet l'écart ou la décision au responsable concerné. ; Validation / preuve : Pour mastication insuffisante, le professionnel vérifie le besoin et le niveau attendu (IDDSI 5 ou 6), identifie le risque principal, applique une action validée (adaptation de la taille et de l'humidité), réalise un contrôle observable, conserve une preuve/trace et transmet l'écart ou la décision au responsable concerné. ; Responsable : Cuisine + soins + diététique. ; Source : SRC_IDDSI_FRAMEWORK</t>
  </si>
  <si>
    <t>Objectif : identifier la situation « IDDSI 5 ou 6 », expliquer le risque à maîtriser, réaliser le geste professionnel autorisé, contrôler la conformité, alerter en cas .... ; Action : appliquer la prescription en production, service ou accompagnement. ; Contrôle : Atelier : faire décrire puis réaliser le contrôle lié à « mastication insuffisante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</si>
  <si>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mastication insuffisante, je contrôle avec un test simple o.... ; Si écart : je préviens le responsable, les soins ou le formateur. ; Je transmets : ce que j'ai vu, corrigé ou fait remonter.</t>
  </si>
  <si>
    <t>mastication → risque → action → contrôle → trace</t>
  </si>
  <si>
    <t>Compléter avec le niveau autorisé, le risque maîtrisé, la preuve gardée et la personne à prévenir pour « mastication insuffisante ».</t>
  </si>
  <si>
    <t>Quel risque précis veux-tu maîtriser dans « mastication insuffisante », et quelle preuve démontre que l'action est conforme ?</t>
  </si>
  <si>
    <t>Fiche recette/test texture/traçabilité PMS ou transmission ciblée selon le cas « mastication insuffisante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</si>
  <si>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mastication insuffisante ». Le risque à éviter est : Cuisine produit conforme ; soins/diététique valident la prescription ; service observe et transmet. Je m’appuie sur la preuve suivante : Fiche recette/test texture/traçabilité PMS ou transmission ciblée selon le cas « mastication insuffisante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</si>
  <si>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mastication insuffisante ». Je compare le résultat obtenu avec ce qui est demandé et je signale tout écart avant service. Je transmets l’information utile et je garde comme repère : Fiche recette/test texture/traçabilité PMS ou transmission ciblée selon le cas « mastication insuffisante ».</t>
  </si>
  <si>
    <t>Exemple de réponse CFA : pour « Identifier le besoin, le risque et la texture prescrite avant production ou service. », je regarde la consigne, je contrôle : Atelier : faire décrire puis réaliser le contrôle lié à « mastication insuffisante ». Si ce n’est pas bon ou si j’ai un doute, je ne laisse pas partir sans prévenir le responsable, les soins ou le formateur.</t>
  </si>
  <si>
    <t>Atelier : faire décrire puis réaliser le contrôle lié à « mastication insuffisante ».</t>
  </si>
  <si>
    <t>Situation : fausse route antérieure. Objectif terrain : sécurisation du repas et transmission.</t>
  </si>
  <si>
    <t>selon avis soignant</t>
  </si>
  <si>
    <t>Analysez la conduite professionnelle à tenir pour « fausse route antérieure » en textures modifiées : besoin, risque, action validée, contrôle observable et trace.</t>
  </si>
  <si>
    <t>Explique la conduite intermédiaire à tenir pour « selon avis soignant » : situation, risque, geste professionnel, contrôle et transmission.</t>
  </si>
  <si>
    <t>Sur le terrain, que fais-tu si tu rencontres « fausse route antérieure » avec une personne en texture modifiée ?</t>
  </si>
  <si>
    <t>Notion : Pour fausse route antérieure, le professionnel vérifie le besoin et le niveau attendu (selon avis soignant), identifie le risque principal, applique une action validée (sécurisation du repas et transmission), réalise un contrôle observable, conserve une preuve/trace et transmet l'écart ou la décision au responsable concerné. ; Besoin / objectif : Pour fausse route antérieure, le professionnel vérifie le besoin et le niveau attendu (selon avis soignant), identifie le risque principal, applique une action validée (sécurisation du repas et transmission), réalise un contrôle observable, conserve une preuve/trace et transmet l'écart ou la décision au responsable concerné. ; Action professionnelle : appliquer la prescription et la consigne validée. ; Contrôle observable : Pour fausse route antérieure, le professionnel vérifie le besoin et le niveau attendu (selon avis soignant), identifie le risque principal, applique une action validée (sécurisation du repas et transmission), réalise un contrôle observable, conserve une preuve/trace et transmet l'écart ou la décision au responsable concerné. ; Risque / limite : Pour fausse route antérieure, le professionnel vérifie le besoin et le niveau attendu (selon avis soignant), identifie le risque principal, applique une action validée (sécurisation du repas et transmission), réalise un contrôle observable, conserve une preuve/trace et transmet l'écart ou la décision au responsable concerné. ; Validation / preuve : Pour fausse route antérieure, le professionnel vérifie le besoin et le niveau attendu (selon avis soignant), identifie le risque principal, applique une action validée (sécurisation du repas et transmission), réalise un contrôle observable, conserve une preuve/trace et transmet l'écart ou la décision au responsable concerné. ; Responsable : Cuisine + soins + diététique. ; Source : SRC_IDDSI_FRAMEWORK</t>
  </si>
  <si>
    <t>Objectif : identifier la situation « selon avis soignant », expliquer le risque à maîtriser, réaliser le geste professionnel autorisé, contrôler la conformité, alerter .... ; Action : appliquer la prescription en production, service ou accompagnement. ; Contrôle : Atelier : faire décrire puis réaliser le contrôle lié à « fausse route antérieure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</si>
  <si>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fausse route antérieure, je contrôle avec un test simple ou.... ; Si écart : je préviens le responsable, les soins ou le formateur. ; Je transmets : ce que j'ai vu, corrigé ou fait remonter.</t>
  </si>
  <si>
    <t>fausse → risque → action → contrôle → trace</t>
  </si>
  <si>
    <t>Compléter avec le niveau autorisé, le risque maîtrisé, la preuve gardée et la personne à prévenir pour « fausse route antérieure ».</t>
  </si>
  <si>
    <t>Quel risque précis veux-tu maîtriser dans « fausse route antérieure », et quelle preuve démontre que l'action est conforme ?</t>
  </si>
  <si>
    <t>Fiche recette/test texture/traçabilité PMS ou transmission ciblée selon le cas « fausse route antérieure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</si>
  <si>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fausse route antérieure ». Le risque à éviter est : Cuisine produit conforme ; soins/diététique valident la prescription ; service observe et transmet. Je m’appuie sur la preuve suivante : Fiche recette/test texture/traçabilité PMS ou transmission ciblée selon le cas « fausse route antérieure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</si>
  <si>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fausse route antérieure ». Je compare le résultat obtenu avec ce qui est demandé et je signale tout écart avant service. Je transmets l’information utile et je garde comme repère : Fiche recette/test texture/traçabilité PMS ou transmission ciblée selon le cas « fausse route antérieure ».</t>
  </si>
  <si>
    <t>Exemple de réponse CFA : pour « Identifier le besoin, le risque et la texture prescrite avant production ou service. », je regarde la consigne, je contrôle : Atelier : faire décrire puis réaliser le contrôle lié à « fausse route antérieure ». Si ce n’est pas bon ou si j’ai un doute, je ne laisse pas partir sans prévenir le responsable, les soins ou le formateur.</t>
  </si>
  <si>
    <t>Atelier : faire décrire puis réaliser le contrôle lié à « fausse route antérieure ».</t>
  </si>
  <si>
    <t>Situation : changement d'état pendant le repas. Objectif terrain : arrêt, alerte et trace.</t>
  </si>
  <si>
    <t>à confirmer</t>
  </si>
  <si>
    <t>Analysez la conduite professionnelle à tenir pour « changement d'état pendant le repas » en textures modifiées : besoin, risque, action validée, contrôle observable et trace.</t>
  </si>
  <si>
    <t>Explique la conduite intermédiaire à tenir pour « à confirmer » : situation, risque, geste professionnel, contrôle et transmission.</t>
  </si>
  <si>
    <t>Sur le terrain, que fais-tu si tu rencontres « changement d'état pendant le repas » avec une personne en texture modifiée ?</t>
  </si>
  <si>
    <t>Notion : Pour changement d'état pendant le repas, le professionnel vérifie le besoin et le niveau attendu (à confirmer), identifie le risque principal, applique une action validée (arrêt, alerte et trace), réalise un contrôle observable, conserve une preuve/trace et transmet l'écart ou la décision au responsable concerné. ; Besoin / objectif : Pour changement d'état pendant le repas, le professionnel vérifie le besoin et le niveau attendu (à confirmer), identifie le risque principal, applique une action validée (arrêt, alerte et trace), réalise un contrôle observable, conserve une preuve/trace et transmet l'écart ou la décision au responsable concerné. ; Action professionnelle : appliquer la prescription et la consigne validée. ; Contrôle observable : Pour changement d'état pendant le repas, le professionnel vérifie le besoin et le niveau attendu (à confirmer), identifie le risque principal, applique une action validée (arrêt, alerte et trace), réalise un contrôle observable, conserve une preuve/trace et transmet l'écart ou la décision au responsable concerné. ; Risque / limite : Pour changement d'état pendant le repas, le professionnel vérifie le besoin et le niveau attendu (à confirmer), identifie le risque principal, applique une action validée (arrêt, alerte et trace), réalise un contrôle observable, conserve une preuve/trace et transmet l'écart ou la décision au responsable concerné. ; Validation / preuve : Pour changement d'état pendant le repas, le professionnel vérifie le besoin et le niveau attendu (à confirmer), identifie le risque principal, applique une action validée (arrêt, alerte et trace), réalise un contrôle observable, conserve une preuve/trace et transmet l'écart ou la décision au responsable concerné. ; Responsable : Cuisine + soins + diététique. ; Source : SRC_IDDSI_FRAMEWORK</t>
  </si>
  <si>
    <t>Objectif : identifier la situation « à confirmer », expliquer le risque à maîtriser, réaliser le geste professionnel autorisé, contrôler la conformité, alerter en cas d.... ; Action : appliquer la prescription en production, service ou accompagnement. ; Contrôle : Atelier : faire décrire puis réaliser le contrôle lié à « changement d'état pendant le repas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</si>
  <si>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changement d'état pendant le repas, je contrôle avec un tes.... ; Si écart : je préviens le responsable, les soins ou le formateur. ; Je transmets : ce que j'ai vu, corrigé ou fait remonter.</t>
  </si>
  <si>
    <t>changement → risque → action → contrôle → trace</t>
  </si>
  <si>
    <t>Compléter avec le niveau autorisé, le risque maîtrisé, la preuve gardée et la personne à prévenir pour « changement d'état pendant le repas ».</t>
  </si>
  <si>
    <t>Quel risque précis veux-tu maîtriser dans « changement d'état pendant le repas », et quelle preuve démontre que l'action est conforme ?</t>
  </si>
  <si>
    <t>Fiche recette/test texture/traçabilité PMS ou transmission ciblée selon le cas « changement d'état pendant le repas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</si>
  <si>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changement d'état pendant le repas ». Le risque à éviter est : Cuisine produit conforme ; soins/diététique valident la prescription ; service observe et transmet. Je m’appuie sur la preuve suivante : Fiche recette/test texture/traçabilité PMS ou transmission ciblée selon le cas « changement d'état pendant le repas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</si>
  <si>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changement d'état pendant le repas ». Je compare le résultat obtenu avec ce qui est demandé et je signale tout écart avant service. Je transmets l’information utile et je garde comme repère : Fiche recette/test texture/traçabilité PMS ou transmission ciblée selon le cas « changement d'état pendant le repas ».</t>
  </si>
  <si>
    <t>Exemple de réponse CFA : pour « Identifier le besoin, le risque et la texture prescrite avant production ou service. », je regarde la consigne, je contrôle : Atelier : faire décrire puis réaliser le contrôle lié à « changement d'état pendant le repas ». Si ce n’est pas bon ou si j’ai un doute, je ne laisse pas partir sans prévenir le responsable, les soins ou le formateur.</t>
  </si>
  <si>
    <t>Atelier : faire décrire puis réaliser le contrôle lié à « changement d'état pendant le repas ».</t>
  </si>
  <si>
    <t>Situation : besoin d'aide au repas. Objectif terrain : coordination service et soins.</t>
  </si>
  <si>
    <t>selon plan de soin</t>
  </si>
  <si>
    <t>Analysez la conduite professionnelle à tenir pour « besoin d'aide au repas » en textures modifiées : besoin, risque, action validée, contrôle observable et trace.</t>
  </si>
  <si>
    <t>Explique la conduite intermédiaire à tenir pour « selon plan de soin » : situation, risque, geste professionnel, contrôle et transmission.</t>
  </si>
  <si>
    <t>Sur le terrain, que fais-tu si tu rencontres « besoin d'aide au repas » avec une personne en texture modifiée ?</t>
  </si>
  <si>
    <t>Notion : Pour besoin d'aide au repas, le professionnel vérifie le besoin et le niveau attendu (selon plan de soin), identifie le risque principal, applique une action validée (coordination service et soins), réalise un contrôle observable, conserve une preuve/trace et transmet l'écart ou la décision au responsable concerné. ; Besoin / objectif : Pour besoin d'aide au repas, le professionnel vérifie le besoin et le niveau attendu (selon plan de soin), identifie le risque principal, applique une action validée (coordination service et soins), réalise un contrôle observable, conserve une preuve/trace et transmet l'écart ou la décision au responsable concerné. ; Action professionnelle : appliquer la prescription et la consigne validée. ; Contrôle observable : Pour besoin d'aide au repas, le professionnel vérifie le besoin et le niveau attendu (selon plan de soin), identifie le risque principal, applique une action validée (coordination service et soins), réalise un contrôle observable, conserve une preuve/trace et transmet l'écart ou la décision au responsable concerné. ; Risque / limite : Pour besoin d'aide au repas, le professionnel vérifie le besoin et le niveau attendu (selon plan de soin), identifie le risque principal, applique une action validée (coordination service et soins), réalise un contrôle observable, conserve une preuve/trace et transmet l'écart ou la décision au responsable concerné. ; Validation / preuve : Pour besoin d'aide au repas, le professionnel vérifie le besoin et le niveau attendu (selon plan de soin), identifie le risque principal, applique une action validée (coordination service et soins), réalise un contrôle observable, conserve une preuve/trace et transmet l'écart ou la décision au responsable concerné. ; Responsable : Cuisine + soins + diététique. ; Source : SRC_IDDSI_FRAMEWORK</t>
  </si>
  <si>
    <t>Objectif : identifier la situation « selon plan de soin », expliquer le risque à maîtriser, réaliser le geste professionnel autorisé, contrôler la conformité, alerter e.... ; Action : appliquer la prescription en production, service ou accompagnement. ; Contrôle : Atelier : faire décrire puis réaliser le contrôle lié à « besoin d'aide au repas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</si>
  <si>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besoin d'aide au repas, je contrôle avec un test simple ou .... ; Si écart : je préviens le responsable, les soins ou le formateur. ; Je transmets : ce que j'ai vu, corrigé ou fait remonter.</t>
  </si>
  <si>
    <t>besoin → risque → action → contrôle → trace</t>
  </si>
  <si>
    <t>Compléter avec le niveau autorisé, le risque maîtrisé, la preuve gardée et la personne à prévenir pour « besoin d'aide au repas ».</t>
  </si>
  <si>
    <t>Quel risque précis veux-tu maîtriser dans « besoin d'aide au repas », et quelle preuve démontre que l'action est conforme ?</t>
  </si>
  <si>
    <t>Fiche recette/test texture/traçabilité PMS ou transmission ciblée selon le cas « besoin d'aide au repas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</si>
  <si>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besoin d'aide au repas ». Le risque à éviter est : Cuisine produit conforme ; soins/diététique valident la prescription ; service observe et transmet. Je m’appuie sur la preuve suivante : Fiche recette/test texture/traçabilité PMS ou transmission ciblée selon le cas « besoin d'aide au repas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</si>
  <si>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besoin d'aide au repas ». Je compare le résultat obtenu avec ce qui est demandé et je signale tout écart avant service. Je transmets l’information utile et je garde comme repère : Fiche recette/test texture/traçabilité PMS ou transmission ciblée selon le cas « besoin d'aide au repas ».</t>
  </si>
  <si>
    <t>Exemple de réponse CFA : pour « Identifier le besoin, le risque et la texture prescrite avant production ou service. », je regarde la consigne, je contrôle : Atelier : faire décrire puis réaliser le contrôle lié à « besoin d'aide au repas ». Si ce n’est pas bon ou si j’ai un doute, je ne laisse pas partir sans prévenir le responsable, les soins ou le formateur.</t>
  </si>
  <si>
    <t>Atelier : faire décrire puis réaliser le contrôle lié à « besoin d'aide au repas ».</t>
  </si>
  <si>
    <t>Situation : refus de texture prescrite. Objectif terrain : analyse appétence et risque nutritionnel.</t>
  </si>
  <si>
    <t>Analysez la conduite professionnelle à tenir pour « refus de texture prescrite » en textures modifiées : besoin, risque, action validée, contrôle observable et trace.</t>
  </si>
  <si>
    <t>Explique la conduite intermédiaire à tenir pour « texture prescrite » : situation, risque, geste professionnel, contrôle et transmission.</t>
  </si>
  <si>
    <t>Sur le terrain, que fais-tu si tu rencontres « refus de texture prescrite » avec une personne en texture modifiée ?</t>
  </si>
  <si>
    <t>Notion : Pour refus de texture prescrite, le professionnel vérifie le besoin et le niveau attendu (texture prescrite), identifie le risque principal, applique une action validée (analyse appétence et risque nutritionnel), réalise un contrôle observable, conserve une preuve/trace et transmet l'écart ou la décision au responsable concerné. ; Besoin / objectif : Pour refus de texture prescrite, le professionnel vérifie le besoin et le niveau attendu (texture prescrite), identifie le risque principal, applique une action validée (analyse appétence et risque nutritionnel), réalise un contrôle observable, conserve une preuve/trace et transmet l'écart ou la décision au responsable concerné. ; Action professionnelle : appliquer la prescription et la consigne validée. ; Contrôle observable : Pour refus de texture prescrite, le professionnel vérifie le besoin et le niveau attendu (texture prescrite), identifie le risque principal, applique une action validée (analyse appétence et risque nutritionnel), réalise un contrôle observable, conserve une preuve/trace et transmet l'écart ou la décision au responsable concerné. ; Risque / limite : Pour refus de texture prescrite, le professionnel vérifie le besoin et le niveau attendu (texture prescrite), identifie le risque principal, applique une action validée (analyse appétence et risque nutritionnel), réalise un contrôle observable, conserve une preuve/trace et transmet l'écart ou la décision au responsable concerné. ; Validation / preuve : Pour refus de texture prescrite, le professionnel vérifie le besoin et le niveau attendu (texture prescrite), identifie le risque principal, applique une action validée (analyse appétence et risque nutritionnel), réalise un contrôle observable, conserve une preuve/trace et transmet l'écart ou la décision au responsable concerné. ; Responsable : Cuisine + soins + diététique. ; Source : SRC_IDDSI_FRAMEWORK</t>
  </si>
  <si>
    <t>Objectif : identifier la situation « texture prescrite », expliquer le risque à maîtriser, réaliser le geste professionnel autorisé, contrôler la conformité, alerter en.... ; Action : appliquer la prescription en production, service ou accompagnement. ; Contrôle : Atelier : faire décrire puis réaliser le contrôle lié à « refus de texture prescrite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</si>
  <si>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refus de texture prescrite, je contrôle avec un test simple.... ; Si écart : je préviens le responsable, les soins ou le formateur. ; Je transmets : ce que j'ai vu, corrigé ou fait remonter.</t>
  </si>
  <si>
    <t>refus → risque → action → contrôle → trace</t>
  </si>
  <si>
    <t>Compléter avec le niveau autorisé, le risque maîtrisé, la preuve gardée et la personne à prévenir pour « refus de texture prescrite ».</t>
  </si>
  <si>
    <t>Quel risque précis veux-tu maîtriser dans « refus de texture prescrite », et quelle preuve démontre que l'action est conforme ?</t>
  </si>
  <si>
    <t>Fiche recette/test texture/traçabilité PMS ou transmission ciblée selon le cas « refus de texture prescrite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</si>
  <si>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refus de texture prescrite ». Le risque à éviter est : Cuisine produit conforme ; soins/diététique valident la prescription ; service observe et transmet. Je m’appuie sur la preuve suivante : Fiche recette/test texture/traçabilité PMS ou transmission ciblée selon le cas « refus de texture prescrite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</si>
  <si>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refus de texture prescrite ». Je compare le résultat obtenu avec ce qui est demandé et je signale tout écart avant service. Je transmets l’information utile et je garde comme repère : Fiche recette/test texture/traçabilité PMS ou transmission ciblée selon le cas « refus de texture prescrite ».</t>
  </si>
  <si>
    <t>Exemple de réponse CFA : pour « Identifier le besoin, le risque et la texture prescrite avant production ou service. », je regarde la consigne, je contrôle : Atelier : faire décrire puis réaliser le contrôle lié à « refus de texture prescrite ». Si ce n’est pas bon ou si j’ai un doute, je ne laisse pas partir sans prévenir le responsable, les soins ou le formateur.</t>
  </si>
  <si>
    <t>Atelier : faire décrire puis réaliser le contrôle lié à « refus de texture prescrite ».</t>
  </si>
  <si>
    <t>adapter niveau sans surclasser en mixe par facilite</t>
  </si>
  <si>
    <t>troubles de mastication</t>
  </si>
  <si>
    <t>Situation : demande famille non conforme. Objectif terrain : expliquer la limite et tracer la demande.</t>
  </si>
  <si>
    <t>Analysez la conduite professionnelle à tenir pour « demande famille non conforme » en textures modifiées : besoin, risque, action validée, contrôle observable et trace.</t>
  </si>
  <si>
    <t>Sur le terrain, que fais-tu si tu rencontres « demande famille non conforme » avec une personne en texture modifiée ?</t>
  </si>
  <si>
    <t>Notion : Pour demande famille non conforme, le professionnel vérifie le besoin et le niveau attendu (selon prescription), identifie le risque principal, applique une action validée (expliquer la limite et tracer la demande), réalise un contrôle observable, conserve une preuve/trace et transmet l'écart ou la décision au responsable concerné. ; Besoin / objectif : Pour demande famille non conforme, le professionnel vérifie le besoin et le niveau attendu (selon prescription), identifie le risque principal, applique une action validée (expliquer la limite et tracer la demande), réalise un contrôle observable, conserve une preuve/trace et transmet l'écart ou la décision au responsable concerné. ; Action professionnelle : appliquer la prescription et la consigne validée. ; Contrôle observable : Pour demande famille non conforme, le professionnel vérifie le besoin et le niveau attendu (selon prescription), identifie le risque principal, applique une action validée (expliquer la limite et tracer la demande), réalise un contrôle observable, conserve une preuve/trace et transmet l'écart ou la décision au responsable concerné. ; Risque / limite : Pour demande famille non conforme, le professionnel vérifie le besoin et le niveau attendu (selon prescription), identifie le risque principal, applique une action validée (expliquer la limite et tracer la demande), réalise un contrôle observable, conserve une preuve/trace et transmet l'écart ou la décision au responsable concerné. ; Validation / preuve : Pour demande famille non conforme, le professionnel vérifie le besoin et le niveau attendu (selon prescription), identifie le risque principal, applique une action validée (expliquer la limite et tracer la demande), réalise un contrôle observable, conserve une preuve/trace et transmet l'écart ou la décision au responsable concerné. ; Responsable : Cuisine + soins + diététique. ; Source : SRC_IDDSI_FRAMEWORK</t>
  </si>
  <si>
    <t>Objectif : identifier la situation « selon prescription », expliquer le risque à maîtriser, réaliser le geste professionnel autorisé, contrôler la conformité, alerter e.... ; Action : appliquer la prescription en production, service ou accompagnement. ; Contrôle : Atelier : faire décrire puis réaliser le contrôle lié à « demande famille non conforme ».. ; Transmission : prévenir cuisine, soins ou responsable si écart. ; Trace : noter ou faire remonter l'observation utile.</t>
  </si>
  <si>
    <t>Je vérifie : Identifier le besoin, le risque et la texture prescrite avant production ou service.. ; Je respecte : la prescription ou la consigne donnée. ; Je contrôle : Je vérifie la personne, le plateau et la texture. Je fais le geste prévu pour demande famille non conforme, je contrôle avec un test simp.... ; Si écart : je préviens le responsable, les soins ou le formateur. ; Je transmets : ce que j'ai vu, corrigé ou fait remonter.</t>
  </si>
  <si>
    <t>demande → risque → action → contrôle → trace</t>
  </si>
  <si>
    <t>Compléter avec le niveau autorisé, le risque maîtrisé, la preuve gardée et la personne à prévenir pour « demande famille non conforme ».</t>
  </si>
  <si>
    <t>Quel risque précis veux-tu maîtriser dans « demande famille non conforme », et quelle preuve démontre que l'action est conforme ?</t>
  </si>
  <si>
    <t>Fiche recette/test texture/traçabilité PMS ou transmission ciblée selon le cas « demande famille non conforme ».</t>
  </si>
  <si>
    <t>Exemple de réponse PRO : pour « Identifier le besoin, le risque et la texture prescrite avant production ou service. », je vérifie d’abord la prescription, le niveau IDDSI ou la consigne validée. Je contrôle en situation réelle : Atelier : faire décrire puis réaliser le contrôle lié à « demande famille non conforme ». Le risque à éviter est : Cuisine produit conforme ; soins/diététique valident la prescription ; service observe et transmet. Je m’appuie sur la preuve suivante : Fiche recette/test texture/traçabilité PMS ou transmission ciblée selon le cas « demande famille non conforme ». Si l’écart persiste, je corrige, je bloque la sortie si nécessaire et je transmets au responsable concerné.</t>
  </si>
  <si>
    <t>Exemple de réponse intermédiaire : pour « Identifier le besoin, le risque et la texture prescrite avant production ou service. », j’applique la consigne puis je vérifie : Atelier : faire décrire puis réaliser le contrôle lié à « demande famille non conforme ». Je compare le résultat obtenu avec ce qui est demandé et je signale tout écart avant service. Je transmets l’information utile et je garde comme repère : Fiche recette/test texture/traçabilité PMS ou transmission ciblée selon le cas « demande famille non conforme ».</t>
  </si>
  <si>
    <t>Exemple de réponse CFA : pour « Identifier le besoin, le risque et la texture prescrite avant production ou service. », je regarde la consigne, je contrôle : Atelier : faire décrire puis réaliser le contrôle lié à « demande famille non conforme ». Si ce n’est pas bon ou si j’ai un doute, je ne laisse pas partir sans prévenir le responsable, les soins ou le formateur.</t>
  </si>
  <si>
    <t>Atelier : faire décrire puis réaliser le contrôle lié à « demande famille non conforme ».</t>
  </si>
  <si>
    <t>situation troubles de mastication</t>
  </si>
  <si>
    <t>Tests IDDSI et conformité texture</t>
  </si>
  <si>
    <t>Réaliser des tests simples, reproductibles et traçables avant envoi.</t>
  </si>
  <si>
    <t>Situation : test cuillère inclinée. Objectif terrain : vérifier tenue et glissement.</t>
  </si>
  <si>
    <t>Analysez la conduite professionnelle à tenir pour « test cuillère inclinée » en textures modifiées : besoin, risque, action validée, contrôle observable et trace.</t>
  </si>
  <si>
    <t>Explique la conduite intermédiaire à tenir pour « IDDSI 4 » : situation, risque, geste professionnel, contrôle et transmission.</t>
  </si>
  <si>
    <t>Sur le terrain, que fais-tu si tu rencontres « test cuillère inclinée » avec une personne en texture modifiée ?</t>
  </si>
  <si>
    <t>Notion : Pour test cuillère inclinée, le professionnel vérifie le besoin et le niveau attendu (IDDSI 4), identifie le risque principal, applique une action validée (vérifier tenue et glissement), réalise un contrôle observable, conserve une preuve/trace et transmet l'écart ou la décision au responsable concerné. ; Besoin / objectif : Pour test cuillère inclinée, le professionnel vérifie le besoin et le niveau attendu (IDDSI 4), identifie le risque principal, applique une action validée (vérifier tenue et glissement), réalise un contrôle observable, conserve une preuve/trace et transmet l'écart ou la décision au responsable concerné. ; Action professionnelle : appliquer la prescription et la consigne validée. ; Contrôle observable : Pour test cuillère inclinée, le professionnel vérifie le besoin et le niveau attendu (IDDSI 4), identifie le risque principal, applique une action validée (vérifier tenue et glissement), réalise un contrôle observable, conserve une preuve/trace et transmet l'écart ou la décision au responsable concerné. ; Risque / limite : Pour test cuillère inclinée, le professionnel vérifie le besoin et le niveau attendu (IDDSI 4), identifie le risque principal, applique une action validée (vérifier tenue et glissement), réalise un contrôle observable, conserve une preuve/trace et transmet l'écart ou la décision au responsable concerné. ; Validation / preuve : Pour test cuillère inclinée, le professionnel vérifie le besoin et le niveau attendu (IDDSI 4), identifie le risque principal, applique une action validée (vérifier tenue et glissement), réalise un contrôle observable, conserve une preuve/trace et transmet l'écart ou la décision au responsable concerné. ; Responsable : Cuisine sous validation encadrement/soins. ; Source : SRC_IDDSI_TESTS</t>
  </si>
  <si>
    <t>Objectif : identifier la situation « IDDSI 4 », expliquer le risque à maîtriser, réaliser le geste professionnel autorisé, contrôler la conformité, alerter en cas d’éca.... ; Action : appliquer la prescription en production, service ou accompagnement. ; Contrôle : Atelier : faire décrire puis réaliser le contrôle lié à « test cuillère inclinée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</si>
  <si>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test cuillère inclinée, je contrôle avec un test simple ou .... ; Si écart : je préviens le responsable, les soins ou le formateur. ; Je transmets : ce que j'ai vu, corrigé ou fait remonter.</t>
  </si>
  <si>
    <t>test → risque → action → contrôle → trace</t>
  </si>
  <si>
    <t>Compléter avec le niveau autorisé, le risque maîtrisé, la preuve gardée et la personne à prévenir pour « test cuillère inclinée ».</t>
  </si>
  <si>
    <t>Quel risque précis veux-tu maîtriser dans « test cuillère inclinée », et quelle preuve démontre que l'action est conforme ?</t>
  </si>
  <si>
    <t>Cuisine sous validation encadrement/soins</t>
  </si>
  <si>
    <t>Fiche recette/test texture/traçabilité PMS ou transmission ciblée selon le cas « test cuillère inclinée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</si>
  <si>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test cuillère inclinée ». Le risque à éviter est : Cuisine produit conforme ; soins/diététique valident la prescription ; service observe et transmet. Je m’appuie sur la preuve suivante : Fiche recette/test texture/traçabilité PMS ou transmission ciblée selon le cas « test cuillère inclinée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</si>
  <si>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test cuillère inclinée ». Je compare le résultat obtenu avec ce qui est demandé et je signale tout écart avant service. Je transmets l’information utile et je garde comme repère : Fiche recette/test texture/traçabilité PMS ou transmission ciblée selon le cas « test cuillère inclinée ».</t>
  </si>
  <si>
    <t>Exemple de réponse CFA : pour « Réaliser des tests simples, reproductibles et traçables avant envoi. », je regarde la consigne, je contrôle : Atelier : faire décrire puis réaliser le contrôle lié à « test cuillère inclinée ». Si ce n’est pas bon ou si j’ai un doute, je ne laisse pas partir sans prévenir le responsable, les soins ou le formateur.</t>
  </si>
  <si>
    <t>SRC_IDDSI_TESTS</t>
  </si>
  <si>
    <t>Atelier : faire décrire puis réaliser le contrôle lié à « test cuillère inclinée ».</t>
  </si>
  <si>
    <t>troubles de mastication adapter tendrete decoupe sauce</t>
  </si>
  <si>
    <t>adapter tendrete decoupe sauce</t>
  </si>
  <si>
    <t>Situation : test pression fourchette. Objectif terrain : vérifier écrasement et cohésion.</t>
  </si>
  <si>
    <t>IDDSI 5 à 6</t>
  </si>
  <si>
    <t>Analysez la conduite professionnelle à tenir pour « test pression fourchette » en textures modifiées : besoin, risque, action validée, contrôle observable et trace.</t>
  </si>
  <si>
    <t>Explique la conduite intermédiaire à tenir pour « IDDSI 5 à 6 » : situation, risque, geste professionnel, contrôle et transmission.</t>
  </si>
  <si>
    <t>Sur le terrain, que fais-tu si tu rencontres « test pression fourchette » avec une personne en texture modifiée ?</t>
  </si>
  <si>
    <t>Notion : Pour test pression fourchette, le professionnel vérifie le besoin et le niveau attendu (IDDSI 5 à 6), identifie le risque principal, applique une action validée (vérifier écrasement et cohésion), réalise un contrôle observable, conserve une preuve/trace et transmet l'écart ou la décision au responsable concerné. ; Besoin / objectif : Pour test pression fourchette, le professionnel vérifie le besoin et le niveau attendu (IDDSI 5 à 6), identifie le risque principal, applique une action validée (vérifier écrasement et cohésion), réalise un contrôle observable, conserve une preuve/trace et transmet l'écart ou la décision au responsable concerné. ; Action professionnelle : appliquer la prescription et la consigne validée. ; Contrôle observable : Pour test pression fourchette, le professionnel vérifie le besoin et le niveau attendu (IDDSI 5 à 6), identifie le risque principal, applique une action validée (vérifier écrasement et cohésion), réalise un contrôle observable, conserve une preuve/trace et transmet l'écart ou la décision au responsable concerné. ; Risque / limite : Pour test pression fourchette, le professionnel vérifie le besoin et le niveau attendu (IDDSI 5 à 6), identifie le risque principal, applique une action validée (vérifier écrasement et cohésion), réalise un contrôle observable, conserve une preuve/trace et transmet l'écart ou la décision au responsable concerné. ; Validation / preuve : Pour test pression fourchette, le professionnel vérifie le besoin et le niveau attendu (IDDSI 5 à 6), identifie le risque principal, applique une action validée (vérifier écrasement et cohésion), réalise un contrôle observable, conserve une preuve/trace et transmet l'écart ou la décision au responsable concerné. ; Responsable : Cuisine sous validation encadrement/soins. ; Source : SRC_IDDSI_TESTS</t>
  </si>
  <si>
    <t>Objectif : identifier la situation « IDDSI 5 à 6 », expliquer le risque à maîtriser, réaliser le geste professionnel autorisé, contrôler la conformité, alerter en cas d.... ; Action : appliquer la prescription en production, service ou accompagnement. ; Contrôle : Atelier : faire décrire puis réaliser le contrôle lié à « test pression fourchette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</si>
  <si>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test pression fourchette, je contrôle avec un test simple o.... ; Si écart : je préviens le responsable, les soins ou le formateur. ; Je transmets : ce que j'ai vu, corrigé ou fait remonter.</t>
  </si>
  <si>
    <t>Compléter avec le niveau autorisé, le risque maîtrisé, la preuve gardée et la personne à prévenir pour « test pression fourchette ».</t>
  </si>
  <si>
    <t>Quel risque précis veux-tu maîtriser dans « test pression fourchette », et quelle preuve démontre que l'action est conforme ?</t>
  </si>
  <si>
    <t>Fiche recette/test texture/traçabilité PMS ou transmission ciblée selon le cas « test pression fourchette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</si>
  <si>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test pression fourchette ». Le risque à éviter est : Cuisine produit conforme ; soins/diététique valident la prescription ; service observe et transmet. Je m’appuie sur la preuve suivante : Fiche recette/test texture/traçabilité PMS ou transmission ciblée selon le cas « test pression fourchette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</si>
  <si>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test pression fourchette ». Je compare le résultat obtenu avec ce qui est demandé et je signale tout écart avant service. Je transmets l’information utile et je garde comme repère : Fiche recette/test texture/traçabilité PMS ou transmission ciblée selon le cas « test pression fourchette ».</t>
  </si>
  <si>
    <t>Exemple de réponse CFA : pour « Réaliser des tests simples, reproductibles et traçables avant envoi. », je regarde la consigne, je contrôle : Atelier : faire décrire puis réaliser le contrôle lié à « test pression fourchette ». Si ce n’est pas bon ou si j’ai un doute, je ne laisse pas partir sans prévenir le responsable, les soins ou le formateur.</t>
  </si>
  <si>
    <t>Atelier : faire décrire puis réaliser le contrôle lié à « test pression fourchette ».</t>
  </si>
  <si>
    <t>refus baisse d apports douleurs</t>
  </si>
  <si>
    <t>Situation : test égouttement fourchette. Objectif terrain : contrôler écoulement et séparation.</t>
  </si>
  <si>
    <t>IDDSI 3 à 4</t>
  </si>
  <si>
    <t>Analysez la conduite professionnelle à tenir pour « test égouttement fourchette » en textures modifiées : besoin, risque, action validée, contrôle observable et trace.</t>
  </si>
  <si>
    <t>Explique la conduite intermédiaire à tenir pour « IDDSI 3 à 4 » : situation, risque, geste professionnel, contrôle et transmission.</t>
  </si>
  <si>
    <t>Sur le terrain, que fais-tu si tu rencontres « test égouttement fourchette » avec une personne en texture modifiée ?</t>
  </si>
  <si>
    <t>Notion : Pour test égouttement fourchette, le professionnel vérifie le besoin et le niveau attendu (IDDSI 3 à 4), identifie le risque principal, applique une action validée (contrôler écoulement et séparation), réalise un contrôle observable, conserve une preuve/trace et transmet l'écart ou la décision au responsable concerné. ; Besoin / objectif : Pour test égouttement fourchette, le professionnel vérifie le besoin et le niveau attendu (IDDSI 3 à 4), identifie le risque principal, applique une action validée (contrôler écoulement et séparation), réalise un contrôle observable, conserve une preuve/trace et transmet l'écart ou la décision au responsable concerné. ; Action professionnelle : appliquer la prescription et la consigne validée. ; Contrôle observable : Pour test égouttement fourchette, le professionnel vérifie le besoin et le niveau attendu (IDDSI 3 à 4), identifie le risque principal, applique une action validée (contrôler écoulement et séparation), réalise un contrôle observable, conserve une preuve/trace et transmet l'écart ou la décision au responsable concerné. ; Risque / limite : Pour test égouttement fourchette, le professionnel vérifie le besoin et le niveau attendu (IDDSI 3 à 4), identifie le risque principal, applique une action validée (contrôler écoulement et séparation), réalise un contrôle observable, conserve une preuve/trace et transmet l'écart ou la décision au responsable concerné. ; Validation / preuve : Pour test égouttement fourchette, le professionnel vérifie le besoin et le niveau attendu (IDDSI 3 à 4), identifie le risque principal, applique une action validée (contrôler écoulement et séparation), réalise un contrôle observable, conserve une preuve/trace et transmet l'écart ou la décision au responsable concerné. ; Responsable : Cuisine sous validation encadrement/soins. ; Source : SRC_IDDSI_TESTS</t>
  </si>
  <si>
    <t>Objectif : identifier la situation « IDDSI 3 à 4 », expliquer le risque à maîtriser, réaliser le geste professionnel autorisé, contrôler la conformité, alerter en cas d.... ; Action : appliquer la prescription en production, service ou accompagnement. ; Contrôle : Atelier : faire décrire puis réaliser le contrôle lié à « test égouttement fourchette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</si>
  <si>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test égouttement fourchette, je contrôle avec un test simpl.... ; Si écart : je préviens le responsable, les soins ou le formateur. ; Je transmets : ce que j'ai vu, corrigé ou fait remonter.</t>
  </si>
  <si>
    <t>Compléter avec le niveau autorisé, le risque maîtrisé, la preuve gardée et la personne à prévenir pour « test égouttement fourchette ».</t>
  </si>
  <si>
    <t>Quel risque précis veux-tu maîtriser dans « test égouttement fourchette », et quelle preuve démontre que l'action est conforme ?</t>
  </si>
  <si>
    <t>Fiche recette/test texture/traçabilité PMS ou transmission ciblée selon le cas « test égouttement fourchette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</si>
  <si>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test égouttement fourchette ». Le risque à éviter est : Cuisine produit conforme ; soins/diététique valident la prescription ; service observe et transmet. Je m’appuie sur la preuve suivante : Fiche recette/test texture/traçabilité PMS ou transmission ciblée selon le cas « test égouttement fourchette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</si>
  <si>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test égouttement fourchette ». Je compare le résultat obtenu avec ce qui est demandé et je signale tout écart avant service. Je transmets l’information utile et je garde comme repère : Fiche recette/test texture/traçabilité PMS ou transmission ciblée selon le cas « test égouttement fourchette ».</t>
  </si>
  <si>
    <t>Exemple de réponse CFA : pour « Réaliser des tests simples, reproductibles et traçables avant envoi. », je regarde la consigne, je contrôle : Atelier : faire décrire puis réaliser le contrôle lié à « test égouttement fourchette ». Si ce n’est pas bon ou si j’ai un doute, je ne laisse pas partir sans prévenir le responsable, les soins ou le formateur.</t>
  </si>
  <si>
    <t>Atelier : faire décrire puis réaliser le contrôle lié à « test égouttement fourchette ».</t>
  </si>
  <si>
    <t>observation repas</t>
  </si>
  <si>
    <t>adapter niveau sans surclasser en mixe par facilite observation repas</t>
  </si>
  <si>
    <t>Situation : test écoulement seringue. Objectif terrain : contrôler l'épaisseur d'une boisson.</t>
  </si>
  <si>
    <t>IDDSI liquides 0 à 4</t>
  </si>
  <si>
    <t>Analysez la conduite professionnelle à tenir pour « test écoulement seringue » en textures modifiées : besoin, risque, action validée, contrôle observable et trace.</t>
  </si>
  <si>
    <t>Explique la conduite intermédiaire à tenir pour « IDDSI liquides 0 à 4 » : situation, risque, geste professionnel, contrôle et transmission.</t>
  </si>
  <si>
    <t>Sur le terrain, que fais-tu si tu rencontres « test écoulement seringue » avec une personne en texture modifiée ?</t>
  </si>
  <si>
    <t>Notion : Pour test écoulement seringue, le professionnel vérifie le besoin et le niveau attendu (IDDSI liquides 0 à 4), identifie le risque principal, applique une action validée (contrôler l'épaisseur d'une boisson), réalise un contrôle observable, conserve une preuve/trace et transmet l'écart ou la décision au responsable concerné. ; Besoin / objectif : Pour test écoulement seringue, le professionnel vérifie le besoin et le niveau attendu (IDDSI liquides 0 à 4), identifie le risque principal, applique une action validée (contrôler l'épaisseur d'une boisson), réalise un contrôle observable, conserve une preuve/trace et transmet l'écart ou la décision au responsable concerné. ; Action professionnelle : appliquer la prescription et la consigne validée. ; Contrôle observable : Pour test écoulement seringue, le professionnel vérifie le besoin et le niveau attendu (IDDSI liquides 0 à 4), identifie le risque principal, applique une action validée (contrôler l'épaisseur d'une boisson), réalise un contrôle observable, conserve une preuve/trace et transmet l'écart ou la décision au responsable concerné. ; Risque / limite : Pour test écoulement seringue, le professionnel vérifie le besoin et le niveau attendu (IDDSI liquides 0 à 4), identifie le risque principal, applique une action validée (contrôler l'épaisseur d'une boisson), réalise un contrôle observable, conserve une preuve/trace et transmet l'écart ou la décision au responsable concerné. ; Validation / preuve : Pour test écoulement seringue, le professionnel vérifie le besoin et le niveau attendu (IDDSI liquides 0 à 4), identifie le risque principal, applique une action validée (contrôler l'épaisseur d'une boisson), réalise un contrôle observable, conserve une preuve/trace et transmet l'écart ou la décision au responsable concerné. ; Responsable : Cuisine sous validation encadrement/soins. ; Source : SRC_IDDSI_TESTS</t>
  </si>
  <si>
    <t>Objectif : identifier la situation « IDDSI liquides 0 à 4 », expliquer le risque à maîtriser, réaliser le geste professionnel autorisé, contrôler la conformité, alerter.... ; Action : appliquer la prescription en production, service ou accompagnement. ; Contrôle : Atelier : faire décrire puis réaliser le contrôle lié à « test écoulement seringue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</si>
  <si>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test écoulement seringue, je contrôle avec un test simple o.... ; Si écart : je préviens le responsable, les soins ou le formateur. ; Je transmets : ce que j'ai vu, corrigé ou fait remonter.</t>
  </si>
  <si>
    <t>Compléter avec le niveau autorisé, le risque maîtrisé, la preuve gardée et la personne à prévenir pour « test écoulement seringue ».</t>
  </si>
  <si>
    <t>Quel risque précis veux-tu maîtriser dans « test écoulement seringue », et quelle preuve démontre que l'action est conforme ?</t>
  </si>
  <si>
    <t>Fiche recette/test texture/traçabilité PMS ou transmission ciblée selon le cas « test écoulement seringue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</si>
  <si>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test écoulement seringue ». Le risque à éviter est : Cuisine produit conforme ; soins/diététique valident la prescription ; service observe et transmet. Je m’appuie sur la preuve suivante : Fiche recette/test texture/traçabilité PMS ou transmission ciblée selon le cas « test écoulement seringue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</si>
  <si>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test écoulement seringue ». Je compare le résultat obtenu avec ce qui est demandé et je signale tout écart avant service. Je transmets l’information utile et je garde comme repère : Fiche recette/test texture/traçabilité PMS ou transmission ciblée selon le cas « test écoulement seringue ».</t>
  </si>
  <si>
    <t>Exemple de réponse CFA : pour « Réaliser des tests simples, reproductibles et traçables avant envoi. », je regarde la consigne, je contrôle : Atelier : faire décrire puis réaliser le contrôle lié à « test écoulement seringue ». Si ce n’est pas bon ou si j’ai un doute, je ne laisse pas partir sans prévenir le responsable, les soins ou le formateur.</t>
  </si>
  <si>
    <t>Atelier : faire décrire puis réaliser le contrôle lié à « test écoulement seringue ».</t>
  </si>
  <si>
    <t>Situation : granulométrie hachée. Objectif terrain : contrôler taille des morceaux.</t>
  </si>
  <si>
    <t>Analysez la conduite professionnelle à tenir pour « granulométrie hachée » en textures modifiées : besoin, risque, action validée, contrôle observable et trace.</t>
  </si>
  <si>
    <t>Explique la conduite intermédiaire à tenir pour « IDDSI 5 » : situation, risque, geste professionnel, contrôle et transmission.</t>
  </si>
  <si>
    <t>Sur le terrain, que fais-tu si tu rencontres « granulométrie hachée » avec une personne en texture modifiée ?</t>
  </si>
  <si>
    <t>Notion : Pour granulométrie hachée, le professionnel vérifie le besoin et le niveau attendu (IDDSI 5), identifie le risque principal, applique une action validée (contrôler taille des morceaux), réalise un contrôle observable, conserve une preuve/trace et transmet l'écart ou la décision au responsable concerné. ; Besoin / objectif : Pour granulométrie hachée, le professionnel vérifie le besoin et le niveau attendu (IDDSI 5), identifie le risque principal, applique une action validée (contrôler taille des morceaux), réalise un contrôle observable, conserve une preuve/trace et transmet l'écart ou la décision au responsable concerné. ; Action professionnelle : appliquer la prescription et la consigne validée. ; Contrôle observable : Pour granulométrie hachée, le professionnel vérifie le besoin et le niveau attendu (IDDSI 5), identifie le risque principal, applique une action validée (contrôler taille des morceaux), réalise un contrôle observable, conserve une preuve/trace et transmet l'écart ou la décision au responsable concerné. ; Risque / limite : Pour granulométrie hachée, le professionnel vérifie le besoin et le niveau attendu (IDDSI 5), identifie le risque principal, applique une action validée (contrôler taille des morceaux), réalise un contrôle observable, conserve une preuve/trace et transmet l'écart ou la décision au responsable concerné. ; Validation / preuve : Pour granulométrie hachée, le professionnel vérifie le besoin et le niveau attendu (IDDSI 5), identifie le risque principal, applique une action validée (contrôler taille des morceaux), réalise un contrôle observable, conserve une preuve/trace et transmet l'écart ou la décision au responsable concerné. ; Responsable : Cuisine sous validation encadrement/soins. ; Source : SRC_IDDSI_TESTS</t>
  </si>
  <si>
    <t>Objectif : identifier la situation « IDDSI 5 », expliquer le risque à maîtriser, réaliser le geste professionnel autorisé, contrôler la conformité, alerter en cas d’éca.... ; Action : appliquer la prescription en production, service ou accompagnement. ; Contrôle : Atelier : faire décrire puis réaliser le contrôle lié à « granulométrie hachée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</si>
  <si>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granulométrie hachée, je contrôle avec un test simple ou l'.... ; Si écart : je préviens le responsable, les soins ou le formateur. ; Je transmets : ce que j'ai vu, corrigé ou fait remonter.</t>
  </si>
  <si>
    <t>granulométrie → risque → action → contrôle → trace</t>
  </si>
  <si>
    <t>Compléter avec le niveau autorisé, le risque maîtrisé, la preuve gardée et la personne à prévenir pour « granulométrie hachée ».</t>
  </si>
  <si>
    <t>Quel risque précis veux-tu maîtriser dans « granulométrie hachée », et quelle preuve démontre que l'action est conforme ?</t>
  </si>
  <si>
    <t>Fiche recette/test texture/traçabilité PMS ou transmission ciblée selon le cas « granulométrie hachée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</si>
  <si>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granulométrie hachée ». Le risque à éviter est : Cuisine produit conforme ; soins/diététique valident la prescription ; service observe et transmet. Je m’appuie sur la preuve suivante : Fiche recette/test texture/traçabilité PMS ou transmission ciblée selon le cas « granulométrie hachée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</si>
  <si>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granulométrie hachée ». Je compare le résultat obtenu avec ce qui est demandé et je signale tout écart avant service. Je transmets l’information utile et je garde comme repère : Fiche recette/test texture/traçabilité PMS ou transmission ciblée selon le cas « granulométrie hachée ».</t>
  </si>
  <si>
    <t>Exemple de réponse CFA : pour « Réaliser des tests simples, reproductibles et traçables avant envoi. », je regarde la consigne, je contrôle : Atelier : faire décrire puis réaliser le contrôle lié à « granulométrie hachée ». Si ce n’est pas bon ou si j’ai un doute, je ne laisse pas partir sans prévenir le responsable, les soins ou le formateur.</t>
  </si>
  <si>
    <t>Atelier : faire décrire puis réaliser le contrôle lié à « granulométrie hachée ».</t>
  </si>
  <si>
    <t>Situation : absence de double texture. Objectif terrain : éviter morceaux + liquide libre.</t>
  </si>
  <si>
    <t>tous niveaux</t>
  </si>
  <si>
    <t>Analysez la conduite professionnelle à tenir pour « absence de double texture » en textures modifiées : besoin, risque, action validée, contrôle observable et trace.</t>
  </si>
  <si>
    <t>Explique la conduite intermédiaire à tenir pour « tous niveaux » : situation, risque, geste professionnel, contrôle et transmission.</t>
  </si>
  <si>
    <t>Sur le terrain, que fais-tu si tu rencontres « absence de double texture » avec une personne en texture modifiée ?</t>
  </si>
  <si>
    <t>Notion : Pour absence de double texture, le professionnel vérifie le besoin et le niveau attendu (tous niveaux), identifie le risque principal, applique une action validée (éviter morceaux + liquide libre), réalise un contrôle observable, conserve une preuve/trace et transmet l'écart ou la décision au responsable concerné. ; Besoin / objectif : Pour absence de double texture, le professionnel vérifie le besoin et le niveau attendu (tous niveaux), identifie le risque principal, applique une action validée (éviter morceaux + liquide libre), réalise un contrôle observable, conserve une preuve/trace et transmet l'écart ou la décision au responsable concerné. ; Action professionnelle : appliquer la prescription et la consigne validée. ; Contrôle observable : Pour absence de double texture, le professionnel vérifie le besoin et le niveau attendu (tous niveaux), identifie le risque principal, applique une action validée (éviter morceaux + liquide libre), réalise un contrôle observable, conserve une preuve/trace et transmet l'écart ou la décision au responsable concerné. ; Risque / limite : Pour absence de double texture, le professionnel vérifie le besoin et le niveau attendu (tous niveaux), identifie le risque principal, applique une action validée (éviter morceaux + liquide libre), réalise un contrôle observable, conserve une preuve/trace et transmet l'écart ou la décision au responsable concerné. ; Validation / preuve : Pour absence de double texture, le professionnel vérifie le besoin et le niveau attendu (tous niveaux), identifie le risque principal, applique une action validée (éviter morceaux + liquide libre), réalise un contrôle observable, conserve une preuve/trace et transmet l'écart ou la décision au responsable concerné. ; Responsable : Cuisine sous validation encadrement/soins. ; Source : SRC_IDDSI_TESTS</t>
  </si>
  <si>
    <t>Objectif : identifier la situation « tous niveaux », expliquer le risque à maîtriser, réaliser le geste professionnel autorisé, contrôler la conformité, alerter en cas .... ; Action : appliquer la prescription en production, service ou accompagnement. ; Contrôle : Atelier : faire décrire puis réaliser le contrôle lié à « absence de double texture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</si>
  <si>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absence de double texture, je contrôle avec un test simple .... ; Si écart : je préviens le responsable, les soins ou le formateur. ; Je transmets : ce que j'ai vu, corrigé ou fait remonter.</t>
  </si>
  <si>
    <t>absence → risque → action → contrôle → trace</t>
  </si>
  <si>
    <t>Compléter avec le niveau autorisé, le risque maîtrisé, la preuve gardée et la personne à prévenir pour « absence de double texture ».</t>
  </si>
  <si>
    <t>Quel risque précis veux-tu maîtriser dans « absence de double texture », et quelle preuve démontre que l'action est conforme ?</t>
  </si>
  <si>
    <t>Fiche recette/test texture/traçabilité PMS ou transmission ciblée selon le cas « absence de double texture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</si>
  <si>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absence de double texture ». Le risque à éviter est : Cuisine produit conforme ; soins/diététique valident la prescription ; service observe et transmet. Je m’appuie sur la preuve suivante : Fiche recette/test texture/traçabilité PMS ou transmission ciblée selon le cas « absence de double texture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</si>
  <si>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absence de double texture ». Je compare le résultat obtenu avec ce qui est demandé et je signale tout écart avant service. Je transmets l’information utile et je garde comme repère : Fiche recette/test texture/traçabilité PMS ou transmission ciblée selon le cas « absence de double texture ».</t>
  </si>
  <si>
    <t>Exemple de réponse CFA : pour « Réaliser des tests simples, reproductibles et traçables avant envoi. », je regarde la consigne, je contrôle : Atelier : faire décrire puis réaliser le contrôle lié à « absence de double texture ». Si ce n’est pas bon ou si j’ai un doute, je ne laisse pas partir sans prévenir le responsable, les soins ou le formateur.</t>
  </si>
  <si>
    <t>Atelier : faire décrire puis réaliser le contrôle lié à « absence de double texture ».</t>
  </si>
  <si>
    <t>Situation : effet de la température. Objectif terrain : tester après refroidissement/remise en température.</t>
  </si>
  <si>
    <t>selon produit</t>
  </si>
  <si>
    <t>Analysez la conduite professionnelle à tenir pour « effet de la température » en textures modifiées : besoin, risque, action validée, contrôle observable et trace.</t>
  </si>
  <si>
    <t>Explique la conduite intermédiaire à tenir pour « selon produit » : situation, risque, geste professionnel, contrôle et transmission.</t>
  </si>
  <si>
    <t>Sur le terrain, que fais-tu si tu rencontres « effet de la température » avec une personne en texture modifiée ?</t>
  </si>
  <si>
    <t>Notion : Pour effet de la température, le professionnel vérifie le besoin et le niveau attendu (selon produit), identifie le risque principal, applique une action validée (tester après refroidissement/remise en température), réalise un contrôle observable, conserve une preuve/trace et transmet l'écart ou la décision au responsable concerné. ; Besoin / objectif : Pour effet de la température, le professionnel vérifie le besoin et le niveau attendu (selon produit), identifie le risque principal, applique une action validée (tester après refroidissement/remise en température), réalise un contrôle observable, conserve une preuve/trace et transmet l'écart ou la décision au responsable concerné. ; Action professionnelle : appliquer la prescription et la consigne validée. ; Contrôle observable : Pour effet de la température, le professionnel vérifie le besoin et le niveau attendu (selon produit), identifie le risque principal, applique une action validée (tester après refroidissement/remise en température), réalise un contrôle observable, conserve une preuve/trace et transmet l'écart ou la décision au responsable concerné. ; Risque / limite : Pour effet de la température, le professionnel vérifie le besoin et le niveau attendu (selon produit), identifie le risque principal, applique une action validée (tester après refroidissement/remise en température), réalise un contrôle observable, conserve une preuve/trace et transmet l'écart ou la décision au responsable concerné. ; Validation / preuve : Pour effet de la température, le professionnel vérifie le besoin et le niveau attendu (selon produit), identifie le risque principal, applique une action validée (tester après refroidissement/remise en température), réalise un contrôle observable, conserve une preuve/trace et transmet l'écart ou la décision au responsable concerné. ; Responsable : Cuisine sous validation encadrement/soins. ; Source : SRC_IDDSI_TESTS</t>
  </si>
  <si>
    <t>Objectif : identifier la situation « selon produit », expliquer le risque à maîtriser, réaliser le geste professionnel autorisé, contrôler la conformité, alerter en cas.... ; Action : appliquer la prescription en production, service ou accompagnement. ; Contrôle : Atelier : faire décrire puis réaliser le contrôle lié à « effet de la température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</si>
  <si>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effet de la température, je contrôle avec un test simple ou.... ; Si écart : je préviens le responsable, les soins ou le formateur. ; Je transmets : ce que j'ai vu, corrigé ou fait remonter.</t>
  </si>
  <si>
    <t>effet → risque → action → contrôle → trace</t>
  </si>
  <si>
    <t>Compléter avec le niveau autorisé, le risque maîtrisé, la preuve gardée et la personne à prévenir pour « effet de la température ».</t>
  </si>
  <si>
    <t>Quel risque précis veux-tu maîtriser dans « effet de la température », et quelle preuve démontre que l'action est conforme ?</t>
  </si>
  <si>
    <t>Fiche recette/test texture/traçabilité PMS ou transmission ciblée selon le cas « effet de la température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</si>
  <si>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effet de la température ». Le risque à éviter est : Cuisine produit conforme ; soins/diététique valident la prescription ; service observe et transmet. Je m’appuie sur la preuve suivante : Fiche recette/test texture/traçabilité PMS ou transmission ciblée selon le cas « effet de la température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</si>
  <si>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effet de la température ». Je compare le résultat obtenu avec ce qui est demandé et je signale tout écart avant service. Je transmets l’information utile et je garde comme repère : Fiche recette/test texture/traçabilité PMS ou transmission ciblée selon le cas « effet de la température ».</t>
  </si>
  <si>
    <t>Exemple de réponse CFA : pour « Réaliser des tests simples, reproductibles et traçables avant envoi. », je regarde la consigne, je contrôle : Atelier : faire décrire puis réaliser le contrôle lié à « effet de la température ». Si ce n’est pas bon ou si j’ai un doute, je ne laisse pas partir sans prévenir le responsable, les soins ou le formateur.</t>
  </si>
  <si>
    <t>Atelier : faire décrire puis réaliser le contrôle lié à « effet de la température ».</t>
  </si>
  <si>
    <t>Situation : conformité lot avant service. Objectif terrain : prélever et valider un échantillon.</t>
  </si>
  <si>
    <t>niveau prescrit</t>
  </si>
  <si>
    <t>Analysez la conduite professionnelle à tenir pour « conformité lot avant service » en textures modifiées : besoin, risque, action validée, contrôle observable et trace.</t>
  </si>
  <si>
    <t>Explique la conduite intermédiaire à tenir pour « niveau prescrit » : situation, risque, geste professionnel, contrôle et transmission.</t>
  </si>
  <si>
    <t>Sur le terrain, que fais-tu si tu rencontres « conformité lot avant service » avec une personne en texture modifiée ?</t>
  </si>
  <si>
    <t>Notion : Pour conformité lot avant service, le professionnel vérifie le besoin et le niveau attendu (niveau prescrit), identifie le risque principal, applique une action validée (prélever et valider un échantillon), réalise un contrôle observable, conserve une preuve/trace et transmet l'écart ou la décision au responsable concerné. ; Besoin / objectif : Pour conformité lot avant service, le professionnel vérifie le besoin et le niveau attendu (niveau prescrit), identifie le risque principal, applique une action validée (prélever et valider un échantillon), réalise un contrôle observable, conserve une preuve/trace et transmet l'écart ou la décision au responsable concerné. ; Action professionnelle : appliquer la prescription et la consigne validée. ; Contrôle observable : Pour conformité lot avant service, le professionnel vérifie le besoin et le niveau attendu (niveau prescrit), identifie le risque principal, applique une action validée (prélever et valider un échantillon), réalise un contrôle observable, conserve une preuve/trace et transmet l'écart ou la décision au responsable concerné. ; Risque / limite : Pour conformité lot avant service, le professionnel vérifie le besoin et le niveau attendu (niveau prescrit), identifie le risque principal, applique une action validée (prélever et valider un échantillon), réalise un contrôle observable, conserve une preuve/trace et transmet l'écart ou la décision au responsable concerné. ; Validation / preuve : Pour conformité lot avant service, le professionnel vérifie le besoin et le niveau attendu (niveau prescrit), identifie le risque principal, applique une action validée (prélever et valider un échantillon), réalise un contrôle observable, conserve une preuve/trace et transmet l'écart ou la décision au responsable concerné. ; Responsable : Cuisine sous validation encadrement/soins. ; Source : SRC_IDDSI_TESTS</t>
  </si>
  <si>
    <t>Objectif : identifier la situation « niveau prescrit », expliquer le risque à maîtriser, réaliser le geste professionnel autorisé, contrôler la conformité, alerter en c.... ; Action : appliquer la prescription en production, service ou accompagnement. ; Contrôle : Atelier : faire décrire puis réaliser le contrôle lié à « conformité lot avant service ».. ; Transmission : prévenir cuisine, soins ou responsable si écart. ; Trace : noter ou faire remonter l'observation utile.</t>
  </si>
  <si>
    <t>Je vérifie : Réaliser des tests simples, reproductibles et traçables avant envoi.. ; Je respecte : la prescription ou la consigne donnée. ; Je contrôle : Je vérifie la personne, le plateau et la texture. Je fais le geste prévu pour conformité lot avant service, je contrôle avec un test simp.... ; Si écart : je préviens le responsable, les soins ou le formateur. ; Je transmets : ce que j'ai vu, corrigé ou fait remonter.</t>
  </si>
  <si>
    <t>conformité → risque → action → contrôle → trace</t>
  </si>
  <si>
    <t>Compléter avec le niveau autorisé, le risque maîtrisé, la preuve gardée et la personne à prévenir pour « conformité lot avant service ».</t>
  </si>
  <si>
    <t>Quel risque précis veux-tu maîtriser dans « conformité lot avant service », et quelle preuve démontre que l'action est conforme ?</t>
  </si>
  <si>
    <t>Fiche recette/test texture/traçabilité PMS ou transmission ciblée selon le cas « conformité lot avant service ».</t>
  </si>
  <si>
    <t>Exemple de réponse PRO : pour « Réaliser des tests simples, reproductibles et traçables avant envoi. », je vérifie d’abord la prescription, le niveau IDDSI ou la consigne validée. Je contrôle en situation réelle : Atelier : faire décrire puis réaliser le contrôle lié à « conformité lot avant service ». Le risque à éviter est : Cuisine produit conforme ; soins/diététique valident la prescription ; service observe et transmet. Je m’appuie sur la preuve suivante : Fiche recette/test texture/traçabilité PMS ou transmission ciblée selon le cas « conformité lot avant service ». Si l’écart persiste, je corrige, je bloque la sortie si nécessaire et je transmets au responsable concerné.</t>
  </si>
  <si>
    <t>Exemple de réponse intermédiaire : pour « Réaliser des tests simples, reproductibles et traçables avant envoi. », j’applique la consigne puis je vérifie : Atelier : faire décrire puis réaliser le contrôle lié à « conformité lot avant service ». Je compare le résultat obtenu avec ce qui est demandé et je signale tout écart avant service. Je transmets l’information utile et je garde comme repère : Fiche recette/test texture/traçabilité PMS ou transmission ciblée selon le cas « conformité lot avant service ».</t>
  </si>
  <si>
    <t>Exemple de réponse CFA : pour « Réaliser des tests simples, reproductibles et traçables avant envoi. », je regarde la consigne, je contrôle : Atelier : faire décrire puis réaliser le contrôle lié à « conformité lot avant service ». Si ce n’est pas bon ou si j’ai un doute, je ne laisse pas partir sans prévenir le responsable, les soins ou le formateur.</t>
  </si>
  <si>
    <t>Atelier : faire décrire puis réaliser le contrôle lié à « conformité lot avant service ».</t>
  </si>
  <si>
    <t>Production culinaire texture modifiée</t>
  </si>
  <si>
    <t>Produire une texture homogène, nutritive, sûre et répétable.</t>
  </si>
  <si>
    <t>Situation : cuisson adaptée avant mixage. Objectif terrain : attendrir sans dessécher.</t>
  </si>
  <si>
    <t>selon recette</t>
  </si>
  <si>
    <t>Analysez la conduite professionnelle à tenir pour « cuisson adaptée avant mixage » en textures modifiées : besoin, risque, action validée, contrôle observable et trace.</t>
  </si>
  <si>
    <t>Explique la conduite intermédiaire à tenir pour « selon recette » : situation, risque, geste professionnel, contrôle et transmission.</t>
  </si>
  <si>
    <t>Sur le terrain, que fais-tu si tu rencontres « cuisson adaptée avant mixage » avec une personne en texture modifiée ?</t>
  </si>
  <si>
    <t>Notion : Pour cuisson adaptée avant mixage, le professionnel vérifie le besoin et le niveau attendu (selon recette), identifie le risque principal, applique une action validée (attendrir sans dessécher), réalise un contrôle observable, conserve une preuve/trace et transmet l'écart ou la décision au responsable concerné. ; Besoin / objectif : Pour cuisson adaptée avant mixage, le professionnel vérifie le besoin et le niveau attendu (selon recette), identifie le risque principal, applique une action validée (attendrir sans dessécher), réalise un contrôle observable, conserve une preuve/trace et transmet l'écart ou la décision au responsable concerné. ; Action professionnelle : appliquer la prescription et la consigne validée. ; Contrôle observable : Pour cuisson adaptée avant mixage, le professionnel vérifie le besoin et le niveau attendu (selon recette), identifie le risque principal, applique une action validée (attendrir sans dessécher), réalise un contrôle observable, conserve une preuve/trace et transmet l'écart ou la décision au responsable concerné. ; Risque / limite : Pour cuisson adaptée avant mixage, le professionnel vérifie le besoin et le niveau attendu (selon recette), identifie le risque principal, applique une action validée (attendrir sans dessécher), réalise un contrôle observable, conserve une preuve/trace et transmet l'écart ou la décision au responsable concerné. ; Validation / preuve : Pour cuisson adaptée avant mixage, le professionnel vérifie le besoin et le niveau attendu (selon recette), identifie le risque principal, applique une action validée (attendrir sans dessécher), réalise un contrôle observable, conserve une preuve/trace et transmet l'écart ou la décision au responsable concerné. ; Responsable : Cuisine. ; Source : SRC_SRAE_TEXTURES</t>
  </si>
  <si>
    <t>Objectif : identifier la situation « selon recette », expliquer le risque à maîtriser, réaliser le geste professionnel autorisé, contrôler la conformité, alerter en cas.... ; Action : appliquer la prescription en production, service ou accompagnement. ; Contrôle : Atelier : faire décrire puis réaliser le contrôle lié à « cuisson adaptée avant mixage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</si>
  <si>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cuisson adaptée avant mixage, je contrôle avec un test simp.... ; Si écart : je préviens le responsable, les soins ou le formateur. ; Je transmets : ce que j'ai vu, corrigé ou fait remonter.</t>
  </si>
  <si>
    <t>cuisson → risque → action → contrôle → trace</t>
  </si>
  <si>
    <t>Compléter avec le niveau autorisé, le risque maîtrisé, la preuve gardée et la personne à prévenir pour « cuisson adaptée avant mixage ».</t>
  </si>
  <si>
    <t>Quel risque précis veux-tu maîtriser dans « cuisson adaptée avant mixage », et quelle preuve démontre que l'action est conforme ?</t>
  </si>
  <si>
    <t>Cuisine</t>
  </si>
  <si>
    <t>Fiche recette/test texture/traçabilité PMS ou transmission ciblée selon le cas « cuisson adaptée avant mixage ».</t>
  </si>
  <si>
    <t>Exemple de réponse PRO : pour « Produire une texture homogène, nutritive, sûre et répétable. », je vérifie d’abord la prescription, le niveau IDDSI ou la consigne validée. Je contrôle en situation réelle : Atelier : faire décrire puis réaliser le contrôle lié à « cuisson adaptée avant mixage ». Le risque à éviter est : Cuisine produit conforme ; soins/diététique valident la prescription ; service observe et transmet. Je m’appuie sur la preuve suivante : Fiche recette/test texture/traçabilité PMS ou transmission ciblée selon le cas « cuisson adaptée avant mixage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</si>
  <si>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cuisson adaptée avant mixage ». Je compare le résultat obtenu avec ce qui est demandé et je signale tout écart avant service. Je transmets l’information utile et je garde comme repère : Fiche recette/test texture/traçabilité PMS ou transmission ciblée selon le cas « cuisson adaptée avant mixage ».</t>
  </si>
  <si>
    <t>Exemple de réponse CFA : pour « Produire une texture homogène, nutritive, sûre et répétable. », je regarde la consigne, je contrôle : Atelier : faire décrire puis réaliser le contrôle lié à « cuisson adaptée avant mixage ». Si ce n’est pas bon ou si j’ai un doute, je ne laisse pas partir sans prévenir le responsable, les soins ou le formateur.</t>
  </si>
  <si>
    <t>Atelier : faire décrire puis réaliser le contrôle lié à « cuisson adaptée avant mixage ».</t>
  </si>
  <si>
    <t>Situation : mixage progressif. Objectif terrain : maîtriser eau, liaison et fibres.</t>
  </si>
  <si>
    <t>IDDSI 3 à 5</t>
  </si>
  <si>
    <t>Analysez la conduite professionnelle à tenir pour « mixage progressif » en textures modifiées : besoin, risque, action validée, contrôle observable et trace.</t>
  </si>
  <si>
    <t>Explique la conduite intermédiaire à tenir pour « IDDSI 3 à 5 » : situation, risque, geste professionnel, contrôle et transmission.</t>
  </si>
  <si>
    <t>Sur le terrain, que fais-tu si tu rencontres « mixage progressif » avec une personne en texture modifiée ?</t>
  </si>
  <si>
    <t>Notion : Pour mixage progressif, le professionnel vérifie le besoin et le niveau attendu (IDDSI 3 à 5), identifie le risque principal, applique une action validée (maîtriser eau, liaison et fibres), réalise un contrôle observable, conserve une preuve/trace et transmet l'écart ou la décision au responsable concerné. ; Besoin / objectif : Pour mixage progressif, le professionnel vérifie le besoin et le niveau attendu (IDDSI 3 à 5), identifie le risque principal, applique une action validée (maîtriser eau, liaison et fibres), réalise un contrôle observable, conserve une preuve/trace et transmet l'écart ou la décision au responsable concerné. ; Action professionnelle : appliquer la prescription et la consigne validée. ; Contrôle observable : Pour mixage progressif, le professionnel vérifie le besoin et le niveau attendu (IDDSI 3 à 5), identifie le risque principal, applique une action validée (maîtriser eau, liaison et fibres), réalise un contrôle observable, conserve une preuve/trace et transmet l'écart ou la décision au responsable concerné. ; Risque / limite : Pour mixage progressif, le professionnel vérifie le besoin et le niveau attendu (IDDSI 3 à 5), identifie le risque principal, applique une action validée (maîtriser eau, liaison et fibres), réalise un contrôle observable, conserve une preuve/trace et transmet l'écart ou la décision au responsable concerné. ; Validation / preuve : Pour mixage progressif, le professionnel vérifie le besoin et le niveau attendu (IDDSI 3 à 5), identifie le risque principal, applique une action validée (maîtriser eau, liaison et fibres), réalise un contrôle observable, conserve une preuve/trace et transmet l'écart ou la décision au responsable concerné. ; Responsable : Cuisine. ; Source : SRC_SRAE_TEXTURES</t>
  </si>
  <si>
    <t>Objectif : identifier la situation « IDDSI 3 à 5 », expliquer le risque à maîtriser, réaliser le geste professionnel autorisé, contrôler la conformité, alerter en cas d.... ; Action : appliquer la prescription en production, service ou accompagnement. ; Contrôle : Atelier : faire décrire puis réaliser le contrôle lié à « mixage progressif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</si>
  <si>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mixage progressif, je contrôle avec un test simple ou l'obs.... ; Si écart : je préviens le responsable, les soins ou le formateur. ; Je transmets : ce que j'ai vu, corrigé ou fait remonter.</t>
  </si>
  <si>
    <t>mixage → risque → action → contrôle → trace</t>
  </si>
  <si>
    <t>Compléter avec le niveau autorisé, le risque maîtrisé, la preuve gardée et la personne à prévenir pour « mixage progressif ».</t>
  </si>
  <si>
    <t>Quel risque précis veux-tu maîtriser dans « mixage progressif », et quelle preuve démontre que l'action est conforme ?</t>
  </si>
  <si>
    <t>Fiche recette/test texture/traçabilité PMS ou transmission ciblée selon le cas « mixage progressif ».</t>
  </si>
  <si>
    <t>Exemple de réponse PRO : pour « Produire une texture homogène, nutritive, sûre et répétable. », je vérifie d’abord la prescription, le niveau IDDSI ou la consigne validée. Je contrôle en situation réelle : Atelier : faire décrire puis réaliser le contrôle lié à « mixage progressif ». Le risque à éviter est : Cuisine produit conforme ; soins/diététique valident la prescription ; service observe et transmet. Je m’appuie sur la preuve suivante : Fiche recette/test texture/traçabilité PMS ou transmission ciblée selon le cas « mixage progressif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</si>
  <si>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mixage progressif ». Je compare le résultat obtenu avec ce qui est demandé et je signale tout écart avant service. Je transmets l’information utile et je garde comme repère : Fiche recette/test texture/traçabilité PMS ou transmission ciblée selon le cas « mixage progressif ».</t>
  </si>
  <si>
    <t>Exemple de réponse CFA : pour « Produire une texture homogène, nutritive, sûre et répétable. », je regarde la consigne, je contrôle : Atelier : faire décrire puis réaliser le contrôle lié à « mixage progressif ». Si ce n’est pas bon ou si j’ai un doute, je ne laisse pas partir sans prévenir le responsable, les soins ou le formateur.</t>
  </si>
  <si>
    <t>Atelier : faire décrire puis réaliser le contrôle lié à « mixage progressif ».</t>
  </si>
  <si>
    <t>Situation : tamisage après mixage. Objectif terrain : supprimer peaux, arêtes et grumeaux.</t>
  </si>
  <si>
    <t>Analysez la conduite professionnelle à tenir pour « tamisage après mixage » en textures modifiées : besoin, risque, action validée, contrôle observable et trace.</t>
  </si>
  <si>
    <t>Sur le terrain, que fais-tu si tu rencontres « tamisage après mixage » avec une personne en texture modifiée ?</t>
  </si>
  <si>
    <t>Notion : Pour tamisage après mixage, le professionnel vérifie le besoin et le niveau attendu (IDDSI 4), identifie le risque principal, applique une action validée (supprimer peaux, arêtes et grumeaux), réalise un contrôle observable, conserve une preuve/trace et transmet l'écart ou la décision au responsable concerné. ; Besoin / objectif : Pour tamisage après mixage, le professionnel vérifie le besoin et le niveau attendu (IDDSI 4), identifie le risque principal, applique une action validée (supprimer peaux, arêtes et grumeaux), réalise un contrôle observable, conserve une preuve/trace et transmet l'écart ou la décision au responsable concerné. ; Action professionnelle : appliquer la prescription et la consigne validée. ; Contrôle observable : Pour tamisage après mixage, le professionnel vérifie le besoin et le niveau attendu (IDDSI 4), identifie le risque principal, applique une action validée (supprimer peaux, arêtes et grumeaux), réalise un contrôle observable, conserve une preuve/trace et transmet l'écart ou la décision au responsable concerné. ; Risque / limite : Pour tamisage après mixage, le professionnel vérifie le besoin et le niveau attendu (IDDSI 4), identifie le risque principal, applique une action validée (supprimer peaux, arêtes et grumeaux), réalise un contrôle observable, conserve une preuve/trace et transmet l'écart ou la décision au responsable concerné. ; Validation / preuve : Pour tamisage après mixage, le professionnel vérifie le besoin et le niveau attendu (IDDSI 4), identifie le risque principal, applique une action validée (supprimer peaux, arêtes et grumeaux), réalise un contrôle observable, conserve une preuve/trace et transmet l'écart ou la décision au responsable concerné. ; Responsable : Cuisine. ; Source : SRC_SRAE_TEXTURES</t>
  </si>
  <si>
    <t>Objectif : identifier la situation « IDDSI 4 », expliquer le risque à maîtriser, réaliser le geste professionnel autorisé, contrôler la conformité, alerter en cas d’éca.... ; Action : appliquer la prescription en production, service ou accompagnement. ; Contrôle : Atelier : faire décrire puis réaliser le contrôle lié à « tamisage après mixage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</si>
  <si>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tamisage après mixage, je contrôle avec un test simple ou l.... ; Si écart : je préviens le responsable, les soins ou le formateur. ; Je transmets : ce que j'ai vu, corrigé ou fait remonter.</t>
  </si>
  <si>
    <t>tamisage → risque → action → contrôle → trace</t>
  </si>
  <si>
    <t>Compléter avec le niveau autorisé, le risque maîtrisé, la preuve gardée et la personne à prévenir pour « tamisage après mixage ».</t>
  </si>
  <si>
    <t>Quel risque précis veux-tu maîtriser dans « tamisage après mixage », et quelle preuve démontre que l'action est conforme ?</t>
  </si>
  <si>
    <t>Fiche recette/test texture/traçabilité PMS ou transmission ciblée selon le cas « tamisage après mixage ».</t>
  </si>
  <si>
    <t>Exemple de réponse PRO : pour « Produire une texture homogène, nutritive, sûre et répétable. », je vérifie d’abord la prescription, le niveau IDDSI ou la consigne validée. Je contrôle en situation réelle : Atelier : faire décrire puis réaliser le contrôle lié à « tamisage après mixage ». Le risque à éviter est : Cuisine produit conforme ; soins/diététique valident la prescription ; service observe et transmet. Je m’appuie sur la preuve suivante : Fiche recette/test texture/traçabilité PMS ou transmission ciblée selon le cas « tamisage après mixage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</si>
  <si>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tamisage après mixage ». Je compare le résultat obtenu avec ce qui est demandé et je signale tout écart avant service. Je transmets l’information utile et je garde comme repère : Fiche recette/test texture/traçabilité PMS ou transmission ciblée selon le cas « tamisage après mixage ».</t>
  </si>
  <si>
    <t>Exemple de réponse CFA : pour « Produire une texture homogène, nutritive, sûre et répétable. », je regarde la consigne, je contrôle : Atelier : faire décrire puis réaliser le contrôle lié à « tamisage après mixage ». Si ce n’est pas bon ou si j’ai un doute, je ne laisse pas partir sans prévenir le responsable, les soins ou le formateur.</t>
  </si>
  <si>
    <t>Atelier : faire décrire puis réaliser le contrôle lié à « tamisage après mixage ».</t>
  </si>
  <si>
    <t>Situation : liaison culinaire. Objectif terrain : assurer cohésion sans coller.</t>
  </si>
  <si>
    <t>selon texture</t>
  </si>
  <si>
    <t>Analysez la conduite professionnelle à tenir pour « liaison culinaire » en textures modifiées : besoin, risque, action validée, contrôle observable et trace.</t>
  </si>
  <si>
    <t>Explique la conduite intermédiaire à tenir pour « selon texture » : situation, risque, geste professionnel, contrôle et transmission.</t>
  </si>
  <si>
    <t>Sur le terrain, que fais-tu si tu rencontres « liaison culinaire » avec une personne en texture modifiée ?</t>
  </si>
  <si>
    <t>Notion : Pour liaison culinaire, le professionnel vérifie le besoin et le niveau attendu (selon texture), identifie le risque principal, applique une action validée (assurer cohésion sans coller), réalise un contrôle observable, conserve une preuve/trace et transmet l'écart ou la décision au responsable concerné. ; Besoin / objectif : Pour liaison culinaire, le professionnel vérifie le besoin et le niveau attendu (selon texture), identifie le risque principal, applique une action validée (assurer cohésion sans coller), réalise un contrôle observable, conserve une preuve/trace et transmet l'écart ou la décision au responsable concerné. ; Action professionnelle : appliquer la prescription et la consigne validée. ; Contrôle observable : Pour liaison culinaire, le professionnel vérifie le besoin et le niveau attendu (selon texture), identifie le risque principal, applique une action validée (assurer cohésion sans coller), réalise un contrôle observable, conserve une preuve/trace et transmet l'écart ou la décision au responsable concerné. ; Risque / limite : Pour liaison culinaire, le professionnel vérifie le besoin et le niveau attendu (selon texture), identifie le risque principal, applique une action validée (assurer cohésion sans coller), réalise un contrôle observable, conserve une preuve/trace et transmet l'écart ou la décision au responsable concerné. ; Validation / preuve : Pour liaison culinaire, le professionnel vérifie le besoin et le niveau attendu (selon texture), identifie le risque principal, applique une action validée (assurer cohésion sans coller), réalise un contrôle observable, conserve une preuve/trace et transmet l'écart ou la décision au responsable concerné. ; Responsable : Cuisine. ; Source : SRC_SRAE_TEXTURES</t>
  </si>
  <si>
    <t>Objectif : identifier la situation « selon texture », expliquer le risque à maîtriser, réaliser le geste professionnel autorisé, contrôler la conformité, alerter en cas.... ; Action : appliquer la prescription en production, service ou accompagnement. ; Contrôle : Atelier : faire décrire puis réaliser le contrôle lié à « liaison culinaire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</si>
  <si>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liaison culinaire, je contrôle avec un test simple ou l'obs.... ; Si écart : je préviens le responsable, les soins ou le formateur. ; Je transmets : ce que j'ai vu, corrigé ou fait remonter.</t>
  </si>
  <si>
    <t>liaison → risque → action → contrôle → trace</t>
  </si>
  <si>
    <t>Compléter avec le niveau autorisé, le risque maîtrisé, la preuve gardée et la personne à prévenir pour « liaison culinaire ».</t>
  </si>
  <si>
    <t>Quel risque précis veux-tu maîtriser dans « liaison culinaire », et quelle preuve démontre que l'action est conforme ?</t>
  </si>
  <si>
    <t>Fiche recette/test texture/traçabilité PMS ou transmission ciblée selon le cas « liaison culinaire ».</t>
  </si>
  <si>
    <t>Exemple de réponse PRO : pour « Produire une texture homogène, nutritive, sûre et répétable. », je vérifie d’abord la prescription, le niveau IDDSI ou la consigne validée. Je contrôle en situation réelle : Atelier : faire décrire puis réaliser le contrôle lié à « liaison culinaire ». Le risque à éviter est : Cuisine produit conforme ; soins/diététique valident la prescription ; service observe et transmet. Je m’appuie sur la preuve suivante : Fiche recette/test texture/traçabilité PMS ou transmission ciblée selon le cas « liaison culinaire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</si>
  <si>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liaison culinaire ». Je compare le résultat obtenu avec ce qui est demandé et je signale tout écart avant service. Je transmets l’information utile et je garde comme repère : Fiche recette/test texture/traçabilité PMS ou transmission ciblée selon le cas « liaison culinaire ».</t>
  </si>
  <si>
    <t>Exemple de réponse CFA : pour « Produire une texture homogène, nutritive, sûre et répétable. », je regarde la consigne, je contrôle : Atelier : faire décrire puis réaliser le contrôle lié à « liaison culinaire ». Si ce n’est pas bon ou si j’ai un doute, je ne laisse pas partir sans prévenir le responsable, les soins ou le formateur.</t>
  </si>
  <si>
    <t>Atelier : faire décrire puis réaliser le contrôle lié à « liaison culinaire ».</t>
  </si>
  <si>
    <t>Situation : portionnage homogène. Objectif terrain : garantir régularité par convive.</t>
  </si>
  <si>
    <t>Analysez la conduite professionnelle à tenir pour « portionnage homogène » en textures modifiées : besoin, risque, action validée, contrôle observable et trace.</t>
  </si>
  <si>
    <t>Sur le terrain, que fais-tu si tu rencontres « portionnage homogène » avec une personne en texture modifiée ?</t>
  </si>
  <si>
    <t>Notion : Pour portionnage homogène, le professionnel vérifie le besoin et le niveau attendu (niveau prescrit), identifie le risque principal, applique une action validée (garantir régularité par convive), réalise un contrôle observable, conserve une preuve/trace et transmet l'écart ou la décision au responsable concerné. ; Besoin / objectif : Pour portionnage homogène, le professionnel vérifie le besoin et le niveau attendu (niveau prescrit), identifie le risque principal, applique une action validée (garantir régularité par convive), réalise un contrôle observable, conserve une preuve/trace et transmet l'écart ou la décision au responsable concerné. ; Action professionnelle : appliquer la prescription et la consigne validée. ; Contrôle observable : Pour portionnage homogène, le professionnel vérifie le besoin et le niveau attendu (niveau prescrit), identifie le risque principal, applique une action validée (garantir régularité par convive), réalise un contrôle observable, conserve une preuve/trace et transmet l'écart ou la décision au responsable concerné. ; Risque / limite : Pour portionnage homogène, le professionnel vérifie le besoin et le niveau attendu (niveau prescrit), identifie le risque principal, applique une action validée (garantir régularité par convive), réalise un contrôle observable, conserve une preuve/trace et transmet l'écart ou la décision au responsable concerné. ; Validation / preuve : Pour portionnage homogène, le professionnel vérifie le besoin et le niveau attendu (niveau prescrit), identifie le risque principal, applique une action validée (garantir régularité par convive), réalise un contrôle observable, conserve une preuve/trace et transmet l'écart ou la décision au responsable concerné. ; Responsable : Cuisine. ; Source : SRC_SRAE_TEXTURES</t>
  </si>
  <si>
    <t>Objectif : identifier la situation « niveau prescrit », expliquer le risque à maîtriser, réaliser le geste professionnel autorisé, contrôler la conformité, alerter en c.... ; Action : appliquer la prescription en production, service ou accompagnement. ; Contrôle : Atelier : faire décrire puis réaliser le contrôle lié à « portionnage homogène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</si>
  <si>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portionnage homogène, je contrôle avec un test simple ou l'.... ; Si écart : je préviens le responsable, les soins ou le formateur. ; Je transmets : ce que j'ai vu, corrigé ou fait remonter.</t>
  </si>
  <si>
    <t>portionnage → risque → action → contrôle → trace</t>
  </si>
  <si>
    <t>Compléter avec le niveau autorisé, le risque maîtrisé, la preuve gardée et la personne à prévenir pour « portionnage homogène ».</t>
  </si>
  <si>
    <t>Quel risque précis veux-tu maîtriser dans « portionnage homogène », et quelle preuve démontre que l'action est conforme ?</t>
  </si>
  <si>
    <t>Fiche recette/test texture/traçabilité PMS ou transmission ciblée selon le cas « portionnage homogène ».</t>
  </si>
  <si>
    <t>Exemple de réponse PRO : pour « Produire une texture homogène, nutritive, sûre et répétable. », je vérifie d’abord la prescription, le niveau IDDSI ou la consigne validée. Je contrôle en situation réelle : Atelier : faire décrire puis réaliser le contrôle lié à « portionnage homogène ». Le risque à éviter est : Cuisine produit conforme ; soins/diététique valident la prescription ; service observe et transmet. Je m’appuie sur la preuve suivante : Fiche recette/test texture/traçabilité PMS ou transmission ciblée selon le cas « portionnage homogène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</si>
  <si>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portionnage homogène ». Je compare le résultat obtenu avec ce qui est demandé et je signale tout écart avant service. Je transmets l’information utile et je garde comme repère : Fiche recette/test texture/traçabilité PMS ou transmission ciblée selon le cas « portionnage homogène ».</t>
  </si>
  <si>
    <t>Exemple de réponse CFA : pour « Produire une texture homogène, nutritive, sûre et répétable. », je regarde la consigne, je contrôle : Atelier : faire décrire puis réaliser le contrôle lié à « portionnage homogène ». Si ce n’est pas bon ou si j’ai un doute, je ne laisse pas partir sans prévenir le responsable, les soins ou le formateur.</t>
  </si>
  <si>
    <t>Atelier : faire décrire puis réaliser le contrôle lié à « portionnage homogène ».</t>
  </si>
  <si>
    <t>Situation : remise en température. Objectif terrain : maintenir sécurité et texture.</t>
  </si>
  <si>
    <t>Analysez la conduite professionnelle à tenir pour « remise en température » en textures modifiées : besoin, risque, action validée, contrôle observable et trace.</t>
  </si>
  <si>
    <t>Explique la conduite intermédiaire à tenir pour « PMS » : situation, risque, geste professionnel, contrôle et transmission.</t>
  </si>
  <si>
    <t>Sur le terrain, que fais-tu si tu rencontres « remise en température » avec une personne en texture modifiée ?</t>
  </si>
  <si>
    <t>Notion : Pour remise en température, le professionnel vérifie le besoin et le niveau attendu (PMS), identifie le risque principal, applique une action validée (maintenir sécurité et texture), réalise un contrôle observable, conserve une preuve/trace et transmet l'écart ou la décision au responsable concerné. ; Besoin / objectif : Pour remise en température, le professionnel vérifie le besoin et le niveau attendu (PMS), identifie le risque principal, applique une action validée (maintenir sécurité et texture), réalise un contrôle observable, conserve une preuve/trace et transmet l'écart ou la décision au responsable concerné. ; Action professionnelle : appliquer la prescription et la consigne validée. ; Contrôle observable : Pour remise en température, le professionnel vérifie le besoin et le niveau attendu (PMS), identifie le risque principal, applique une action validée (maintenir sécurité et texture), réalise un contrôle observable, conserve une preuve/trace et transmet l'écart ou la décision au responsable concerné. ; Risque / limite : Pour remise en température, le professionnel vérifie le besoin et le niveau attendu (PMS), identifie le risque principal, applique une action validée (maintenir sécurité et texture), réalise un contrôle observable, conserve une preuve/trace et transmet l'écart ou la décision au responsable concerné. ; Validation / preuve : Pour remise en température, le professionnel vérifie le besoin et le niveau attendu (PMS), identifie le risque principal, applique une action validée (maintenir sécurité et texture), réalise un contrôle observable, conserve une preuve/trace et transmet l'écart ou la décision au responsable concerné. ; Responsable : Cuisine. ; Source : SRC_SRAE_TEXTURES</t>
  </si>
  <si>
    <t>Objectif : identifier la situation « PMS », expliquer le risque à maîtriser, réaliser le geste professionnel autorisé, contrôler la conformité, alerter en cas d’écart e.... ; Action : appliquer la prescription en production, service ou accompagnement. ; Contrôle : Atelier : faire décrire puis réaliser le contrôle lié à « remise en température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</si>
  <si>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remise en température, je contrôle avec un test simple ou l.... ; Si écart : je préviens le responsable, les soins ou le formateur. ; Je transmets : ce que j'ai vu, corrigé ou fait remonter.</t>
  </si>
  <si>
    <t>remise → risque → action → contrôle → trace</t>
  </si>
  <si>
    <t>Compléter avec le niveau autorisé, le risque maîtrisé, la preuve gardée et la personne à prévenir pour « remise en température ».</t>
  </si>
  <si>
    <t>Quel risque précis veux-tu maîtriser dans « remise en température », et quelle preuve démontre que l'action est conforme ?</t>
  </si>
  <si>
    <t>Fiche recette/test texture/traçabilité PMS ou transmission ciblée selon le cas « remise en température ».</t>
  </si>
  <si>
    <t>Exemple de réponse PRO : pour « Produire une texture homogène, nutritive, sûre et répétable. », je vérifie d’abord la prescription, le niveau IDDSI ou la consigne validée. Je contrôle en situation réelle : Atelier : faire décrire puis réaliser le contrôle lié à « remise en température ». Le risque à éviter est : Cuisine produit conforme ; soins/diététique valident la prescription ; service observe et transmet. Je m’appuie sur la preuve suivante : Fiche recette/test texture/traçabilité PMS ou transmission ciblée selon le cas « remise en température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</si>
  <si>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remise en température ». Je compare le résultat obtenu avec ce qui est demandé et je signale tout écart avant service. Je transmets l’information utile et je garde comme repère : Fiche recette/test texture/traçabilité PMS ou transmission ciblée selon le cas « remise en température ».</t>
  </si>
  <si>
    <t>Exemple de réponse CFA : pour « Produire une texture homogène, nutritive, sûre et répétable. », je regarde la consigne, je contrôle : Atelier : faire décrire puis réaliser le contrôle lié à « remise en température ». Si ce n’est pas bon ou si j’ai un doute, je ne laisse pas partir sans prévenir le responsable, les soins ou le formateur.</t>
  </si>
  <si>
    <t>Atelier : faire décrire puis réaliser le contrôle lié à « remise en température ».</t>
  </si>
  <si>
    <t>pathologie neurologique</t>
  </si>
  <si>
    <t>Situation : reformage visuel. Objectif terrain : redonner une forme identifiable.</t>
  </si>
  <si>
    <t>textures moulées</t>
  </si>
  <si>
    <t>Analysez la conduite professionnelle à tenir pour « reformage visuel » en textures modifiées : besoin, risque, action validée, contrôle observable et trace.</t>
  </si>
  <si>
    <t>Explique la conduite intermédiaire à tenir pour « textures moulées » : situation, risque, geste professionnel, contrôle et transmission.</t>
  </si>
  <si>
    <t>Sur le terrain, que fais-tu si tu rencontres « reformage visuel » avec une personne en texture modifiée ?</t>
  </si>
  <si>
    <t>Notion : Pour reformage visuel, le professionnel vérifie le besoin et le niveau attendu (textures moulées), identifie le risque principal, applique une action validée (redonner une forme identifiable), réalise un contrôle observable, conserve une preuve/trace et transmet l'écart ou la décision au responsable concerné. ; Besoin / objectif : Pour reformage visuel, le professionnel vérifie le besoin et le niveau attendu (textures moulées), identifie le risque principal, applique une action validée (redonner une forme identifiable), réalise un contrôle observable, conserve une preuve/trace et transmet l'écart ou la décision au responsable concerné. ; Action professionnelle : appliquer la prescription et la consigne validée. ; Contrôle observable : Pour reformage visuel, le professionnel vérifie le besoin et le niveau attendu (textures moulées), identifie le risque principal, applique une action validée (redonner une forme identifiable), réalise un contrôle observable, conserve une preuve/trace et transmet l'écart ou la décision au responsable concerné. ; Risque / limite : Pour reformage visuel, le professionnel vérifie le besoin et le niveau attendu (textures moulées), identifie le risque principal, applique une action validée (redonner une forme identifiable), réalise un contrôle observable, conserve une preuve/trace et transmet l'écart ou la décision au responsable concerné. ; Validation / preuve : Pour reformage visuel, le professionnel vérifie le besoin et le niveau attendu (textures moulées), identifie le risque principal, applique une action validée (redonner une forme identifiable), réalise un contrôle observable, conserve une preuve/trace et transmet l'écart ou la décision au responsable concerné. ; Responsable : Cuisine. ; Source : SRC_SRAE_TEXTURES</t>
  </si>
  <si>
    <t>Objectif : identifier la situation « textures moulées », expliquer le risque à maîtriser, réaliser le geste professionnel autorisé, contrôler la conformité, alerter en .... ; Action : appliquer la prescription en production, service ou accompagnement. ; Contrôle : Atelier : faire décrire puis réaliser le contrôle lié à « reformage visuel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</si>
  <si>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reformage visuel, je contrôle avec un test simple ou l'obse.... ; Si écart : je préviens le responsable, les soins ou le formateur. ; Je transmets : ce que j'ai vu, corrigé ou fait remonter.</t>
  </si>
  <si>
    <t>reformage → risque → action → contrôle → trace</t>
  </si>
  <si>
    <t>Compléter avec le niveau autorisé, le risque maîtrisé, la preuve gardée et la personne à prévenir pour « reformage visuel ».</t>
  </si>
  <si>
    <t>Quel risque précis veux-tu maîtriser dans « reformage visuel », et quelle preuve démontre que l'action est conforme ?</t>
  </si>
  <si>
    <t>Fiche recette/test texture/traçabilité PMS ou transmission ciblée selon le cas « reformage visuel ».</t>
  </si>
  <si>
    <t>Exemple de réponse PRO : pour « Produire une texture homogène, nutritive, sûre et répétable. », je vérifie d’abord la prescription, le niveau IDDSI ou la consigne validée. Je contrôle en situation réelle : Atelier : faire décrire puis réaliser le contrôle lié à « reformage visuel ». Le risque à éviter est : Cuisine produit conforme ; soins/diététique valident la prescription ; service observe et transmet. Je m’appuie sur la preuve suivante : Fiche recette/test texture/traçabilité PMS ou transmission ciblée selon le cas « reformage visuel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</si>
  <si>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reformage visuel ». Je compare le résultat obtenu avec ce qui est demandé et je signale tout écart avant service. Je transmets l’information utile et je garde comme repère : Fiche recette/test texture/traçabilité PMS ou transmission ciblée selon le cas « reformage visuel ».</t>
  </si>
  <si>
    <t>Exemple de réponse CFA : pour « Produire une texture homogène, nutritive, sûre et répétable. », je regarde la consigne, je contrôle : Atelier : faire décrire puis réaliser le contrôle lié à « reformage visuel ». Si ce n’est pas bon ou si j’ai un doute, je ne laisse pas partir sans prévenir le responsable, les soins ou le formateur.</t>
  </si>
  <si>
    <t>Atelier : faire décrire puis réaliser le contrôle lié à « reformage visuel ».</t>
  </si>
  <si>
    <t>situation pathologie neurologique</t>
  </si>
  <si>
    <t>Situation : fiche technique texture. Objectif terrain : stabiliser grammage, test et trace.</t>
  </si>
  <si>
    <t>standard interne</t>
  </si>
  <si>
    <t>Analysez la conduite professionnelle à tenir pour « fiche technique texture » en textures modifiées : besoin, risque, action validée, contrôle observable et trace.</t>
  </si>
  <si>
    <t>Explique la conduite intermédiaire à tenir pour « standard interne » : situation, risque, geste professionnel, contrôle et transmission.</t>
  </si>
  <si>
    <t>Sur le terrain, que fais-tu si tu rencontres « fiche technique texture » avec une personne en texture modifiée ?</t>
  </si>
  <si>
    <t>Notion : Pour fiche technique texture, le professionnel vérifie le besoin et le niveau attendu (standard interne), identifie le risque principal, applique une action validée (stabiliser grammage, test et trace), réalise un contrôle observable, conserve une preuve/trace et transmet l'écart ou la décision au responsable concerné. ; Besoin / objectif : Pour fiche technique texture, le professionnel vérifie le besoin et le niveau attendu (standard interne), identifie le risque principal, applique une action validée (stabiliser grammage, test et trace), réalise un contrôle observable, conserve une preuve/trace et transmet l'écart ou la décision au responsable concerné. ; Action professionnelle : appliquer la prescription et la consigne validée. ; Contrôle observable : Pour fiche technique texture, le professionnel vérifie le besoin et le niveau attendu (standard interne), identifie le risque principal, applique une action validée (stabiliser grammage, test et trace), réalise un contrôle observable, conserve une preuve/trace et transmet l'écart ou la décision au responsable concerné. ; Risque / limite : Pour fiche technique texture, le professionnel vérifie le besoin et le niveau attendu (standard interne), identifie le risque principal, applique une action validée (stabiliser grammage, test et trace), réalise un contrôle observable, conserve une preuve/trace et transmet l'écart ou la décision au responsable concerné. ; Validation / preuve : Pour fiche technique texture, le professionnel vérifie le besoin et le niveau attendu (standard interne), identifie le risque principal, applique une action validée (stabiliser grammage, test et trace), réalise un contrôle observable, conserve une preuve/trace et transmet l'écart ou la décision au responsable concerné. ; Responsable : Cuisine. ; Source : SRC_SRAE_TEXTURES</t>
  </si>
  <si>
    <t>Objectif : identifier la situation « standard interne », expliquer le risque à maîtriser, réaliser le geste professionnel autorisé, contrôler la conformité, alerter en .... ; Action : appliquer la prescription en production, service ou accompagnement. ; Contrôle : Atelier : faire décrire puis réaliser le contrôle lié à « fiche technique texture ».. ; Transmission : prévenir cuisine, soins ou responsable si écart. ; Trace : noter ou faire remonter l'observation utile.</t>
  </si>
  <si>
    <t>Je vérifie : Produire une texture homogène, nutritive, sûre et répétable.. ; Je respecte : la prescription ou la consigne donnée. ; Je contrôle : Je vérifie la personne, le plateau et la texture. Je fais le geste prévu pour fiche technique texture, je contrôle avec un test simple ou.... ; Si écart : je préviens le responsable, les soins ou le formateur. ; Je transmets : ce que j'ai vu, corrigé ou fait remonter.</t>
  </si>
  <si>
    <t>fiche → risque → action → contrôle → trace</t>
  </si>
  <si>
    <t>Compléter avec le niveau autorisé, le risque maîtrisé, la preuve gardée et la personne à prévenir pour « fiche technique texture ».</t>
  </si>
  <si>
    <t>Quel risque précis veux-tu maîtriser dans « fiche technique texture », et quelle preuve démontre que l'action est conforme ?</t>
  </si>
  <si>
    <t>Fiche recette/test texture/traçabilité PMS ou transmission ciblée selon le cas « fiche technique texture ».</t>
  </si>
  <si>
    <t>Exemple de réponse PRO : pour « Produire une texture homogène, nutritive, sûre et répétable. », je vérifie d’abord la prescription, le niveau IDDSI ou la consigne validée. Je contrôle en situation réelle : Atelier : faire décrire puis réaliser le contrôle lié à « fiche technique texture ». Le risque à éviter est : Cuisine produit conforme ; soins/diététique valident la prescription ; service observe et transmet. Je m’appuie sur la preuve suivante : Fiche recette/test texture/traçabilité PMS ou transmission ciblée selon le cas « fiche technique texture ». Si l’écart persiste, je corrige, je bloque la sortie si nécessaire et je transmets au responsable concerné.</t>
  </si>
  <si>
    <t>Exemple de réponse intermédiaire : pour « Produire une texture homogène, nutritive, sûre et répétable. », j’applique la consigne puis je vérifie : Atelier : faire décrire puis réaliser le contrôle lié à « fiche technique texture ». Je compare le résultat obtenu avec ce qui est demandé et je signale tout écart avant service. Je transmets l’information utile et je garde comme repère : Fiche recette/test texture/traçabilité PMS ou transmission ciblée selon le cas « fiche technique texture ».</t>
  </si>
  <si>
    <t>Exemple de réponse CFA : pour « Produire une texture homogène, nutritive, sûre et répétable. », je regarde la consigne, je contrôle : Atelier : faire décrire puis réaliser le contrôle lié à « fiche technique texture ». Si ce n’est pas bon ou si j’ai un doute, je ne laisse pas partir sans prévenir le responsable, les soins ou le formateur.</t>
  </si>
  <si>
    <t>Atelier : faire décrire puis réaliser le contrôle lié à « fiche technique texture ».</t>
  </si>
  <si>
    <t>pathologie neurologique rythme posture texture et aide adaptes</t>
  </si>
  <si>
    <t>rythme posture texture et aide adaptes</t>
  </si>
  <si>
    <t>Nutrition, enrichissement et dénutrition</t>
  </si>
  <si>
    <t>Maintenir les apports énergétiques et protéiques malgré la texture modifiée.</t>
  </si>
  <si>
    <t>Situation : enrichissement protéique. Objectif terrain : augmenter protéines sans volume excessif.</t>
  </si>
  <si>
    <t>Analysez la conduite professionnelle à tenir pour « enrichissement protéique » en textures modifiées : besoin, risque, action validée, contrôle observable et trace.</t>
  </si>
  <si>
    <t>Sur le terrain, que fais-tu si tu rencontres « enrichissement protéique » avec une personne en texture modifiée ?</t>
  </si>
  <si>
    <t>Notion : Pour enrichissement protéique, le professionnel vérifie le besoin et le niveau attendu (selon prescription), identifie le risque principal, applique une action validée (augmenter protéines sans volume excessif), réalise un contrôle observable, conserve une preuve/trace et transmet l'écart ou la décision au responsable concerné. ; Besoin / objectif : Pour enrichissement protéique, le professionnel vérifie le besoin et le niveau attendu (selon prescription), identifie le risque principal, applique une action validée (augmenter protéines sans volume excessif), réalise un contrôle observable, conserve une preuve/trace et transmet l'écart ou la décision au responsable concerné. ; Action professionnelle : appliquer la prescription et la consigne validée. ; Contrôle observable : Pour enrichissement protéique, le professionnel vérifie le besoin et le niveau attendu (selon prescription), identifie le risque principal, applique une action validée (augmenter protéines sans volume excessif), réalise un contrôle observable, conserve une preuve/trace et transmet l'écart ou la décision au responsable concerné. ; Risque / limite : Pour enrichissement protéique, le professionnel vérifie le besoin et le niveau attendu (selon prescription), identifie le risque principal, applique une action validée (augmenter protéines sans volume excessif), réalise un contrôle observable, conserve une preuve/trace et transmet l'écart ou la décision au responsable concerné. ; Validation / preuve : Pour enrichissement protéique, le professionnel vérifie le besoin et le niveau attendu (selon prescription), identifie le risque principal, applique une action validée (augmenter protéines sans volume excessif), réalise un contrôle observable, conserve une preuve/trace et transmet l'écart ou la décision au responsable concerné. ; Responsable : Cuisine + diététique + soins. ; Source : SRC_HAS_DENUT_2007</t>
  </si>
  <si>
    <t>Objectif : identifier la situation « selon prescription », expliquer le risque à maîtriser, réaliser le geste professionnel autorisé, contrôler la conformité, alerter e.... ; Action : appliquer la prescription en production, service ou accompagnement. ; Contrôle : Atelier : faire décrire puis réaliser le contrôle lié à « enrichissement protéique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</si>
  <si>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enrichissement protéique, je contrôle avec un test simple o.... ; Si écart : je préviens le responsable, les soins ou le formateur. ; Je transmets : ce que j'ai vu, corrigé ou fait remonter.</t>
  </si>
  <si>
    <t>enrichissement → risque → action → contrôle → trace</t>
  </si>
  <si>
    <t>Compléter avec le niveau autorisé, le risque maîtrisé, la preuve gardée et la personne à prévenir pour « enrichissement protéique ».</t>
  </si>
  <si>
    <t>Quel risque précis veux-tu maîtriser dans « enrichissement protéique », et quelle preuve démontre que l'action est conforme ?</t>
  </si>
  <si>
    <t>Cuisine + diététique + soins</t>
  </si>
  <si>
    <t>Fiche recette/test texture/traçabilité PMS ou transmission ciblée selon le cas « enrichissement protéique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</si>
  <si>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enrichissement protéique ». Le risque à éviter est : Cuisine produit conforme ; soins/diététique valident la prescription ; service observe et transmet. Je m’appuie sur la preuve suivante : Fiche recette/test texture/traçabilité PMS ou transmission ciblée selon le cas « enrichissement protéique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</si>
  <si>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enrichissement protéique ». Je compare le résultat obtenu avec ce qui est demandé et je signale tout écart avant service. Je transmets l’information utile et je garde comme repère : Fiche recette/test texture/traçabilité PMS ou transmission ciblée selon le cas « enrichissement protéique ».</t>
  </si>
  <si>
    <t>Exemple de réponse CFA : pour « Maintenir les apports énergétiques et protéiques malgré la texture modifiée. », je regarde la consigne, je contrôle : Atelier : faire décrire puis réaliser le contrôle lié à « enrichissement protéique ». Si ce n’est pas bon ou si j’ai un doute, je ne laisse pas partir sans prévenir le responsable, les soins ou le formateur.</t>
  </si>
  <si>
    <t>SRC_HAS_DENUT_2007</t>
  </si>
  <si>
    <t>Atelier : faire décrire puis réaliser le contrôle lié à « enrichissement protéique ».</t>
  </si>
  <si>
    <t>fausse route fatigabilite</t>
  </si>
  <si>
    <t>Situation : enrichissement énergétique. Objectif terrain : ajouter matière grasse ou lait concentré.</t>
  </si>
  <si>
    <t>Analysez la conduite professionnelle à tenir pour « enrichissement énergétique » en textures modifiées : besoin, risque, action validée, contrôle observable et trace.</t>
  </si>
  <si>
    <t>Sur le terrain, que fais-tu si tu rencontres « enrichissement énergétique » avec une personne en texture modifiée ?</t>
  </si>
  <si>
    <t>Notion : Pour enrichissement énergétique, le professionnel vérifie le besoin et le niveau attendu (selon prescription), identifie le risque principal, applique une action validée (ajouter matière grasse ou lait concentré), réalise un contrôle observable, conserve une preuve/trace et transmet l'écart ou la décision au responsable concerné. ; Besoin / objectif : Pour enrichissement énergétique, le professionnel vérifie le besoin et le niveau attendu (selon prescription), identifie le risque principal, applique une action validée (ajouter matière grasse ou lait concentré), réalise un contrôle observable, conserve une preuve/trace et transmet l'écart ou la décision au responsable concerné. ; Action professionnelle : appliquer la prescription et la consigne validée. ; Contrôle observable : Pour enrichissement énergétique, le professionnel vérifie le besoin et le niveau attendu (selon prescription), identifie le risque principal, applique une action validée (ajouter matière grasse ou lait concentré), réalise un contrôle observable, conserve une preuve/trace et transmet l'écart ou la décision au responsable concerné. ; Risque / limite : Pour enrichissement énergétique, le professionnel vérifie le besoin et le niveau attendu (selon prescription), identifie le risque principal, applique une action validée (ajouter matière grasse ou lait concentré), réalise un contrôle observable, conserve une preuve/trace et transmet l'écart ou la décision au responsable concerné. ; Validation / preuve : Pour enrichissement énergétique, le professionnel vérifie le besoin et le niveau attendu (selon prescription), identifie le risque principal, applique une action validée (ajouter matière grasse ou lait concentré), réalise un contrôle observable, conserve une preuve/trace et transmet l'écart ou la décision au responsable concerné. ; Responsable : Cuisine + diététique + soins. ; Source : SRC_HAS_DENUT_2007</t>
  </si>
  <si>
    <t>Objectif : identifier la situation « selon prescription », expliquer le risque à maîtriser, réaliser le geste professionnel autorisé, contrôler la conformité, alerter e.... ; Action : appliquer la prescription en production, service ou accompagnement. ; Contrôle : Atelier : faire décrire puis réaliser le contrôle lié à « enrichissement énergétique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</si>
  <si>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enrichissement énergétique, je contrôle avec un test simple.... ; Si écart : je préviens le responsable, les soins ou le formateur. ; Je transmets : ce que j'ai vu, corrigé ou fait remonter.</t>
  </si>
  <si>
    <t>Compléter avec le niveau autorisé, le risque maîtrisé, la preuve gardée et la personne à prévenir pour « enrichissement énergétique ».</t>
  </si>
  <si>
    <t>Quel risque précis veux-tu maîtriser dans « enrichissement énergétique », et quelle preuve démontre que l'action est conforme ?</t>
  </si>
  <si>
    <t>Fiche recette/test texture/traçabilité PMS ou transmission ciblée selon le cas « enrichissement énergétique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</si>
  <si>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enrichissement énergétique ». Le risque à éviter est : Cuisine produit conforme ; soins/diététique valident la prescription ; service observe et transmet. Je m’appuie sur la preuve suivante : Fiche recette/test texture/traçabilité PMS ou transmission ciblée selon le cas « enrichissement énergétique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</si>
  <si>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enrichissement énergétique ». Je compare le résultat obtenu avec ce qui est demandé et je signale tout écart avant service. Je transmets l’information utile et je garde comme repère : Fiche recette/test texture/traçabilité PMS ou transmission ciblée selon le cas « enrichissement énergétique ».</t>
  </si>
  <si>
    <t>Exemple de réponse CFA : pour « Maintenir les apports énergétiques et protéiques malgré la texture modifiée. », je regarde la consigne, je contrôle : Atelier : faire décrire puis réaliser le contrôle lié à « enrichissement énergétique ». Si ce n’est pas bon ou si j’ai un doute, je ne laisse pas partir sans prévenir le responsable, les soins ou le formateur.</t>
  </si>
  <si>
    <t>Atelier : faire décrire puis réaliser le contrôle lié à « enrichissement énergétique ».</t>
  </si>
  <si>
    <t>plan d accompagnement</t>
  </si>
  <si>
    <t>articuler texture positionnement et accompagnement plan d accompagnement</t>
  </si>
  <si>
    <t>Situation : petit volume dense. Objectif terrain : concentrer les apports.</t>
  </si>
  <si>
    <t>résident petit mangeur</t>
  </si>
  <si>
    <t>Analysez la conduite professionnelle à tenir pour « petit volume dense » en textures modifiées : besoin, risque, action validée, contrôle observable et trace.</t>
  </si>
  <si>
    <t>Explique la conduite intermédiaire à tenir pour « résident petit mangeur » : situation, risque, geste professionnel, contrôle et transmission.</t>
  </si>
  <si>
    <t>Sur le terrain, que fais-tu si tu rencontres « petit volume dense » avec une personne en texture modifiée ?</t>
  </si>
  <si>
    <t>Notion : Pour petit volume dense, le professionnel vérifie le besoin et le niveau attendu (résident petit mangeur), identifie le risque principal, applique une action validée (concentrer les apports), réalise un contrôle observable, conserve une preuve/trace et transmet l'écart ou la décision au responsable concerné. ; Besoin / objectif : Pour petit volume dense, le professionnel vérifie le besoin et le niveau attendu (résident petit mangeur), identifie le risque principal, applique une action validée (concentrer les apports), réalise un contrôle observable, conserve une preuve/trace et transmet l'écart ou la décision au responsable concerné. ; Action professionnelle : appliquer la prescription et la consigne validée. ; Contrôle observable : Pour petit volume dense, le professionnel vérifie le besoin et le niveau attendu (résident petit mangeur), identifie le risque principal, applique une action validée (concentrer les apports), réalise un contrôle observable, conserve une preuve/trace et transmet l'écart ou la décision au responsable concerné. ; Risque / limite : Pour petit volume dense, le professionnel vérifie le besoin et le niveau attendu (résident petit mangeur), identifie le risque principal, applique une action validée (concentrer les apports), réalise un contrôle observable, conserve une preuve/trace et transmet l'écart ou la décision au responsable concerné. ; Validation / preuve : Pour petit volume dense, le professionnel vérifie le besoin et le niveau attendu (résident petit mangeur), identifie le risque principal, applique une action validée (concentrer les apports), réalise un contrôle observable, conserve une preuve/trace et transmet l'écart ou la décision au responsable concerné. ; Responsable : Cuisine + diététique + soins. ; Source : SRC_HAS_DENUT_2007</t>
  </si>
  <si>
    <t>Objectif : identifier la situation « résident petit mangeur », expliquer le risque à maîtriser, réaliser le geste professionnel autorisé, contrôler la conformité, alert.... ; Action : appliquer la prescription en production, service ou accompagnement. ; Contrôle : Atelier : faire décrire puis réaliser le contrôle lié à « petit volume dense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</si>
  <si>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petit volume dense, je contrôle avec un test simple ou l'ob.... ; Si écart : je préviens le responsable, les soins ou le formateur. ; Je transmets : ce que j'ai vu, corrigé ou fait remonter.</t>
  </si>
  <si>
    <t>petit → risque → action → contrôle → trace</t>
  </si>
  <si>
    <t>Compléter avec le niveau autorisé, le risque maîtrisé, la preuve gardée et la personne à prévenir pour « petit volume dense ».</t>
  </si>
  <si>
    <t>Quel risque précis veux-tu maîtriser dans « petit volume dense », et quelle preuve démontre que l'action est conforme ?</t>
  </si>
  <si>
    <t>Fiche recette/test texture/traçabilité PMS ou transmission ciblée selon le cas « petit volume dense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</si>
  <si>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petit volume dense ». Le risque à éviter est : Cuisine produit conforme ; soins/diététique valident la prescription ; service observe et transmet. Je m’appuie sur la preuve suivante : Fiche recette/test texture/traçabilité PMS ou transmission ciblée selon le cas « petit volume dense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</si>
  <si>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petit volume dense ». Je compare le résultat obtenu avec ce qui est demandé et je signale tout écart avant service. Je transmets l’information utile et je garde comme repère : Fiche recette/test texture/traçabilité PMS ou transmission ciblée selon le cas « petit volume dense ».</t>
  </si>
  <si>
    <t>Exemple de réponse CFA : pour « Maintenir les apports énergétiques et protéiques malgré la texture modifiée. », je regarde la consigne, je contrôle : Atelier : faire décrire puis réaliser le contrôle lié à « petit volume dense ». Si ce n’est pas bon ou si j’ai un doute, je ne laisse pas partir sans prévenir le responsable, les soins ou le formateur.</t>
  </si>
  <si>
    <t>Atelier : faire décrire puis réaliser le contrôle lié à « petit volume dense ».</t>
  </si>
  <si>
    <t>Situation : collation enrichie. Objectif terrain : fractionner la journée alimentaire.</t>
  </si>
  <si>
    <t>plan alimentaire</t>
  </si>
  <si>
    <t>Analysez la conduite professionnelle à tenir pour « collation enrichie » en textures modifiées : besoin, risque, action validée, contrôle observable et trace.</t>
  </si>
  <si>
    <t>Explique la conduite intermédiaire à tenir pour « plan alimentaire » : situation, risque, geste professionnel, contrôle et transmission.</t>
  </si>
  <si>
    <t>Sur le terrain, que fais-tu si tu rencontres « collation enrichie » avec une personne en texture modifiée ?</t>
  </si>
  <si>
    <t>Notion : Pour collation enrichie, le professionnel vérifie le besoin et le niveau attendu (plan alimentaire), identifie le risque principal, applique une action validée (fractionner la journée alimentaire), réalise un contrôle observable, conserve une preuve/trace et transmet l'écart ou la décision au responsable concerné. ; Besoin / objectif : Pour collation enrichie, le professionnel vérifie le besoin et le niveau attendu (plan alimentaire), identifie le risque principal, applique une action validée (fractionner la journée alimentaire), réalise un contrôle observable, conserve une preuve/trace et transmet l'écart ou la décision au responsable concerné. ; Action professionnelle : appliquer la prescription et la consigne validée. ; Contrôle observable : Pour collation enrichie, le professionnel vérifie le besoin et le niveau attendu (plan alimentaire), identifie le risque principal, applique une action validée (fractionner la journée alimentaire), réalise un contrôle observable, conserve une preuve/trace et transmet l'écart ou la décision au responsable concerné. ; Risque / limite : Pour collation enrichie, le professionnel vérifie le besoin et le niveau attendu (plan alimentaire), identifie le risque principal, applique une action validée (fractionner la journée alimentaire), réalise un contrôle observable, conserve une preuve/trace et transmet l'écart ou la décision au responsable concerné. ; Validation / preuve : Pour collation enrichie, le professionnel vérifie le besoin et le niveau attendu (plan alimentaire), identifie le risque principal, applique une action validée (fractionner la journée alimentaire), réalise un contrôle observable, conserve une preuve/trace et transmet l'écart ou la décision au responsable concerné. ; Responsable : Cuisine + diététique + soins. ; Source : SRC_HAS_DENUT_2007</t>
  </si>
  <si>
    <t>Objectif : identifier la situation « plan alimentaire », expliquer le risque à maîtriser, réaliser le geste professionnel autorisé, contrôler la conformité, alerter en .... ; Action : appliquer la prescription en production, service ou accompagnement. ; Contrôle : Atelier : faire décrire puis réaliser le contrôle lié à « collation enrichie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</si>
  <si>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collation enrichie, je contrôle avec un test simple ou l'ob.... ; Si écart : je préviens le responsable, les soins ou le formateur. ; Je transmets : ce que j'ai vu, corrigé ou fait remonter.</t>
  </si>
  <si>
    <t>collation → risque → action → contrôle → trace</t>
  </si>
  <si>
    <t>Compléter avec le niveau autorisé, le risque maîtrisé, la preuve gardée et la personne à prévenir pour « collation enrichie ».</t>
  </si>
  <si>
    <t>Quel risque précis veux-tu maîtriser dans « collation enrichie », et quelle preuve démontre que l'action est conforme ?</t>
  </si>
  <si>
    <t>Fiche recette/test texture/traçabilité PMS ou transmission ciblée selon le cas « collation enrichie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</si>
  <si>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collation enrichie ». Le risque à éviter est : Cuisine produit conforme ; soins/diététique valident la prescription ; service observe et transmet. Je m’appuie sur la preuve suivante : Fiche recette/test texture/traçabilité PMS ou transmission ciblée selon le cas « collation enrichie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</si>
  <si>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collation enrichie ». Je compare le résultat obtenu avec ce qui est demandé et je signale tout écart avant service. Je transmets l’information utile et je garde comme repère : Fiche recette/test texture/traçabilité PMS ou transmission ciblée selon le cas « collation enrichie ».</t>
  </si>
  <si>
    <t>Exemple de réponse CFA : pour « Maintenir les apports énergétiques et protéiques malgré la texture modifiée. », je regarde la consigne, je contrôle : Atelier : faire décrire puis réaliser le contrôle lié à « collation enrichie ». Si ce n’est pas bon ou si j’ai un doute, je ne laisse pas partir sans prévenir le responsable, les soins ou le formateur.</t>
  </si>
  <si>
    <t>Atelier : faire décrire puis réaliser le contrôle lié à « collation enrichie ».</t>
  </si>
  <si>
    <t>Situation : hydratation épaissie. Objectif terrain : adapter boisson et surveillance.</t>
  </si>
  <si>
    <t>liquides IDDSI</t>
  </si>
  <si>
    <t>Analysez la conduite professionnelle à tenir pour « hydratation épaissie » en textures modifiées : besoin, risque, action validée, contrôle observable et trace.</t>
  </si>
  <si>
    <t>Explique la conduite intermédiaire à tenir pour « liquides IDDSI » : situation, risque, geste professionnel, contrôle et transmission.</t>
  </si>
  <si>
    <t>Sur le terrain, que fais-tu si tu rencontres « hydratation épaissie » avec une personne en texture modifiée ?</t>
  </si>
  <si>
    <t>Notion : Pour hydratation épaissie, le professionnel vérifie le besoin et le niveau attendu (liquides IDDSI), identifie le risque principal, applique une action validée (adapter boisson et surveillance), réalise un contrôle observable, conserve une preuve/trace et transmet l'écart ou la décision au responsable concerné. ; Besoin / objectif : Pour hydratation épaissie, le professionnel vérifie le besoin et le niveau attendu (liquides IDDSI), identifie le risque principal, applique une action validée (adapter boisson et surveillance), réalise un contrôle observable, conserve une preuve/trace et transmet l'écart ou la décision au responsable concerné. ; Action professionnelle : appliquer la prescription et la consigne validée. ; Contrôle observable : Pour hydratation épaissie, le professionnel vérifie le besoin et le niveau attendu (liquides IDDSI), identifie le risque principal, applique une action validée (adapter boisson et surveillance), réalise un contrôle observable, conserve une preuve/trace et transmet l'écart ou la décision au responsable concerné. ; Risque / limite : Pour hydratation épaissie, le professionnel vérifie le besoin et le niveau attendu (liquides IDDSI), identifie le risque principal, applique une action validée (adapter boisson et surveillance), réalise un contrôle observable, conserve une preuve/trace et transmet l'écart ou la décision au responsable concerné. ; Validation / preuve : Pour hydratation épaissie, le professionnel vérifie le besoin et le niveau attendu (liquides IDDSI), identifie le risque principal, applique une action validée (adapter boisson et surveillance), réalise un contrôle observable, conserve une preuve/trace et transmet l'écart ou la décision au responsable concerné. ; Responsable : Cuisine + diététique + soins. ; Source : SRC_HAS_DENUT_2007</t>
  </si>
  <si>
    <t>Objectif : identifier la situation « liquides IDDSI », expliquer le risque à maîtriser, réaliser le geste professionnel autorisé, contrôler la conformité, alerter en ca.... ; Action : appliquer la prescription en production, service ou accompagnement. ; Contrôle : Atelier : faire décrire puis réaliser le contrôle lié à « hydratation épaissie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</si>
  <si>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hydratation épaissie, je contrôle avec un test simple ou l'.... ; Si écart : je préviens le responsable, les soins ou le formateur. ; Je transmets : ce que j'ai vu, corrigé ou fait remonter.</t>
  </si>
  <si>
    <t>hydratation → risque → action → contrôle → trace</t>
  </si>
  <si>
    <t>Compléter avec le niveau autorisé, le risque maîtrisé, la preuve gardée et la personne à prévenir pour « hydratation épaissie ».</t>
  </si>
  <si>
    <t>Quel risque précis veux-tu maîtriser dans « hydratation épaissie », et quelle preuve démontre que l'action est conforme ?</t>
  </si>
  <si>
    <t>Fiche recette/test texture/traçabilité PMS ou transmission ciblée selon le cas « hydratation épaissie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</si>
  <si>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hydratation épaissie ». Le risque à éviter est : Cuisine produit conforme ; soins/diététique valident la prescription ; service observe et transmet. Je m’appuie sur la preuve suivante : Fiche recette/test texture/traçabilité PMS ou transmission ciblée selon le cas « hydratation épaissie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</si>
  <si>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hydratation épaissie ». Je compare le résultat obtenu avec ce qui est demandé et je signale tout écart avant service. Je transmets l’information utile et je garde comme repère : Fiche recette/test texture/traçabilité PMS ou transmission ciblée selon le cas « hydratation épaissie ».</t>
  </si>
  <si>
    <t>Exemple de réponse CFA : pour « Maintenir les apports énergétiques et protéiques malgré la texture modifiée. », je regarde la consigne, je contrôle : Atelier : faire décrire puis réaliser le contrôle lié à « hydratation épaissie ». Si ce n’est pas bon ou si j’ai un doute, je ne laisse pas partir sans prévenir le responsable, les soins ou le formateur.</t>
  </si>
  <si>
    <t>Atelier : faire décrire puis réaliser le contrôle lié à « hydratation épaissie ».</t>
  </si>
  <si>
    <t>Situation : suivi des ingesta. Objectif terrain : repérer baisse de consommation.</t>
  </si>
  <si>
    <t>fiche suivi</t>
  </si>
  <si>
    <t>Analysez la conduite professionnelle à tenir pour « suivi des ingesta » en textures modifiées : besoin, risque, action validée, contrôle observable et trace.</t>
  </si>
  <si>
    <t>Explique la conduite intermédiaire à tenir pour « fiche suivi » : situation, risque, geste professionnel, contrôle et transmission.</t>
  </si>
  <si>
    <t>Sur le terrain, que fais-tu si tu rencontres « suivi des ingesta » avec une personne en texture modifiée ?</t>
  </si>
  <si>
    <t>Notion : Pour suivi des ingesta, le professionnel vérifie le besoin et le niveau attendu (fiche suivi), identifie le risque principal, applique une action validée (repérer baisse de consommation), réalise un contrôle observable, conserve une preuve/trace et transmet l'écart ou la décision au responsable concerné. ; Besoin / objectif : Pour suivi des ingesta, le professionnel vérifie le besoin et le niveau attendu (fiche suivi), identifie le risque principal, applique une action validée (repérer baisse de consommation), réalise un contrôle observable, conserve une preuve/trace et transmet l'écart ou la décision au responsable concerné. ; Action professionnelle : appliquer la prescription et la consigne validée. ; Contrôle observable : Pour suivi des ingesta, le professionnel vérifie le besoin et le niveau attendu (fiche suivi), identifie le risque principal, applique une action validée (repérer baisse de consommation), réalise un contrôle observable, conserve une preuve/trace et transmet l'écart ou la décision au responsable concerné. ; Risque / limite : Pour suivi des ingesta, le professionnel vérifie le besoin et le niveau attendu (fiche suivi), identifie le risque principal, applique une action validée (repérer baisse de consommation), réalise un contrôle observable, conserve une preuve/trace et transmet l'écart ou la décision au responsable concerné. ; Validation / preuve : Pour suivi des ingesta, le professionnel vérifie le besoin et le niveau attendu (fiche suivi), identifie le risque principal, applique une action validée (repérer baisse de consommation), réalise un contrôle observable, conserve une preuve/trace et transmet l'écart ou la décision au responsable concerné. ; Responsable : Cuisine + diététique + soins. ; Source : SRC_HAS_DENUT_2007</t>
  </si>
  <si>
    <t>Objectif : identifier la situation « fiche suivi », expliquer le risque à maîtriser, réaliser le geste professionnel autorisé, contrôler la conformité, alerter en cas d.... ; Action : appliquer la prescription en production, service ou accompagnement. ; Contrôle : Atelier : faire décrire puis réaliser le contrôle lié à « suivi des ingesta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</si>
  <si>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suivi des ingesta, je contrôle avec un test simple ou l'obs.... ; Si écart : je préviens le responsable, les soins ou le formateur. ; Je transmets : ce que j'ai vu, corrigé ou fait remonter.</t>
  </si>
  <si>
    <t>suivi → risque → action → contrôle → trace</t>
  </si>
  <si>
    <t>Compléter avec le niveau autorisé, le risque maîtrisé, la preuve gardée et la personne à prévenir pour « suivi des ingesta ».</t>
  </si>
  <si>
    <t>Quel risque précis veux-tu maîtriser dans « suivi des ingesta », et quelle preuve démontre que l'action est conforme ?</t>
  </si>
  <si>
    <t>Fiche recette/test texture/traçabilité PMS ou transmission ciblée selon le cas « suivi des ingesta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</si>
  <si>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suivi des ingesta ». Le risque à éviter est : Cuisine produit conforme ; soins/diététique valident la prescription ; service observe et transmet. Je m’appuie sur la preuve suivante : Fiche recette/test texture/traçabilité PMS ou transmission ciblée selon le cas « suivi des ingesta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</si>
  <si>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suivi des ingesta ». Je compare le résultat obtenu avec ce qui est demandé et je signale tout écart avant service. Je transmets l’information utile et je garde comme repère : Fiche recette/test texture/traçabilité PMS ou transmission ciblée selon le cas « suivi des ingesta ».</t>
  </si>
  <si>
    <t>Exemple de réponse CFA : pour « Maintenir les apports énergétiques et protéiques malgré la texture modifiée. », je regarde la consigne, je contrôle : Atelier : faire décrire puis réaliser le contrôle lié à « suivi des ingesta ». Si ce n’est pas bon ou si j’ai un doute, je ne laisse pas partir sans prévenir le responsable, les soins ou le formateur.</t>
  </si>
  <si>
    <t>Atelier : faire décrire puis réaliser le contrôle lié à « suivi des ingesta ».</t>
  </si>
  <si>
    <t>Situation : perte de poids. Objectif terrain : transmettre aux soins/diététique.</t>
  </si>
  <si>
    <t>alerte nutritionnelle</t>
  </si>
  <si>
    <t>Analysez la conduite professionnelle à tenir pour « perte de poids » en textures modifiées : besoin, risque, action validée, contrôle observable et trace.</t>
  </si>
  <si>
    <t>Explique la conduite intermédiaire à tenir pour « alerte nutritionnelle » : situation, risque, geste professionnel, contrôle et transmission.</t>
  </si>
  <si>
    <t>Sur le terrain, que fais-tu si tu rencontres « perte de poids » avec une personne en texture modifiée ?</t>
  </si>
  <si>
    <t>Notion : Pour perte de poids, le professionnel vérifie le besoin et le niveau attendu (alerte nutritionnelle), identifie le risque principal, applique une action validée (transmettre aux soins/diététique), réalise un contrôle observable, conserve une preuve/trace et transmet l'écart ou la décision au responsable concerné. ; Besoin / objectif : Pour perte de poids, le professionnel vérifie le besoin et le niveau attendu (alerte nutritionnelle), identifie le risque principal, applique une action validée (transmettre aux soins/diététique), réalise un contrôle observable, conserve une preuve/trace et transmet l'écart ou la décision au responsable concerné. ; Action professionnelle : appliquer la prescription et la consigne validée. ; Contrôle observable : Pour perte de poids, le professionnel vérifie le besoin et le niveau attendu (alerte nutritionnelle), identifie le risque principal, applique une action validée (transmettre aux soins/diététique), réalise un contrôle observable, conserve une preuve/trace et transmet l'écart ou la décision au responsable concerné. ; Risque / limite : Pour perte de poids, le professionnel vérifie le besoin et le niveau attendu (alerte nutritionnelle), identifie le risque principal, applique une action validée (transmettre aux soins/diététique), réalise un contrôle observable, conserve une preuve/trace et transmet l'écart ou la décision au responsable concerné. ; Validation / preuve : Pour perte de poids, le professionnel vérifie le besoin et le niveau attendu (alerte nutritionnelle), identifie le risque principal, applique une action validée (transmettre aux soins/diététique), réalise un contrôle observable, conserve une preuve/trace et transmet l'écart ou la décision au responsable concerné. ; Responsable : Cuisine + diététique + soins. ; Source : SRC_HAS_DENUT_2007</t>
  </si>
  <si>
    <t>Objectif : identifier la situation « alerte nutritionnelle », expliquer le risque à maîtriser, réaliser le geste professionnel autorisé, contrôler la conformité, alerte.... ; Action : appliquer la prescription en production, service ou accompagnement. ; Contrôle : Atelier : faire décrire puis réaliser le contrôle lié à « perte de poids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</si>
  <si>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perte de poids, je contrôle avec un test simple ou l'observ.... ; Si écart : je préviens le responsable, les soins ou le formateur. ; Je transmets : ce que j'ai vu, corrigé ou fait remonter.</t>
  </si>
  <si>
    <t>perte → risque → action → contrôle → trace</t>
  </si>
  <si>
    <t>Compléter avec le niveau autorisé, le risque maîtrisé, la preuve gardée et la personne à prévenir pour « perte de poids ».</t>
  </si>
  <si>
    <t>Quel risque précis veux-tu maîtriser dans « perte de poids », et quelle preuve démontre que l'action est conforme ?</t>
  </si>
  <si>
    <t>Fiche recette/test texture/traçabilité PMS ou transmission ciblée selon le cas « perte de poids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</si>
  <si>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perte de poids ». Le risque à éviter est : Cuisine produit conforme ; soins/diététique valident la prescription ; service observe et transmet. Je m’appuie sur la preuve suivante : Fiche recette/test texture/traçabilité PMS ou transmission ciblée selon le cas « perte de poids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</si>
  <si>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perte de poids ». Je compare le résultat obtenu avec ce qui est demandé et je signale tout écart avant service. Je transmets l’information utile et je garde comme repère : Fiche recette/test texture/traçabilité PMS ou transmission ciblée selon le cas « perte de poids ».</t>
  </si>
  <si>
    <t>Exemple de réponse CFA : pour « Maintenir les apports énergétiques et protéiques malgré la texture modifiée. », je regarde la consigne, je contrôle : Atelier : faire décrire puis réaliser le contrôle lié à « perte de poids ». Si ce n’est pas bon ou si j’ai un doute, je ne laisse pas partir sans prévenir le responsable, les soins ou le formateur.</t>
  </si>
  <si>
    <t>Atelier : faire décrire puis réaliser le contrôle lié à « perte de poids ».</t>
  </si>
  <si>
    <t>Situation : refus alimentaire répété. Objectif terrain : adapter goût, texture et présentation.</t>
  </si>
  <si>
    <t>risque dénutrition</t>
  </si>
  <si>
    <t>Analysez la conduite professionnelle à tenir pour « refus alimentaire répété » en textures modifiées : besoin, risque, action validée, contrôle observable et trace.</t>
  </si>
  <si>
    <t>Explique la conduite intermédiaire à tenir pour « risque dénutrition » : situation, risque, geste professionnel, contrôle et transmission.</t>
  </si>
  <si>
    <t>Sur le terrain, que fais-tu si tu rencontres « refus alimentaire répété » avec une personne en texture modifiée ?</t>
  </si>
  <si>
    <t>Notion : Pour refus alimentaire répété, le professionnel vérifie le besoin et le niveau attendu (risque dénutrition), identifie le risque principal, applique une action validée (adapter goût, texture et présentation), réalise un contrôle observable, conserve une preuve/trace et transmet l'écart ou la décision au responsable concerné. ; Besoin / objectif : Pour refus alimentaire répété, le professionnel vérifie le besoin et le niveau attendu (risque dénutrition), identifie le risque principal, applique une action validée (adapter goût, texture et présentation), réalise un contrôle observable, conserve une preuve/trace et transmet l'écart ou la décision au responsable concerné. ; Action professionnelle : appliquer la prescription et la consigne validée. ; Contrôle observable : Pour refus alimentaire répété, le professionnel vérifie le besoin et le niveau attendu (risque dénutrition), identifie le risque principal, applique une action validée (adapter goût, texture et présentation), réalise un contrôle observable, conserve une preuve/trace et transmet l'écart ou la décision au responsable concerné. ; Risque / limite : Pour refus alimentaire répété, le professionnel vérifie le besoin et le niveau attendu (risque dénutrition), identifie le risque principal, applique une action validée (adapter goût, texture et présentation), réalise un contrôle observable, conserve une preuve/trace et transmet l'écart ou la décision au responsable concerné. ; Validation / preuve : Pour refus alimentaire répété, le professionnel vérifie le besoin et le niveau attendu (risque dénutrition), identifie le risque principal, applique une action validée (adapter goût, texture et présentation), réalise un contrôle observable, conserve une preuve/trace et transmet l'écart ou la décision au responsable concerné. ; Responsable : Cuisine + diététique + soins. ; Source : SRC_HAS_DENUT_2007</t>
  </si>
  <si>
    <t>Objectif : identifier la situation « risque dénutrition », expliquer le risque à maîtriser, réaliser le geste professionnel autorisé, contrôler la conformité, alerter e.... ; Action : appliquer la prescription en production, service ou accompagnement. ; Contrôle : Atelier : faire décrire puis réaliser le contrôle lié à « refus alimentaire répété ».. ; Transmission : prévenir cuisine, soins ou responsable si écart. ; Trace : noter ou faire remonter l'observation utile.</t>
  </si>
  <si>
    <t>Je vérifie : Maintenir les apports énergétiques et protéiques malgré la texture modifiée.. ; Je respecte : la prescription ou la consigne donnée. ; Je contrôle : Je vérifie la personne, le plateau et la texture. Je fais le geste prévu pour refus alimentaire répété, je contrôle avec un test simple o.... ; Si écart : je préviens le responsable, les soins ou le formateur. ; Je transmets : ce que j'ai vu, corrigé ou fait remonter.</t>
  </si>
  <si>
    <t>Compléter avec le niveau autorisé, le risque maîtrisé, la preuve gardée et la personne à prévenir pour « refus alimentaire répété ».</t>
  </si>
  <si>
    <t>Quel risque précis veux-tu maîtriser dans « refus alimentaire répété », et quelle preuve démontre que l'action est conforme ?</t>
  </si>
  <si>
    <t>Fiche recette/test texture/traçabilité PMS ou transmission ciblée selon le cas « refus alimentaire répété ».</t>
  </si>
  <si>
    <t>Exemple de réponse PRO : pour « Maintenir les apports énergétiques et protéiques malgré la texture modifiée. », je vérifie d’abord la prescription, le niveau IDDSI ou la consigne validée. Je contrôle en situation réelle : Atelier : faire décrire puis réaliser le contrôle lié à « refus alimentaire répété ». Le risque à éviter est : Cuisine produit conforme ; soins/diététique valident la prescription ; service observe et transmet. Je m’appuie sur la preuve suivante : Fiche recette/test texture/traçabilité PMS ou transmission ciblée selon le cas « refus alimentaire répété ». Si l’écart persiste, je corrige, je bloque la sortie si nécessaire et je transmets au responsable concerné.</t>
  </si>
  <si>
    <t>Exemple de réponse intermédiaire : pour « Maintenir les apports énergétiques et protéiques malgré la texture modifiée. », j’applique la consigne puis je vérifie : Atelier : faire décrire puis réaliser le contrôle lié à « refus alimentaire répété ». Je compare le résultat obtenu avec ce qui est demandé et je signale tout écart avant service. Je transmets l’information utile et je garde comme repère : Fiche recette/test texture/traçabilité PMS ou transmission ciblée selon le cas « refus alimentaire répété ».</t>
  </si>
  <si>
    <t>Exemple de réponse CFA : pour « Maintenir les apports énergétiques et protéiques malgré la texture modifiée. », je regarde la consigne, je contrôle : Atelier : faire décrire puis réaliser le contrôle lié à « refus alimentaire répété ». Si ce n’est pas bon ou si j’ai un doute, je ne laisse pas partir sans prévenir le responsable, les soins ou le formateur.</t>
  </si>
  <si>
    <t>Atelier : faire décrire puis réaliser le contrôle lié à « refus alimentaire répété ».</t>
  </si>
  <si>
    <t>Service, aide au repas et observation</t>
  </si>
  <si>
    <t>Servir la bonne texture au bon résident et transmettre les observations utiles.</t>
  </si>
  <si>
    <t>Situation : contrôle plateau. Objectif terrain : vérifier nom, régime, texture, allergènes.</t>
  </si>
  <si>
    <t>Analysez la conduite professionnelle à tenir pour « contrôle plateau » en textures modifiées : besoin, risque, action validée, contrôle observable et trace.</t>
  </si>
  <si>
    <t>Sur le terrain, que fais-tu si tu rencontres « contrôle plateau » avec une personne en texture modifiée ?</t>
  </si>
  <si>
    <t>Notion : Pour contrôle plateau, le professionnel vérifie le besoin et le niveau attendu (texture prescrite), identifie le risque principal, applique une action validée (vérifier nom, régime, texture, allergènes), réalise un contrôle observable, conserve une preuve/trace et transmet l'écart ou la décision au responsable concerné. ; Besoin / objectif : Pour contrôle plateau, le professionnel vérifie le besoin et le niveau attendu (texture prescrite), identifie le risque principal, applique une action validée (vérifier nom, régime, texture, allergènes), réalise un contrôle observable, conserve une preuve/trace et transmet l'écart ou la décision au responsable concerné. ; Action professionnelle : appliquer la prescription et la consigne validée. ; Contrôle observable : Pour contrôle plateau, le professionnel vérifie le besoin et le niveau attendu (texture prescrite), identifie le risque principal, applique une action validée (vérifier nom, régime, texture, allergènes), réalise un contrôle observable, conserve une preuve/trace et transmet l'écart ou la décision au responsable concerné. ; Risque / limite : Pour contrôle plateau, le professionnel vérifie le besoin et le niveau attendu (texture prescrite), identifie le risque principal, applique une action validée (vérifier nom, régime, texture, allergènes), réalise un contrôle observable, conserve une preuve/trace et transmet l'écart ou la décision au responsable concerné. ; Validation / preuve : Pour contrôle plateau, le professionnel vérifie le besoin et le niveau attendu (texture prescrite), identifie le risque principal, applique une action validée (vérifier nom, régime, texture, allergènes), réalise un contrôle observable, conserve une preuve/trace et transmet l'écart ou la décision au responsable concerné. ; Responsable : Service + soins. ; Source : SRC_SRAE_TEXTURES</t>
  </si>
  <si>
    <t>Objectif : identifier la situation « texture prescrite », expliquer le risque à maîtriser, réaliser le geste professionnel autorisé, contrôler la conformité, alerter en.... ; Action : appliquer la prescription en production, service ou accompagnement. ; Contrôle : Atelier : faire décrire puis réaliser le contrôle lié à « contrôle plateau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</si>
  <si>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contrôle plateau, je contrôle avec un test simple ou l'obse.... ; Si écart : je préviens le responsable, les soins ou le formateur. ; Je transmets : ce que j'ai vu, corrigé ou fait remonter.</t>
  </si>
  <si>
    <t>contrôle → risque → action → contrôle → trace</t>
  </si>
  <si>
    <t>Compléter avec le niveau autorisé, le risque maîtrisé, la preuve gardée et la personne à prévenir pour « contrôle plateau ».</t>
  </si>
  <si>
    <t>Quel risque précis veux-tu maîtriser dans « contrôle plateau », et quelle preuve démontre que l'action est conforme ?</t>
  </si>
  <si>
    <t>Service + soins</t>
  </si>
  <si>
    <t>Fiche recette/test texture/traçabilité PMS ou transmission ciblée selon le cas « contrôle plateau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</si>
  <si>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contrôle plateau ». Le risque à éviter est : Cuisine produit conforme ; soins/diététique valident la prescription ; service observe et transmet. Je m’appuie sur la preuve suivante : Fiche recette/test texture/traçabilité PMS ou transmission ciblée selon le cas « contrôle plateau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</si>
  <si>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contrôle plateau ». Je compare le résultat obtenu avec ce qui est demandé et je signale tout écart avant service. Je transmets l’information utile et je garde comme repère : Fiche recette/test texture/traçabilité PMS ou transmission ciblée selon le cas « contrôle plateau ».</t>
  </si>
  <si>
    <t>Exemple de réponse CFA : pour « Servir la bonne texture au bon résident et transmettre les observations utiles. », je regarde la consigne, je contrôle : Atelier : faire décrire puis réaliser le contrôle lié à « contrôle plateau ». Si ce n’est pas bon ou si j’ai un doute, je ne laisse pas partir sans prévenir le responsable, les soins ou le formateur.</t>
  </si>
  <si>
    <t>Atelier : faire décrire puis réaliser le contrôle lié à « contrôle plateau ».</t>
  </si>
  <si>
    <t>Situation : installation du résident. Objectif terrain : positionner avant première bouchée.</t>
  </si>
  <si>
    <t>sécurité repas</t>
  </si>
  <si>
    <t>Analysez la conduite professionnelle à tenir pour « installation du résident » en textures modifiées : besoin, risque, action validée, contrôle observable et trace.</t>
  </si>
  <si>
    <t>Explique la conduite intermédiaire à tenir pour « sécurité repas » : situation, risque, geste professionnel, contrôle et transmission.</t>
  </si>
  <si>
    <t>Sur le terrain, que fais-tu si tu rencontres « installation du résident » avec une personne en texture modifiée ?</t>
  </si>
  <si>
    <t>Notion : Pour installation du résident, le professionnel vérifie le besoin et le niveau attendu (sécurité repas), identifie le risque principal, applique une action validée (positionner avant première bouchée), réalise un contrôle observable, conserve une preuve/trace et transmet l'écart ou la décision au responsable concerné. ; Besoin / objectif : Pour installation du résident, le professionnel vérifie le besoin et le niveau attendu (sécurité repas), identifie le risque principal, applique une action validée (positionner avant première bouchée), réalise un contrôle observable, conserve une preuve/trace et transmet l'écart ou la décision au responsable concerné. ; Action professionnelle : appliquer la prescription et la consigne validée. ; Contrôle observable : Pour installation du résident, le professionnel vérifie le besoin et le niveau attendu (sécurité repas), identifie le risque principal, applique une action validée (positionner avant première bouchée), réalise un contrôle observable, conserve une preuve/trace et transmet l'écart ou la décision au responsable concerné. ; Risque / limite : Pour installation du résident, le professionnel vérifie le besoin et le niveau attendu (sécurité repas), identifie le risque principal, applique une action validée (positionner avant première bouchée), réalise un contrôle observable, conserve une preuve/trace et transmet l'écart ou la décision au responsable concerné. ; Validation / preuve : Pour installation du résident, le professionnel vérifie le besoin et le niveau attendu (sécurité repas), identifie le risque principal, applique une action validée (positionner avant première bouchée), réalise un contrôle observable, conserve une preuve/trace et transmet l'écart ou la décision au responsable concerné. ; Responsable : Service + soins. ; Source : SRC_SRAE_TEXTURES</t>
  </si>
  <si>
    <t>Objectif : identifier la situation « sécurité repas », expliquer le risque à maîtriser, réaliser le geste professionnel autorisé, contrôler la conformité, alerter en ca.... ; Action : appliquer la prescription en production, service ou accompagnement. ; Contrôle : Atelier : faire décrire puis réaliser le contrôle lié à « installation du résident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</si>
  <si>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installation du résident, je contrôle avec un test simple o.... ; Si écart : je préviens le responsable, les soins ou le formateur. ; Je transmets : ce que j'ai vu, corrigé ou fait remonter.</t>
  </si>
  <si>
    <t>installation → risque → action → contrôle → trace</t>
  </si>
  <si>
    <t>Compléter avec le niveau autorisé, le risque maîtrisé, la preuve gardée et la personne à prévenir pour « installation du résident ».</t>
  </si>
  <si>
    <t>Quel risque précis veux-tu maîtriser dans « installation du résident », et quelle preuve démontre que l'action est conforme ?</t>
  </si>
  <si>
    <t>Fiche recette/test texture/traçabilité PMS ou transmission ciblée selon le cas « installation du résident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</si>
  <si>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installation du résident ». Le risque à éviter est : Cuisine produit conforme ; soins/diététique valident la prescription ; service observe et transmet. Je m’appuie sur la preuve suivante : Fiche recette/test texture/traçabilité PMS ou transmission ciblée selon le cas « installation du résident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</si>
  <si>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installation du résident ». Je compare le résultat obtenu avec ce qui est demandé et je signale tout écart avant service. Je transmets l’information utile et je garde comme repère : Fiche recette/test texture/traçabilité PMS ou transmission ciblée selon le cas « installation du résident ».</t>
  </si>
  <si>
    <t>Exemple de réponse CFA : pour « Servir la bonne texture au bon résident et transmettre les observations utiles. », je regarde la consigne, je contrôle : Atelier : faire décrire puis réaliser le contrôle lié à « installation du résident ». Si ce n’est pas bon ou si j’ai un doute, je ne laisse pas partir sans prévenir le responsable, les soins ou le formateur.</t>
  </si>
  <si>
    <t>Atelier : faire décrire puis réaliser le contrôle lié à « installation du résident ».</t>
  </si>
  <si>
    <t>Situation : aide à la prise alimentaire. Objectif terrain : respecter rythme et autonomie.</t>
  </si>
  <si>
    <t>plan de soin</t>
  </si>
  <si>
    <t>Analysez la conduite professionnelle à tenir pour « aide à la prise alimentaire » en textures modifiées : besoin, risque, action validée, contrôle observable et trace.</t>
  </si>
  <si>
    <t>Explique la conduite intermédiaire à tenir pour « plan de soin » : situation, risque, geste professionnel, contrôle et transmission.</t>
  </si>
  <si>
    <t>Sur le terrain, que fais-tu si tu rencontres « aide à la prise alimentaire » avec une personne en texture modifiée ?</t>
  </si>
  <si>
    <t>Notion : Pour aide à la prise alimentaire, le professionnel vérifie le besoin et le niveau attendu (plan de soin), identifie le risque principal, applique une action validée (respecter rythme et autonomie), réalise un contrôle observable, conserve une preuve/trace et transmet l'écart ou la décision au responsable concerné. ; Besoin / objectif : Pour aide à la prise alimentaire, le professionnel vérifie le besoin et le niveau attendu (plan de soin), identifie le risque principal, applique une action validée (respecter rythme et autonomie), réalise un contrôle observable, conserve une preuve/trace et transmet l'écart ou la décision au responsable concerné. ; Action professionnelle : appliquer la prescription et la consigne validée. ; Contrôle observable : Pour aide à la prise alimentaire, le professionnel vérifie le besoin et le niveau attendu (plan de soin), identifie le risque principal, applique une action validée (respecter rythme et autonomie), réalise un contrôle observable, conserve une preuve/trace et transmet l'écart ou la décision au responsable concerné. ; Risque / limite : Pour aide à la prise alimentaire, le professionnel vérifie le besoin et le niveau attendu (plan de soin), identifie le risque principal, applique une action validée (respecter rythme et autonomie), réalise un contrôle observable, conserve une preuve/trace et transmet l'écart ou la décision au responsable concerné. ; Validation / preuve : Pour aide à la prise alimentaire, le professionnel vérifie le besoin et le niveau attendu (plan de soin), identifie le risque principal, applique une action validée (respecter rythme et autonomie), réalise un contrôle observable, conserve une preuve/trace et transmet l'écart ou la décision au responsable concerné. ; Responsable : Service + soins. ; Source : SRC_SRAE_TEXTURES</t>
  </si>
  <si>
    <t>Objectif : identifier la situation « plan de soin », expliquer le risque à maîtriser, réaliser le geste professionnel autorisé, contrôler la conformité, alerter en cas .... ; Action : appliquer la prescription en production, service ou accompagnement. ; Contrôle : Atelier : faire décrire puis réaliser le contrôle lié à « aide à la prise alimentaire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</si>
  <si>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aide à la prise alimentaire, je contrôle avec un test simpl.... ; Si écart : je préviens le responsable, les soins ou le formateur. ; Je transmets : ce que j'ai vu, corrigé ou fait remonter.</t>
  </si>
  <si>
    <t>aide → risque → action → contrôle → trace</t>
  </si>
  <si>
    <t>Compléter avec le niveau autorisé, le risque maîtrisé, la preuve gardée et la personne à prévenir pour « aide à la prise alimentaire ».</t>
  </si>
  <si>
    <t>Quel risque précis veux-tu maîtriser dans « aide à la prise alimentaire », et quelle preuve démontre que l'action est conforme ?</t>
  </si>
  <si>
    <t>Fiche recette/test texture/traçabilité PMS ou transmission ciblée selon le cas « aide à la prise alimentaire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</si>
  <si>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aide à la prise alimentaire ». Le risque à éviter est : Cuisine produit conforme ; soins/diététique valident la prescription ; service observe et transmet. Je m’appuie sur la preuve suivante : Fiche recette/test texture/traçabilité PMS ou transmission ciblée selon le cas « aide à la prise alimentaire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</si>
  <si>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aide à la prise alimentaire ». Je compare le résultat obtenu avec ce qui est demandé et je signale tout écart avant service. Je transmets l’information utile et je garde comme repère : Fiche recette/test texture/traçabilité PMS ou transmission ciblée selon le cas « aide à la prise alimentaire ».</t>
  </si>
  <si>
    <t>Exemple de réponse CFA : pour « Servir la bonne texture au bon résident et transmettre les observations utiles. », je regarde la consigne, je contrôle : Atelier : faire décrire puis réaliser le contrôle lié à « aide à la prise alimentaire ». Si ce n’est pas bon ou si j’ai un doute, je ne laisse pas partir sans prévenir le responsable, les soins ou le formateur.</t>
  </si>
  <si>
    <t>Atelier : faire décrire puis réaliser le contrôle lié à « aide à la prise alimentaire ».</t>
  </si>
  <si>
    <t>Situation : observation toux. Objectif terrain : arrêter et alerter.</t>
  </si>
  <si>
    <t>risque fausse route</t>
  </si>
  <si>
    <t>Analysez la conduite professionnelle à tenir pour « observation toux » en textures modifiées : besoin, risque, action validée, contrôle observable et trace.</t>
  </si>
  <si>
    <t>Explique la conduite intermédiaire à tenir pour « risque fausse route » : situation, risque, geste professionnel, contrôle et transmission.</t>
  </si>
  <si>
    <t>Sur le terrain, que fais-tu si tu rencontres « observation toux » avec une personne en texture modifiée ?</t>
  </si>
  <si>
    <t>Notion : Pour observation toux, le professionnel vérifie le besoin et le niveau attendu (risque fausse route), identifie le risque principal, applique une action validée (arrêter et alerter), réalise un contrôle observable, conserve une preuve/trace et transmet l'écart ou la décision au responsable concerné. ; Besoin / objectif : Pour observation toux, le professionnel vérifie le besoin et le niveau attendu (risque fausse route), identifie le risque principal, applique une action validée (arrêter et alerter), réalise un contrôle observable, conserve une preuve/trace et transmet l'écart ou la décision au responsable concerné. ; Action professionnelle : appliquer la prescription et la consigne validée. ; Contrôle observable : Pour observation toux, le professionnel vérifie le besoin et le niveau attendu (risque fausse route), identifie le risque principal, applique une action validée (arrêter et alerter), réalise un contrôle observable, conserve une preuve/trace et transmet l'écart ou la décision au responsable concerné. ; Risque / limite : Pour observation toux, le professionnel vérifie le besoin et le niveau attendu (risque fausse route), identifie le risque principal, applique une action validée (arrêter et alerter), réalise un contrôle observable, conserve une preuve/trace et transmet l'écart ou la décision au responsable concerné. ; Validation / preuve : Pour observation toux, le professionnel vérifie le besoin et le niveau attendu (risque fausse route), identifie le risque principal, applique une action validée (arrêter et alerter), réalise un contrôle observable, conserve une preuve/trace et transmet l'écart ou la décision au responsable concerné. ; Responsable : Service + soins. ; Source : SRC_SRAE_TEXTURES</t>
  </si>
  <si>
    <t>Objectif : identifier la situation « risque fausse route », expliquer le risque à maîtriser, réaliser le geste professionnel autorisé, contrôler la conformité, alerter .... ; Action : appliquer la prescription en production, service ou accompagnement. ; Contrôle : Atelier : faire décrire puis réaliser le contrôle lié à « observation toux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</si>
  <si>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observation toux, je contrôle avec un test simple ou l'obse.... ; Si écart : je préviens le responsable, les soins ou le formateur. ; Je transmets : ce que j'ai vu, corrigé ou fait remonter.</t>
  </si>
  <si>
    <t>observation → risque → action → contrôle → trace</t>
  </si>
  <si>
    <t>Compléter avec le niveau autorisé, le risque maîtrisé, la preuve gardée et la personne à prévenir pour « observation toux ».</t>
  </si>
  <si>
    <t>Quel risque précis veux-tu maîtriser dans « observation toux », et quelle preuve démontre que l'action est conforme ?</t>
  </si>
  <si>
    <t>Fiche recette/test texture/traçabilité PMS ou transmission ciblée selon le cas « observation toux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</si>
  <si>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observation toux ». Le risque à éviter est : Cuisine produit conforme ; soins/diététique valident la prescription ; service observe et transmet. Je m’appuie sur la preuve suivante : Fiche recette/test texture/traçabilité PMS ou transmission ciblée selon le cas « observation toux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</si>
  <si>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observation toux ». Je compare le résultat obtenu avec ce qui est demandé et je signale tout écart avant service. Je transmets l’information utile et je garde comme repère : Fiche recette/test texture/traçabilité PMS ou transmission ciblée selon le cas « observation toux ».</t>
  </si>
  <si>
    <t>Exemple de réponse CFA : pour « Servir la bonne texture au bon résident et transmettre les observations utiles. », je regarde la consigne, je contrôle : Atelier : faire décrire puis réaliser le contrôle lié à « observation toux ». Si ce n’est pas bon ou si j’ai un doute, je ne laisse pas partir sans prévenir le responsable, les soins ou le formateur.</t>
  </si>
  <si>
    <t>Atelier : faire décrire puis réaliser le contrôle lié à « observation toux ».</t>
  </si>
  <si>
    <t>Situation : observation fatigue. Objectif terrain : fractionner ou transmettre.</t>
  </si>
  <si>
    <t>risque baisse ingesta</t>
  </si>
  <si>
    <t>Analysez la conduite professionnelle à tenir pour « observation fatigue » en textures modifiées : besoin, risque, action validée, contrôle observable et trace.</t>
  </si>
  <si>
    <t>Explique la conduite intermédiaire à tenir pour « risque baisse ingesta » : situation, risque, geste professionnel, contrôle et transmission.</t>
  </si>
  <si>
    <t>Sur le terrain, que fais-tu si tu rencontres « observation fatigue » avec une personne en texture modifiée ?</t>
  </si>
  <si>
    <t>Notion : Pour observation fatigue, le professionnel vérifie le besoin et le niveau attendu (risque baisse ingesta), identifie le risque principal, applique une action validée (fractionner ou transmettre), réalise un contrôle observable, conserve une preuve/trace et transmet l'écart ou la décision au responsable concerné. ; Besoin / objectif : Pour observation fatigue, le professionnel vérifie le besoin et le niveau attendu (risque baisse ingesta), identifie le risque principal, applique une action validée (fractionner ou transmettre), réalise un contrôle observable, conserve une preuve/trace et transmet l'écart ou la décision au responsable concerné. ; Action professionnelle : appliquer la prescription et la consigne validée. ; Contrôle observable : Pour observation fatigue, le professionnel vérifie le besoin et le niveau attendu (risque baisse ingesta), identifie le risque principal, applique une action validée (fractionner ou transmettre), réalise un contrôle observable, conserve une preuve/trace et transmet l'écart ou la décision au responsable concerné. ; Risque / limite : Pour observation fatigue, le professionnel vérifie le besoin et le niveau attendu (risque baisse ingesta), identifie le risque principal, applique une action validée (fractionner ou transmettre), réalise un contrôle observable, conserve une preuve/trace et transmet l'écart ou la décision au responsable concerné. ; Validation / preuve : Pour observation fatigue, le professionnel vérifie le besoin et le niveau attendu (risque baisse ingesta), identifie le risque principal, applique une action validée (fractionner ou transmettre), réalise un contrôle observable, conserve une preuve/trace et transmet l'écart ou la décision au responsable concerné. ; Responsable : Service + soins. ; Source : SRC_SRAE_TEXTURES</t>
  </si>
  <si>
    <t>Objectif : identifier la situation « risque baisse ingesta », expliquer le risque à maîtriser, réaliser le geste professionnel autorisé, contrôler la conformité, alerte.... ; Action : appliquer la prescription en production, service ou accompagnement. ; Contrôle : Atelier : faire décrire puis réaliser le contrôle lié à « observation fatigue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</si>
  <si>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observation fatigue, je contrôle avec un test simple ou l'o.... ; Si écart : je préviens le responsable, les soins ou le formateur. ; Je transmets : ce que j'ai vu, corrigé ou fait remonter.</t>
  </si>
  <si>
    <t>Compléter avec le niveau autorisé, le risque maîtrisé, la preuve gardée et la personne à prévenir pour « observation fatigue ».</t>
  </si>
  <si>
    <t>Quel risque précis veux-tu maîtriser dans « observation fatigue », et quelle preuve démontre que l'action est conforme ?</t>
  </si>
  <si>
    <t>Fiche recette/test texture/traçabilité PMS ou transmission ciblée selon le cas « observation fatigue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</si>
  <si>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observation fatigue ». Le risque à éviter est : Cuisine produit conforme ; soins/diététique valident la prescription ; service observe et transmet. Je m’appuie sur la preuve suivante : Fiche recette/test texture/traçabilité PMS ou transmission ciblée selon le cas « observation fatigue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</si>
  <si>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observation fatigue ». Je compare le résultat obtenu avec ce qui est demandé et je signale tout écart avant service. Je transmets l’information utile et je garde comme repère : Fiche recette/test texture/traçabilité PMS ou transmission ciblée selon le cas « observation fatigue ».</t>
  </si>
  <si>
    <t>Exemple de réponse CFA : pour « Servir la bonne texture au bon résident et transmettre les observations utiles. », je regarde la consigne, je contrôle : Atelier : faire décrire puis réaliser le contrôle lié à « observation fatigue ». Si ce n’est pas bon ou si j’ai un doute, je ne laisse pas partir sans prévenir le responsable, les soins ou le formateur.</t>
  </si>
  <si>
    <t>Atelier : faire décrire puis réaliser le contrôle lié à « observation fatigue ».</t>
  </si>
  <si>
    <t>personne agee fragile</t>
  </si>
  <si>
    <t>Situation : transmission fin de repas. Objectif terrain : noter consommation et incident.</t>
  </si>
  <si>
    <t>fiche ou logiciel</t>
  </si>
  <si>
    <t>Analysez la conduite professionnelle à tenir pour « transmission fin de repas » en textures modifiées : besoin, risque, action validée, contrôle observable et trace.</t>
  </si>
  <si>
    <t>Explique la conduite intermédiaire à tenir pour « fiche ou logiciel » : situation, risque, geste professionnel, contrôle et transmission.</t>
  </si>
  <si>
    <t>Sur le terrain, que fais-tu si tu rencontres « transmission fin de repas » avec une personne en texture modifiée ?</t>
  </si>
  <si>
    <t>Notion : Pour transmission fin de repas, le professionnel vérifie le besoin et le niveau attendu (fiche ou logiciel), identifie le risque principal, applique une action validée (noter consommation et incident), réalise un contrôle observable, conserve une preuve/trace et transmet l'écart ou la décision au responsable concerné. ; Besoin / objectif : Pour transmission fin de repas, le professionnel vérifie le besoin et le niveau attendu (fiche ou logiciel), identifie le risque principal, applique une action validée (noter consommation et incident), réalise un contrôle observable, conserve une preuve/trace et transmet l'écart ou la décision au responsable concerné. ; Action professionnelle : appliquer la prescription et la consigne validée. ; Contrôle observable : Pour transmission fin de repas, le professionnel vérifie le besoin et le niveau attendu (fiche ou logiciel), identifie le risque principal, applique une action validée (noter consommation et incident), réalise un contrôle observable, conserve une preuve/trace et transmet l'écart ou la décision au responsable concerné. ; Risque / limite : Pour transmission fin de repas, le professionnel vérifie le besoin et le niveau attendu (fiche ou logiciel), identifie le risque principal, applique une action validée (noter consommation et incident), réalise un contrôle observable, conserve une preuve/trace et transmet l'écart ou la décision au responsable concerné. ; Validation / preuve : Pour transmission fin de repas, le professionnel vérifie le besoin et le niveau attendu (fiche ou logiciel), identifie le risque principal, applique une action validée (noter consommation et incident), réalise un contrôle observable, conserve une preuve/trace et transmet l'écart ou la décision au responsable concerné. ; Responsable : Service + soins. ; Source : SRC_SRAE_TEXTURES</t>
  </si>
  <si>
    <t>Objectif : identifier la situation « fiche ou logiciel », expliquer le risque à maîtriser, réaliser le geste professionnel autorisé, contrôler la conformité, alerter en.... ; Action : appliquer la prescription en production, service ou accompagnement. ; Contrôle : Atelier : faire décrire puis réaliser le contrôle lié à « transmission fin de repas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</si>
  <si>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transmission fin de repas, je contrôle avec un test simple .... ; Si écart : je préviens le responsable, les soins ou le formateur. ; Je transmets : ce que j'ai vu, corrigé ou fait remonter.</t>
  </si>
  <si>
    <t>transmission → risque → action → contrôle → trace</t>
  </si>
  <si>
    <t>Compléter avec le niveau autorisé, le risque maîtrisé, la preuve gardée et la personne à prévenir pour « transmission fin de repas ».</t>
  </si>
  <si>
    <t>Quel risque précis veux-tu maîtriser dans « transmission fin de repas », et quelle preuve démontre que l'action est conforme ?</t>
  </si>
  <si>
    <t>Fiche recette/test texture/traçabilité PMS ou transmission ciblée selon le cas « transmission fin de repas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</si>
  <si>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transmission fin de repas ». Le risque à éviter est : Cuisine produit conforme ; soins/diététique valident la prescription ; service observe et transmet. Je m’appuie sur la preuve suivante : Fiche recette/test texture/traçabilité PMS ou transmission ciblée selon le cas « transmission fin de repas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</si>
  <si>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transmission fin de repas ». Je compare le résultat obtenu avec ce qui est demandé et je signale tout écart avant service. Je transmets l’information utile et je garde comme repère : Fiche recette/test texture/traçabilité PMS ou transmission ciblée selon le cas « transmission fin de repas ».</t>
  </si>
  <si>
    <t>Exemple de réponse CFA : pour « Servir la bonne texture au bon résident et transmettre les observations utiles. », je regarde la consigne, je contrôle : Atelier : faire décrire puis réaliser le contrôle lié à « transmission fin de repas ». Si ce n’est pas bon ou si j’ai un doute, je ne laisse pas partir sans prévenir le responsable, les soins ou le formateur.</t>
  </si>
  <si>
    <t>Atelier : faire décrire puis réaliser le contrôle lié à « transmission fin de repas ».</t>
  </si>
  <si>
    <t>situation personne agee fragile</t>
  </si>
  <si>
    <t>Situation : température au service. Objectif terrain : servir chaud/froid adapté.</t>
  </si>
  <si>
    <t>PMS + confort</t>
  </si>
  <si>
    <t>Analysez la conduite professionnelle à tenir pour « température au service » en textures modifiées : besoin, risque, action validée, contrôle observable et trace.</t>
  </si>
  <si>
    <t>Explique la conduite intermédiaire à tenir pour « PMS + confort » : situation, risque, geste professionnel, contrôle et transmission.</t>
  </si>
  <si>
    <t>Sur le terrain, que fais-tu si tu rencontres « température au service » avec une personne en texture modifiée ?</t>
  </si>
  <si>
    <t>Notion : Pour température au service, le professionnel vérifie le besoin et le niveau attendu (PMS + confort), identifie le risque principal, applique une action validée (servir chaud/froid adapté), réalise un contrôle observable, conserve une preuve/trace et transmet l'écart ou la décision au responsable concerné. ; Besoin / objectif : Pour température au service, le professionnel vérifie le besoin et le niveau attendu (PMS + confort), identifie le risque principal, applique une action validée (servir chaud/froid adapté), réalise un contrôle observable, conserve une preuve/trace et transmet l'écart ou la décision au responsable concerné. ; Action professionnelle : appliquer la prescription et la consigne validée. ; Contrôle observable : Pour température au service, le professionnel vérifie le besoin et le niveau attendu (PMS + confort), identifie le risque principal, applique une action validée (servir chaud/froid adapté), réalise un contrôle observable, conserve une preuve/trace et transmet l'écart ou la décision au responsable concerné. ; Risque / limite : Pour température au service, le professionnel vérifie le besoin et le niveau attendu (PMS + confort), identifie le risque principal, applique une action validée (servir chaud/froid adapté), réalise un contrôle observable, conserve une preuve/trace et transmet l'écart ou la décision au responsable concerné. ; Validation / preuve : Pour température au service, le professionnel vérifie le besoin et le niveau attendu (PMS + confort), identifie le risque principal, applique une action validée (servir chaud/froid adapté), réalise un contrôle observable, conserve une preuve/trace et transmet l'écart ou la décision au responsable concerné. ; Responsable : Service + soins. ; Source : SRC_SRAE_TEXTURES</t>
  </si>
  <si>
    <t>Objectif : identifier la situation « PMS + confort », expliquer le risque à maîtriser, réaliser le geste professionnel autorisé, contrôler la conformité, alerter en cas.... ; Action : appliquer la prescription en production, service ou accompagnement. ; Contrôle : Atelier : faire décrire puis réaliser le contrôle lié à « température au service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</si>
  <si>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température au service, je contrôle avec un test simple ou .... ; Si écart : je préviens le responsable, les soins ou le formateur. ; Je transmets : ce que j'ai vu, corrigé ou fait remonter.</t>
  </si>
  <si>
    <t>température → risque → action → contrôle → trace</t>
  </si>
  <si>
    <t>Compléter avec le niveau autorisé, le risque maîtrisé, la preuve gardée et la personne à prévenir pour « température au service ».</t>
  </si>
  <si>
    <t>Quel risque précis veux-tu maîtriser dans « température au service », et quelle preuve démontre que l'action est conforme ?</t>
  </si>
  <si>
    <t>Fiche recette/test texture/traçabilité PMS ou transmission ciblée selon le cas « température au service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</si>
  <si>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température au service ». Le risque à éviter est : Cuisine produit conforme ; soins/diététique valident la prescription ; service observe et transmet. Je m’appuie sur la preuve suivante : Fiche recette/test texture/traçabilité PMS ou transmission ciblée selon le cas « température au service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</si>
  <si>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température au service ». Je compare le résultat obtenu avec ce qui est demandé et je signale tout écart avant service. Je transmets l’information utile et je garde comme repère : Fiche recette/test texture/traçabilité PMS ou transmission ciblée selon le cas « température au service ».</t>
  </si>
  <si>
    <t>Exemple de réponse CFA : pour « Servir la bonne texture au bon résident et transmettre les observations utiles. », je regarde la consigne, je contrôle : Atelier : faire décrire puis réaliser le contrôle lié à « température au service ». Si ce n’est pas bon ou si j’ai un doute, je ne laisse pas partir sans prévenir le responsable, les soins ou le formateur.</t>
  </si>
  <si>
    <t>Atelier : faire décrire puis réaliser le contrôle lié à « température au service ».</t>
  </si>
  <si>
    <t>personne agee fragile enrichir sans augmenter trop le volume</t>
  </si>
  <si>
    <t>enrichir sans augmenter trop le volume</t>
  </si>
  <si>
    <t>Situation : respect des préférences. Objectif terrain : adapter sans sortir du cadre prescrit.</t>
  </si>
  <si>
    <t>projet personnalisé</t>
  </si>
  <si>
    <t>Analysez la conduite professionnelle à tenir pour « respect des préférences » en textures modifiées : besoin, risque, action validée, contrôle observable et trace.</t>
  </si>
  <si>
    <t>Explique la conduite intermédiaire à tenir pour « projet personnalisé » : situation, risque, geste professionnel, contrôle et transmission.</t>
  </si>
  <si>
    <t>Sur le terrain, que fais-tu si tu rencontres « respect des préférences » avec une personne en texture modifiée ?</t>
  </si>
  <si>
    <t>Notion : Pour respect des préférences, le professionnel vérifie le besoin et le niveau attendu (projet personnalisé), identifie le risque principal, applique une action validée (adapter sans sortir du cadre prescrit), réalise un contrôle observable, conserve une preuve/trace et transmet l'écart ou la décision au responsable concerné. ; Besoin / objectif : Pour respect des préférences, le professionnel vérifie le besoin et le niveau attendu (projet personnalisé), identifie le risque principal, applique une action validée (adapter sans sortir du cadre prescrit), réalise un contrôle observable, conserve une preuve/trace et transmet l'écart ou la décision au responsable concerné. ; Action professionnelle : appliquer la prescription et la consigne validée. ; Contrôle observable : Pour respect des préférences, le professionnel vérifie le besoin et le niveau attendu (projet personnalisé), identifie le risque principal, applique une action validée (adapter sans sortir du cadre prescrit), réalise un contrôle observable, conserve une preuve/trace et transmet l'écart ou la décision au responsable concerné. ; Risque / limite : Pour respect des préférences, le professionnel vérifie le besoin et le niveau attendu (projet personnalisé), identifie le risque principal, applique une action validée (adapter sans sortir du cadre prescrit), réalise un contrôle observable, conserve une preuve/trace et transmet l'écart ou la décision au responsable concerné. ; Validation / preuve : Pour respect des préférences, le professionnel vérifie le besoin et le niveau attendu (projet personnalisé), identifie le risque principal, applique une action validée (adapter sans sortir du cadre prescrit), réalise un contrôle observable, conserve une preuve/trace et transmet l'écart ou la décision au responsable concerné. ; Responsable : Service + soins. ; Source : SRC_SRAE_TEXTURES</t>
  </si>
  <si>
    <t>Objectif : identifier la situation « projet personnalisé », expliquer le risque à maîtriser, réaliser le geste professionnel autorisé, contrôler la conformité, alerter .... ; Action : appliquer la prescription en production, service ou accompagnement. ; Contrôle : Atelier : faire décrire puis réaliser le contrôle lié à « respect des préférences ».. ; Transmission : prévenir cuisine, soins ou responsable si écart. ; Trace : noter ou faire remonter l'observation utile.</t>
  </si>
  <si>
    <t>Je vérifie : Servir la bonne texture au bon résident et transmettre les observations utiles.. ; Je respecte : la prescription ou la consigne donnée. ; Je contrôle : Je vérifie la personne, le plateau et la texture. Je fais le geste prévu pour respect des préférences, je contrôle avec un test simple ou.... ; Si écart : je préviens le responsable, les soins ou le formateur. ; Je transmets : ce que j'ai vu, corrigé ou fait remonter.</t>
  </si>
  <si>
    <t>respect → risque → action → contrôle → trace</t>
  </si>
  <si>
    <t>Compléter avec le niveau autorisé, le risque maîtrisé, la preuve gardée et la personne à prévenir pour « respect des préférences ».</t>
  </si>
  <si>
    <t>Quel risque précis veux-tu maîtriser dans « respect des préférences », et quelle preuve démontre que l'action est conforme ?</t>
  </si>
  <si>
    <t>Fiche recette/test texture/traçabilité PMS ou transmission ciblée selon le cas « respect des préférences ».</t>
  </si>
  <si>
    <t>Exemple de réponse PRO : pour « Servir la bonne texture au bon résident et transmettre les observations utiles. », je vérifie d’abord la prescription, le niveau IDDSI ou la consigne validée. Je contrôle en situation réelle : Atelier : faire décrire puis réaliser le contrôle lié à « respect des préférences ». Le risque à éviter est : Cuisine produit conforme ; soins/diététique valident la prescription ; service observe et transmet. Je m’appuie sur la preuve suivante : Fiche recette/test texture/traçabilité PMS ou transmission ciblée selon le cas « respect des préférences ». Si l’écart persiste, je corrige, je bloque la sortie si nécessaire et je transmets au responsable concerné.</t>
  </si>
  <si>
    <t>Exemple de réponse intermédiaire : pour « Servir la bonne texture au bon résident et transmettre les observations utiles. », j’applique la consigne puis je vérifie : Atelier : faire décrire puis réaliser le contrôle lié à « respect des préférences ». Je compare le résultat obtenu avec ce qui est demandé et je signale tout écart avant service. Je transmets l’information utile et je garde comme repère : Fiche recette/test texture/traçabilité PMS ou transmission ciblée selon le cas « respect des préférences ».</t>
  </si>
  <si>
    <t>Exemple de réponse CFA : pour « Servir la bonne texture au bon résident et transmettre les observations utiles. », je regarde la consigne, je contrôle : Atelier : faire décrire puis réaliser le contrôle lié à « respect des préférences ». Si ce n’est pas bon ou si j’ai un doute, je ne laisse pas partir sans prévenir le responsable, les soins ou le formateur.</t>
  </si>
  <si>
    <t>Atelier : faire décrire puis réaliser le contrôle lié à « respect des préférences ».</t>
  </si>
  <si>
    <t>denutrition</t>
  </si>
  <si>
    <t>Manger-main et autonomie</t>
  </si>
  <si>
    <t>Concevoir des bouchées sûres, nutritionnelles et manipulables.</t>
  </si>
  <si>
    <t>Situation : bouchée préhensible. Objectif terrain : tenir en main sans s'émietter.</t>
  </si>
  <si>
    <t>manger-main</t>
  </si>
  <si>
    <t>Analysez la conduite professionnelle à tenir pour « bouchée préhensible » en textures modifiées : besoin, risque, action validée, contrôle observable et trace.</t>
  </si>
  <si>
    <t>Explique la conduite intermédiaire à tenir pour « manger-main » : situation, risque, geste professionnel, contrôle et transmission.</t>
  </si>
  <si>
    <t>Sur le terrain, que fais-tu si tu rencontres « bouchée préhensible » avec une personne en texture modifiée ?</t>
  </si>
  <si>
    <t>Notion : Pour bouchée préhensible, le professionnel vérifie le besoin et le niveau attendu (manger-main), identifie le risque principal, applique une action validée (tenir en main sans s'émietter), réalise un contrôle observable, conserve une preuve/trace et transmet l'écart ou la décision au responsable concerné. ; Besoin / objectif : Pour bouchée préhensible, le professionnel vérifie le besoin et le niveau attendu (manger-main), identifie le risque principal, applique une action validée (tenir en main sans s'émietter), réalise un contrôle observable, conserve une preuve/trace et transmet l'écart ou la décision au responsable concerné. ; Action professionnelle : appliquer la prescription et la consigne validée. ; Contrôle observable : Pour bouchée préhensible, le professionnel vérifie le besoin et le niveau attendu (manger-main), identifie le risque principal, applique une action validée (tenir en main sans s'émietter), réalise un contrôle observable, conserve une preuve/trace et transmet l'écart ou la décision au responsable concerné. ; Risque / limite : Pour bouchée préhensible, le professionnel vérifie le besoin et le niveau attendu (manger-main), identifie le risque principal, applique une action validée (tenir en main sans s'émietter), réalise un contrôle observable, conserve une preuve/trace et transmet l'écart ou la décision au responsable concerné. ; Validation / preuve : Pour bouchée préhensible, le professionnel vérifie le besoin et le niveau attendu (manger-main), identifie le risque principal, applique une action validée (tenir en main sans s'émietter), réalise un contrôle observable, conserve une preuve/trace et transmet l'écart ou la décision au responsable concerné. ; Responsable : Cuisine + service + animation/soins. ; Source : SRC_SRAE_TEXTURES</t>
  </si>
  <si>
    <t>Objectif : identifier la situation « manger-main », expliquer le risque à maîtriser, réaliser le geste professionnel autorisé, contrôler la conformité, alerter en cas d.... ; Action : appliquer la prescription en production, service ou accompagnement. ; Contrôle : Atelier : faire décrire puis réaliser le contrôle lié à « bouchée préhensible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</si>
  <si>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bouchée préhensible, je contrôle avec un test simple ou l'o.... ; Si écart : je préviens le responsable, les soins ou le formateur. ; Je transmets : ce que j'ai vu, corrigé ou fait remonter.</t>
  </si>
  <si>
    <t>bouchée → risque → action → contrôle → trace</t>
  </si>
  <si>
    <t>Compléter avec le niveau autorisé, le risque maîtrisé, la preuve gardée et la personne à prévenir pour « bouchée préhensible ».</t>
  </si>
  <si>
    <t>Quel risque précis veux-tu maîtriser dans « bouchée préhensible », et quelle preuve démontre que l'action est conforme ?</t>
  </si>
  <si>
    <t>Cuisine + service + animation/soins</t>
  </si>
  <si>
    <t>Fiche recette/test texture/traçabilité PMS ou transmission ciblée selon le cas « bouchée préhensible ».</t>
  </si>
  <si>
    <t>Exemple de réponse PRO : pour « Concevoir des bouchées sûres, nutritionnelles et manipulables. », je vérifie d’abord la prescription, le niveau IDDSI ou la consigne validée. Je contrôle en situation réelle : Atelier : faire décrire puis réaliser le contrôle lié à « bouchée préhensible ». Le risque à éviter est : Cuisine produit conforme ; soins/diététique valident la prescription ; service observe et transmet. Je m’appuie sur la preuve suivante : Fiche recette/test texture/traçabilité PMS ou transmission ciblée selon le cas « bouchée préhensible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</si>
  <si>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bouchée préhensible ». Je compare le résultat obtenu avec ce qui est demandé et je signale tout écart avant service. Je transmets l’information utile et je garde comme repère : Fiche recette/test texture/traçabilité PMS ou transmission ciblée selon le cas « bouchée préhensible ».</t>
  </si>
  <si>
    <t>Exemple de réponse CFA : pour « Concevoir des bouchées sûres, nutritionnelles et manipulables. », je regarde la consigne, je contrôle : Atelier : faire décrire puis réaliser le contrôle lié à « bouchée préhensible ». Si ce n’est pas bon ou si j’ai un doute, je ne laisse pas partir sans prévenir le responsable, les soins ou le formateur.</t>
  </si>
  <si>
    <t>Atelier : faire décrire puis réaliser le contrôle lié à « bouchée préhensible ».</t>
  </si>
  <si>
    <t>suivi poids apports</t>
  </si>
  <si>
    <t>maintenir densite proteino energetique et plaisir suivi poids apports</t>
  </si>
  <si>
    <t>Situation : taille bouchée. Objectif terrain : adapter au risque de mastication.</t>
  </si>
  <si>
    <t>sécurité</t>
  </si>
  <si>
    <t>Analysez la conduite professionnelle à tenir pour « taille bouchée » en textures modifiées : besoin, risque, action validée, contrôle observable et trace.</t>
  </si>
  <si>
    <t>Explique la conduite intermédiaire à tenir pour « sécurité » : situation, risque, geste professionnel, contrôle et transmission.</t>
  </si>
  <si>
    <t>Sur le terrain, que fais-tu si tu rencontres « taille bouchée » avec une personne en texture modifiée ?</t>
  </si>
  <si>
    <t>Notion : Pour taille bouchée, le professionnel vérifie le besoin et le niveau attendu (sécurité), identifie le risque principal, applique une action validée (adapter au risque de mastication), réalise un contrôle observable, conserve une preuve/trace et transmet l'écart ou la décision au responsable concerné. ; Besoin / objectif : Pour taille bouchée, le professionnel vérifie le besoin et le niveau attendu (sécurité), identifie le risque principal, applique une action validée (adapter au risque de mastication), réalise un contrôle observable, conserve une preuve/trace et transmet l'écart ou la décision au responsable concerné. ; Action professionnelle : appliquer la prescription et la consigne validée. ; Contrôle observable : Pour taille bouchée, le professionnel vérifie le besoin et le niveau attendu (sécurité), identifie le risque principal, applique une action validée (adapter au risque de mastication), réalise un contrôle observable, conserve une preuve/trace et transmet l'écart ou la décision au responsable concerné. ; Risque / limite : Pour taille bouchée, le professionnel vérifie le besoin et le niveau attendu (sécurité), identifie le risque principal, applique une action validée (adapter au risque de mastication), réalise un contrôle observable, conserve une preuve/trace et transmet l'écart ou la décision au responsable concerné. ; Validation / preuve : Pour taille bouchée, le professionnel vérifie le besoin et le niveau attendu (sécurité), identifie le risque principal, applique une action validée (adapter au risque de mastication), réalise un contrôle observable, conserve une preuve/trace et transmet l'écart ou la décision au responsable concerné. ; Responsable : Cuisine + service + animation/soins. ; Source : SRC_SRAE_TEXTURES</t>
  </si>
  <si>
    <t>Objectif : identifier la situation « sécurité », expliquer le risque à maîtriser, réaliser le geste professionnel autorisé, contrôler la conformité, alerter en cas d’éc.... ; Action : appliquer la prescription en production, service ou accompagnement. ; Contrôle : Atelier : faire décrire puis réaliser le contrôle lié à « taille bouchée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</si>
  <si>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taille bouchée, je contrôle avec un test simple ou l'observ.... ; Si écart : je préviens le responsable, les soins ou le formateur. ; Je transmets : ce que j'ai vu, corrigé ou fait remonter.</t>
  </si>
  <si>
    <t>taille → risque → action → contrôle → trace</t>
  </si>
  <si>
    <t>Compléter avec le niveau autorisé, le risque maîtrisé, la preuve gardée et la personne à prévenir pour « taille bouchée ».</t>
  </si>
  <si>
    <t>Quel risque précis veux-tu maîtriser dans « taille bouchée », et quelle preuve démontre que l'action est conforme ?</t>
  </si>
  <si>
    <t>Fiche recette/test texture/traçabilité PMS ou transmission ciblée selon le cas « taille bouchée ».</t>
  </si>
  <si>
    <t>Exemple de réponse PRO : pour « Concevoir des bouchées sûres, nutritionnelles et manipulables. », je vérifie d’abord la prescription, le niveau IDDSI ou la consigne validée. Je contrôle en situation réelle : Atelier : faire décrire puis réaliser le contrôle lié à « taille bouchée ». Le risque à éviter est : Cuisine produit conforme ; soins/diététique valident la prescription ; service observe et transmet. Je m’appuie sur la preuve suivante : Fiche recette/test texture/traçabilité PMS ou transmission ciblée selon le cas « taille bouchée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</si>
  <si>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taille bouchée ». Je compare le résultat obtenu avec ce qui est demandé et je signale tout écart avant service. Je transmets l’information utile et je garde comme repère : Fiche recette/test texture/traçabilité PMS ou transmission ciblée selon le cas « taille bouchée ».</t>
  </si>
  <si>
    <t>Exemple de réponse CFA : pour « Concevoir des bouchées sûres, nutritionnelles et manipulables. », je regarde la consigne, je contrôle : Atelier : faire décrire puis réaliser le contrôle lié à « taille bouchée ». Si ce n’est pas bon ou si j’ai un doute, je ne laisse pas partir sans prévenir le responsable, les soins ou le formateur.</t>
  </si>
  <si>
    <t>Atelier : faire décrire puis réaliser le contrôle lié à « taille bouchée ».</t>
  </si>
  <si>
    <t>Situation : cohésion du produit. Objectif terrain : éviter miettes et liquide libre.</t>
  </si>
  <si>
    <t>texture adaptée</t>
  </si>
  <si>
    <t>Analysez la conduite professionnelle à tenir pour « cohésion du produit » en textures modifiées : besoin, risque, action validée, contrôle observable et trace.</t>
  </si>
  <si>
    <t>Explique la conduite intermédiaire à tenir pour « texture adaptée » : situation, risque, geste professionnel, contrôle et transmission.</t>
  </si>
  <si>
    <t>Sur le terrain, que fais-tu si tu rencontres « cohésion du produit » avec une personne en texture modifiée ?</t>
  </si>
  <si>
    <t>Notion : Pour cohésion du produit, le professionnel vérifie le besoin et le niveau attendu (texture adaptée), identifie le risque principal, applique une action validée (éviter miettes et liquide libre), réalise un contrôle observable, conserve une preuve/trace et transmet l'écart ou la décision au responsable concerné. ; Besoin / objectif : Pour cohésion du produit, le professionnel vérifie le besoin et le niveau attendu (texture adaptée), identifie le risque principal, applique une action validée (éviter miettes et liquide libre), réalise un contrôle observable, conserve une preuve/trace et transmet l'écart ou la décision au responsable concerné. ; Action professionnelle : appliquer la prescription et la consigne validée. ; Contrôle observable : Pour cohésion du produit, le professionnel vérifie le besoin et le niveau attendu (texture adaptée), identifie le risque principal, applique une action validée (éviter miettes et liquide libre), réalise un contrôle observable, conserve une preuve/trace et transmet l'écart ou la décision au responsable concerné. ; Risque / limite : Pour cohésion du produit, le professionnel vérifie le besoin et le niveau attendu (texture adaptée), identifie le risque principal, applique une action validée (éviter miettes et liquide libre), réalise un contrôle observable, conserve une preuve/trace et transmet l'écart ou la décision au responsable concerné. ; Validation / preuve : Pour cohésion du produit, le professionnel vérifie le besoin et le niveau attendu (texture adaptée), identifie le risque principal, applique une action validée (éviter miettes et liquide libre), réalise un contrôle observable, conserve une preuve/trace et transmet l'écart ou la décision au responsable concerné. ; Responsable : Cuisine + service + animation/soins. ; Source : SRC_SRAE_TEXTURES</t>
  </si>
  <si>
    <t>Objectif : identifier la situation « texture adaptée », expliquer le risque à maîtriser, réaliser le geste professionnel autorisé, contrôler la conformité, alerter en c.... ; Action : appliquer la prescription en production, service ou accompagnement. ; Contrôle : Atelier : faire décrire puis réaliser le contrôle lié à « cohésion du produit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</si>
  <si>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cohésion du produit, je contrôle avec un test simple ou l'o.... ; Si écart : je préviens le responsable, les soins ou le formateur. ; Je transmets : ce que j'ai vu, corrigé ou fait remonter.</t>
  </si>
  <si>
    <t>cohésion → risque → action → contrôle → trace</t>
  </si>
  <si>
    <t>Compléter avec le niveau autorisé, le risque maîtrisé, la preuve gardée et la personne à prévenir pour « cohésion du produit ».</t>
  </si>
  <si>
    <t>Quel risque précis veux-tu maîtriser dans « cohésion du produit », et quelle preuve démontre que l'action est conforme ?</t>
  </si>
  <si>
    <t>Fiche recette/test texture/traçabilité PMS ou transmission ciblée selon le cas « cohésion du produit ».</t>
  </si>
  <si>
    <t>Exemple de réponse PRO : pour « Concevoir des bouchées sûres, nutritionnelles et manipulables. », je vérifie d’abord la prescription, le niveau IDDSI ou la consigne validée. Je contrôle en situation réelle : Atelier : faire décrire puis réaliser le contrôle lié à « cohésion du produit ». Le risque à éviter est : Cuisine produit conforme ; soins/diététique valident la prescription ; service observe et transmet. Je m’appuie sur la preuve suivante : Fiche recette/test texture/traçabilité PMS ou transmission ciblée selon le cas « cohésion du produit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</si>
  <si>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cohésion du produit ». Je compare le résultat obtenu avec ce qui est demandé et je signale tout écart avant service. Je transmets l’information utile et je garde comme repère : Fiche recette/test texture/traçabilité PMS ou transmission ciblée selon le cas « cohésion du produit ».</t>
  </si>
  <si>
    <t>Exemple de réponse CFA : pour « Concevoir des bouchées sûres, nutritionnelles et manipulables. », je regarde la consigne, je contrôle : Atelier : faire décrire puis réaliser le contrôle lié à « cohésion du produit ». Si ce n’est pas bon ou si j’ai un doute, je ne laisse pas partir sans prévenir le responsable, les soins ou le formateur.</t>
  </si>
  <si>
    <t>Atelier : faire décrire puis réaliser le contrôle lié à « cohésion du produit ».</t>
  </si>
  <si>
    <t>Situation : densité nutritionnelle bouchée. Objectif terrain : concentrer protéines et énergie.</t>
  </si>
  <si>
    <t>dénutrition</t>
  </si>
  <si>
    <t>Analysez la conduite professionnelle à tenir pour « densité nutritionnelle bouchée » en textures modifiées : besoin, risque, action validée, contrôle observable et trace.</t>
  </si>
  <si>
    <t>Explique la conduite intermédiaire à tenir pour « dénutrition » : situation, risque, geste professionnel, contrôle et transmission.</t>
  </si>
  <si>
    <t>Sur le terrain, que fais-tu si tu rencontres « densité nutritionnelle bouchée » avec une personne en texture modifiée ?</t>
  </si>
  <si>
    <t>Notion : Pour densité nutritionnelle bouchée, le professionnel vérifie le besoin et le niveau attendu (dénutrition), identifie le risque principal, applique une action validée (concentrer protéines et énergie), réalise un contrôle observable, conserve une preuve/trace et transmet l'écart ou la décision au responsable concerné. ; Besoin / objectif : Pour densité nutritionnelle bouchée, le professionnel vérifie le besoin et le niveau attendu (dénutrition), identifie le risque principal, applique une action validée (concentrer protéines et énergie), réalise un contrôle observable, conserve une preuve/trace et transmet l'écart ou la décision au responsable concerné. ; Action professionnelle : appliquer la prescription et la consigne validée. ; Contrôle observable : Pour densité nutritionnelle bouchée, le professionnel vérifie le besoin et le niveau attendu (dénutrition), identifie le risque principal, applique une action validée (concentrer protéines et énergie), réalise un contrôle observable, conserve une preuve/trace et transmet l'écart ou la décision au responsable concerné. ; Risque / limite : Pour densité nutritionnelle bouchée, le professionnel vérifie le besoin et le niveau attendu (dénutrition), identifie le risque principal, applique une action validée (concentrer protéines et énergie), réalise un contrôle observable, conserve une preuve/trace et transmet l'écart ou la décision au responsable concerné. ; Validation / preuve : Pour densité nutritionnelle bouchée, le professionnel vérifie le besoin et le niveau attendu (dénutrition), identifie le risque principal, applique une action validée (concentrer protéines et énergie), réalise un contrôle observable, conserve une preuve/trace et transmet l'écart ou la décision au responsable concerné. ; Responsable : Cuisine + service + animation/soins. ; Source : SRC_SRAE_TEXTURES</t>
  </si>
  <si>
    <t>Objectif : identifier la situation « dénutrition », expliquer le risque à maîtriser, réaliser le geste professionnel autorisé, contrôler la conformité, alerter en cas d.... ; Action : appliquer la prescription en production, service ou accompagnement. ; Contrôle : Atelier : faire décrire puis réaliser le contrôle lié à « densité nutritionnelle bouchée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</si>
  <si>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densité nutritionnelle bouchée, je contrôle avec un test si.... ; Si écart : je préviens le responsable, les soins ou le formateur. ; Je transmets : ce que j'ai vu, corrigé ou fait remonter.</t>
  </si>
  <si>
    <t>densité → risque → action → contrôle → trace</t>
  </si>
  <si>
    <t>Compléter avec le niveau autorisé, le risque maîtrisé, la preuve gardée et la personne à prévenir pour « densité nutritionnelle bouchée ».</t>
  </si>
  <si>
    <t>Quel risque précis veux-tu maîtriser dans « densité nutritionnelle bouchée », et quelle preuve démontre que l'action est conforme ?</t>
  </si>
  <si>
    <t>Fiche recette/test texture/traçabilité PMS ou transmission ciblée selon le cas « densité nutritionnelle bouchée ».</t>
  </si>
  <si>
    <t>Exemple de réponse PRO : pour « Concevoir des bouchées sûres, nutritionnelles et manipulables. », je vérifie d’abord la prescription, le niveau IDDSI ou la consigne validée. Je contrôle en situation réelle : Atelier : faire décrire puis réaliser le contrôle lié à « densité nutritionnelle bouchée ». Le risque à éviter est : Cuisine produit conforme ; soins/diététique valident la prescription ; service observe et transmet. Je m’appuie sur la preuve suivante : Fiche recette/test texture/traçabilité PMS ou transmission ciblée selon le cas « densité nutritionnelle bouchée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</si>
  <si>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densité nutritionnelle bouchée ». Je compare le résultat obtenu avec ce qui est demandé et je signale tout écart avant service. Je transmets l’information utile et je garde comme repère : Fiche recette/test texture/traçabilité PMS ou transmission ciblée selon le cas « densité nutritionnelle bouchée ».</t>
  </si>
  <si>
    <t>Exemple de réponse CFA : pour « Concevoir des bouchées sûres, nutritionnelles et manipulables. », je regarde la consigne, je contrôle : Atelier : faire décrire puis réaliser le contrôle lié à « densité nutritionnelle bouchée ». Si ce n’est pas bon ou si j’ai un doute, je ne laisse pas partir sans prévenir le responsable, les soins ou le formateur.</t>
  </si>
  <si>
    <t>Atelier : faire décrire puis réaliser le contrôle lié à « densité nutritionnelle bouchée ».</t>
  </si>
  <si>
    <t>Situation : hygiène des mains. Objectif terrain : sécuriser la prise directe.</t>
  </si>
  <si>
    <t>Analysez la conduite professionnelle à tenir pour « hygiène des mains » en textures modifiées : besoin, risque, action validée, contrôle observable et trace.</t>
  </si>
  <si>
    <t>Sur le terrain, que fais-tu si tu rencontres « hygiène des mains » avec une personne en texture modifiée ?</t>
  </si>
  <si>
    <t>Notion : Pour hygiène des mains, le professionnel vérifie le besoin et le niveau attendu (PMS), identifie le risque principal, applique une action validée (sécuriser la prise directe), réalise un contrôle observable, conserve une preuve/trace et transmet l'écart ou la décision au responsable concerné. ; Besoin / objectif : Pour hygiène des mains, le professionnel vérifie le besoin et le niveau attendu (PMS), identifie le risque principal, applique une action validée (sécuriser la prise directe), réalise un contrôle observable, conserve une preuve/trace et transmet l'écart ou la décision au responsable concerné. ; Action professionnelle : appliquer la prescription et la consigne validée. ; Contrôle observable : Pour hygiène des mains, le professionnel vérifie le besoin et le niveau attendu (PMS), identifie le risque principal, applique une action validée (sécuriser la prise directe), réalise un contrôle observable, conserve une preuve/trace et transmet l'écart ou la décision au responsable concerné. ; Risque / limite : Pour hygiène des mains, le professionnel vérifie le besoin et le niveau attendu (PMS), identifie le risque principal, applique une action validée (sécuriser la prise directe), réalise un contrôle observable, conserve une preuve/trace et transmet l'écart ou la décision au responsable concerné. ; Validation / preuve : Pour hygiène des mains, le professionnel vérifie le besoin et le niveau attendu (PMS), identifie le risque principal, applique une action validée (sécuriser la prise directe), réalise un contrôle observable, conserve une preuve/trace et transmet l'écart ou la décision au responsable concerné. ; Responsable : Cuisine + service + animation/soins. ; Source : SRC_SRAE_TEXTURES</t>
  </si>
  <si>
    <t>Objectif : identifier la situation « PMS », expliquer le risque à maîtriser, réaliser le geste professionnel autorisé, contrôler la conformité, alerter en cas d’écart e.... ; Action : appliquer la prescription en production, service ou accompagnement. ; Contrôle : Atelier : faire décrire puis réaliser le contrôle lié à « hygiène des mains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</si>
  <si>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hygiène des mains, je contrôle avec un test simple ou l'obs.... ; Si écart : je préviens le responsable, les soins ou le formateur. ; Je transmets : ce que j'ai vu, corrigé ou fait remonter.</t>
  </si>
  <si>
    <t>hygiène → risque → action → contrôle → trace</t>
  </si>
  <si>
    <t>Compléter avec le niveau autorisé, le risque maîtrisé, la preuve gardée et la personne à prévenir pour « hygiène des mains ».</t>
  </si>
  <si>
    <t>Quel risque précis veux-tu maîtriser dans « hygiène des mains », et quelle preuve démontre que l'action est conforme ?</t>
  </si>
  <si>
    <t>Fiche recette/test texture/traçabilité PMS ou transmission ciblée selon le cas « hygiène des mains ».</t>
  </si>
  <si>
    <t>Exemple de réponse PRO : pour « Concevoir des bouchées sûres, nutritionnelles et manipulables. », je vérifie d’abord la prescription, le niveau IDDSI ou la consigne validée. Je contrôle en situation réelle : Atelier : faire décrire puis réaliser le contrôle lié à « hygiène des mains ». Le risque à éviter est : Cuisine produit conforme ; soins/diététique valident la prescription ; service observe et transmet. Je m’appuie sur la preuve suivante : Fiche recette/test texture/traçabilité PMS ou transmission ciblée selon le cas « hygiène des mains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</si>
  <si>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hygiène des mains ». Je compare le résultat obtenu avec ce qui est demandé et je signale tout écart avant service. Je transmets l’information utile et je garde comme repère : Fiche recette/test texture/traçabilité PMS ou transmission ciblée selon le cas « hygiène des mains ».</t>
  </si>
  <si>
    <t>Exemple de réponse CFA : pour « Concevoir des bouchées sûres, nutritionnelles et manipulables. », je regarde la consigne, je contrôle : Atelier : faire décrire puis réaliser le contrôle lié à « hygiène des mains ». Si ce n’est pas bon ou si j’ai un doute, je ne laisse pas partir sans prévenir le responsable, les soins ou le formateur.</t>
  </si>
  <si>
    <t>Atelier : faire décrire puis réaliser le contrôle lié à « hygiène des mains ».</t>
  </si>
  <si>
    <t>Situation : plateau manger-main. Objectif terrain : organiser couleurs, formes et repères.</t>
  </si>
  <si>
    <t>autonomie</t>
  </si>
  <si>
    <t>Analysez la conduite professionnelle à tenir pour « plateau manger-main » en textures modifiées : besoin, risque, action validée, contrôle observable et trace.</t>
  </si>
  <si>
    <t>Explique la conduite intermédiaire à tenir pour « autonomie » : situation, risque, geste professionnel, contrôle et transmission.</t>
  </si>
  <si>
    <t>Sur le terrain, que fais-tu si tu rencontres « plateau manger-main » avec une personne en texture modifiée ?</t>
  </si>
  <si>
    <t>Notion : Pour plateau manger-main, le professionnel vérifie le besoin et le niveau attendu (autonomie), identifie le risque principal, applique une action validée (organiser couleurs, formes et repères), réalise un contrôle observable, conserve une preuve/trace et transmet l'écart ou la décision au responsable concerné. ; Besoin / objectif : Pour plateau manger-main, le professionnel vérifie le besoin et le niveau attendu (autonomie), identifie le risque principal, applique une action validée (organiser couleurs, formes et repères), réalise un contrôle observable, conserve une preuve/trace et transmet l'écart ou la décision au responsable concerné. ; Action professionnelle : appliquer la prescription et la consigne validée. ; Contrôle observable : Pour plateau manger-main, le professionnel vérifie le besoin et le niveau attendu (autonomie), identifie le risque principal, applique une action validée (organiser couleurs, formes et repères), réalise un contrôle observable, conserve une preuve/trace et transmet l'écart ou la décision au responsable concerné. ; Risque / limite : Pour plateau manger-main, le professionnel vérifie le besoin et le niveau attendu (autonomie), identifie le risque principal, applique une action validée (organiser couleurs, formes et repères), réalise un contrôle observable, conserve une preuve/trace et transmet l'écart ou la décision au responsable concerné. ; Validation / preuve : Pour plateau manger-main, le professionnel vérifie le besoin et le niveau attendu (autonomie), identifie le risque principal, applique une action validée (organiser couleurs, formes et repères), réalise un contrôle observable, conserve une preuve/trace et transmet l'écart ou la décision au responsable concerné. ; Responsable : Cuisine + service + animation/soins. ; Source : SRC_SRAE_TEXTURES</t>
  </si>
  <si>
    <t>Objectif : identifier la situation « autonomie », expliquer le risque à maîtriser, réaliser le geste professionnel autorisé, contrôler la conformité, alerter en cas d’é.... ; Action : appliquer la prescription en production, service ou accompagnement. ; Contrôle : Atelier : faire décrire puis réaliser le contrôle lié à « plateau manger-main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</si>
  <si>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plateau manger-main, je contrôle avec un test simple ou l'o.... ; Si écart : je préviens le responsable, les soins ou le formateur. ; Je transmets : ce que j'ai vu, corrigé ou fait remonter.</t>
  </si>
  <si>
    <t>plateau → risque → action → contrôle → trace</t>
  </si>
  <si>
    <t>Compléter avec le niveau autorisé, le risque maîtrisé, la preuve gardée et la personne à prévenir pour « plateau manger-main ».</t>
  </si>
  <si>
    <t>Quel risque précis veux-tu maîtriser dans « plateau manger-main », et quelle preuve démontre que l'action est conforme ?</t>
  </si>
  <si>
    <t>Fiche recette/test texture/traçabilité PMS ou transmission ciblée selon le cas « plateau manger-main ».</t>
  </si>
  <si>
    <t>Exemple de réponse PRO : pour « Concevoir des bouchées sûres, nutritionnelles et manipulables. », je vérifie d’abord la prescription, le niveau IDDSI ou la consigne validée. Je contrôle en situation réelle : Atelier : faire décrire puis réaliser le contrôle lié à « plateau manger-main ». Le risque à éviter est : Cuisine produit conforme ; soins/diététique valident la prescription ; service observe et transmet. Je m’appuie sur la preuve suivante : Fiche recette/test texture/traçabilité PMS ou transmission ciblée selon le cas « plateau manger-main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</si>
  <si>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plateau manger-main ». Je compare le résultat obtenu avec ce qui est demandé et je signale tout écart avant service. Je transmets l’information utile et je garde comme repère : Fiche recette/test texture/traçabilité PMS ou transmission ciblée selon le cas « plateau manger-main ».</t>
  </si>
  <si>
    <t>Exemple de réponse CFA : pour « Concevoir des bouchées sûres, nutritionnelles et manipulables. », je regarde la consigne, je contrôle : Atelier : faire décrire puis réaliser le contrôle lié à « plateau manger-main ». Si ce n’est pas bon ou si j’ai un doute, je ne laisse pas partir sans prévenir le responsable, les soins ou le formateur.</t>
  </si>
  <si>
    <t>Atelier : faire décrire puis réaliser le contrôle lié à « plateau manger-main ».</t>
  </si>
  <si>
    <t>Q236</t>
  </si>
  <si>
    <t>Situation : surveillance discrète. Objectif terrain : observer sans infantiliser.</t>
  </si>
  <si>
    <t>Analysez la conduite professionnelle à tenir pour « surveillance discrète » en textures modifiées : besoin, risque, action validée, contrôle observable et trace.</t>
  </si>
  <si>
    <t>Sur le terrain, que fais-tu si tu rencontres « surveillance discrète » avec une personne en texture modifiée ?</t>
  </si>
  <si>
    <t>Notion : Pour surveillance discrète, le professionnel vérifie le besoin et le niveau attendu (sécurité), identifie le risque principal, applique une action validée (observer sans infantiliser), réalise un contrôle observable, conserve une preuve/trace et transmet l'écart ou la décision au responsable concerné. ; Besoin / objectif : Pour surveillance discrète, le professionnel vérifie le besoin et le niveau attendu (sécurité), identifie le risque principal, applique une action validée (observer sans infantiliser), réalise un contrôle observable, conserve une preuve/trace et transmet l'écart ou la décision au responsable concerné. ; Action professionnelle : appliquer la prescription et la consigne validée. ; Contrôle observable : Pour surveillance discrète, le professionnel vérifie le besoin et le niveau attendu (sécurité), identifie le risque principal, applique une action validée (observer sans infantiliser), réalise un contrôle observable, conserve une preuve/trace et transmet l'écart ou la décision au responsable concerné. ; Risque / limite : Pour surveillance discrète, le professionnel vérifie le besoin et le niveau attendu (sécurité), identifie le risque principal, applique une action validée (observer sans infantiliser), réalise un contrôle observable, conserve une preuve/trace et transmet l'écart ou la décision au responsable concerné. ; Validation / preuve : Pour surveillance discrète, le professionnel vérifie le besoin et le niveau attendu (sécurité), identifie le risque principal, applique une action validée (observer sans infantiliser), réalise un contrôle observable, conserve une preuve/trace et transmet l'écart ou la décision au responsable concerné. ; Responsable : Cuisine + service + animation/soins. ; Source : SRC_SRAE_TEXTURES</t>
  </si>
  <si>
    <t>Objectif : identifier la situation « sécurité », expliquer le risque à maîtriser, réaliser le geste professionnel autorisé, contrôler la conformité, alerter en cas d’éc.... ; Action : appliquer la prescription en production, service ou accompagnement. ; Contrôle : Atelier : faire décrire puis réaliser le contrôle lié à « surveillance discrète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</si>
  <si>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surveillance discrète, je contrôle avec un test simple ou l.... ; Si écart : je préviens le responsable, les soins ou le formateur. ; Je transmets : ce que j'ai vu, corrigé ou fait remonter.</t>
  </si>
  <si>
    <t>surveillance → risque → action → contrôle → trace</t>
  </si>
  <si>
    <t>Compléter avec le niveau autorisé, le risque maîtrisé, la preuve gardée et la personne à prévenir pour « surveillance discrète ».</t>
  </si>
  <si>
    <t>Quel risque précis veux-tu maîtriser dans « surveillance discrète », et quelle preuve démontre que l'action est conforme ?</t>
  </si>
  <si>
    <t>Fiche recette/test texture/traçabilité PMS ou transmission ciblée selon le cas « surveillance discrète ».</t>
  </si>
  <si>
    <t>Exemple de réponse PRO : pour « Concevoir des bouchées sûres, nutritionnelles et manipulables. », je vérifie d’abord la prescription, le niveau IDDSI ou la consigne validée. Je contrôle en situation réelle : Atelier : faire décrire puis réaliser le contrôle lié à « surveillance discrète ». Le risque à éviter est : Cuisine produit conforme ; soins/diététique valident la prescription ; service observe et transmet. Je m’appuie sur la preuve suivante : Fiche recette/test texture/traçabilité PMS ou transmission ciblée selon le cas « surveillance discrète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</si>
  <si>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surveillance discrète ». Je compare le résultat obtenu avec ce qui est demandé et je signale tout écart avant service. Je transmets l’information utile et je garde comme repère : Fiche recette/test texture/traçabilité PMS ou transmission ciblée selon le cas « surveillance discrète ».</t>
  </si>
  <si>
    <t>Exemple de réponse CFA : pour « Concevoir des bouchées sûres, nutritionnelles et manipulables. », je regarde la consigne, je contrôle : Atelier : faire décrire puis réaliser le contrôle lié à « surveillance discrète ». Si ce n’est pas bon ou si j’ai un doute, je ne laisse pas partir sans prévenir le responsable, les soins ou le formateur.</t>
  </si>
  <si>
    <t>Atelier : faire décrire puis réaliser le contrôle lié à « surveillance discrète ».</t>
  </si>
  <si>
    <t>Q237</t>
  </si>
  <si>
    <t>Situation : évaluation autonomie. Objectif terrain : mesurer prise réelle et plaisir.</t>
  </si>
  <si>
    <t>Analysez la conduite professionnelle à tenir pour « évaluation autonomie » en textures modifiées : besoin, risque, action validée, contrôle observable et trace.</t>
  </si>
  <si>
    <t>Sur le terrain, que fais-tu si tu rencontres « évaluation autonomie » avec une personne en texture modifiée ?</t>
  </si>
  <si>
    <t>Notion : Pour évaluation autonomie, le professionnel vérifie le besoin et le niveau attendu (projet personnalisé), identifie le risque principal, applique une action validée (mesurer prise réelle et plaisir), réalise un contrôle observable, conserve une preuve/trace et transmet l'écart ou la décision au responsable concerné. ; Besoin / objectif : Pour évaluation autonomie, le professionnel vérifie le besoin et le niveau attendu (projet personnalisé), identifie le risque principal, applique une action validée (mesurer prise réelle et plaisir), réalise un contrôle observable, conserve une preuve/trace et transmet l'écart ou la décision au responsable concerné. ; Action professionnelle : appliquer la prescription et la consigne validée. ; Contrôle observable : Pour évaluation autonomie, le professionnel vérifie le besoin et le niveau attendu (projet personnalisé), identifie le risque principal, applique une action validée (mesurer prise réelle et plaisir), réalise un contrôle observable, conserve une preuve/trace et transmet l'écart ou la décision au responsable concerné. ; Risque / limite : Pour évaluation autonomie, le professionnel vérifie le besoin et le niveau attendu (projet personnalisé), identifie le risque principal, applique une action validée (mesurer prise réelle et plaisir), réalise un contrôle observable, conserve une preuve/trace et transmet l'écart ou la décision au responsable concerné. ; Validation / preuve : Pour évaluation autonomie, le professionnel vérifie le besoin et le niveau attendu (projet personnalisé), identifie le risque principal, applique une action validée (mesurer prise réelle et plaisir), réalise un contrôle observable, conserve une preuve/trace et transmet l'écart ou la décision au responsable concerné. ; Responsable : Cuisine + service + animation/soins. ; Source : SRC_SRAE_TEXTURES</t>
  </si>
  <si>
    <t>Objectif : identifier la situation « projet personnalisé », expliquer le risque à maîtriser, réaliser le geste professionnel autorisé, contrôler la conformité, alerter .... ; Action : appliquer la prescription en production, service ou accompagnement. ; Contrôle : Atelier : faire décrire puis réaliser le contrôle lié à « évaluation autonomie ».. ; Transmission : prévenir cuisine, soins ou responsable si écart. ; Trace : noter ou faire remonter l'observation utile.</t>
  </si>
  <si>
    <t>Je vérifie : Concevoir des bouchées sûres, nutritionnelles et manipulables.. ; Je respecte : la prescription ou la consigne donnée. ; Je contrôle : Je vérifie la personne, le plateau et la texture. Je fais le geste prévu pour évaluation autonomie, je contrôle avec un test simple ou l'.... ; Si écart : je préviens le responsable, les soins ou le formateur. ; Je transmets : ce que j'ai vu, corrigé ou fait remonter.</t>
  </si>
  <si>
    <t>évaluation → risque → action → contrôle → trace</t>
  </si>
  <si>
    <t>Compléter avec le niveau autorisé, le risque maîtrisé, la preuve gardée et la personne à prévenir pour « évaluation autonomie ».</t>
  </si>
  <si>
    <t>Quel risque précis veux-tu maîtriser dans « évaluation autonomie », et quelle preuve démontre que l'action est conforme ?</t>
  </si>
  <si>
    <t>Fiche recette/test texture/traçabilité PMS ou transmission ciblée selon le cas « évaluation autonomie ».</t>
  </si>
  <si>
    <t>Exemple de réponse PRO : pour « Concevoir des bouchées sûres, nutritionnelles et manipulables. », je vérifie d’abord la prescription, le niveau IDDSI ou la consigne validée. Je contrôle en situation réelle : Atelier : faire décrire puis réaliser le contrôle lié à « évaluation autonomie ». Le risque à éviter est : Cuisine produit conforme ; soins/diététique valident la prescription ; service observe et transmet. Je m’appuie sur la preuve suivante : Fiche recette/test texture/traçabilité PMS ou transmission ciblée selon le cas « évaluation autonomie ». Si l’écart persiste, je corrige, je bloque la sortie si nécessaire et je transmets au responsable concerné.</t>
  </si>
  <si>
    <t>Exemple de réponse intermédiaire : pour « Concevoir des bouchées sûres, nutritionnelles et manipulables. », j’applique la consigne puis je vérifie : Atelier : faire décrire puis réaliser le contrôle lié à « évaluation autonomie ». Je compare le résultat obtenu avec ce qui est demandé et je signale tout écart avant service. Je transmets l’information utile et je garde comme repère : Fiche recette/test texture/traçabilité PMS ou transmission ciblée selon le cas « évaluation autonomie ».</t>
  </si>
  <si>
    <t>Exemple de réponse CFA : pour « Concevoir des bouchées sûres, nutritionnelles et manipulables. », je regarde la consigne, je contrôle : Atelier : faire décrire puis réaliser le contrôle lié à « évaluation autonomie ». Si ce n’est pas bon ou si j’ai un doute, je ne laisse pas partir sans prévenir le responsable, les soins ou le formateur.</t>
  </si>
  <si>
    <t>Atelier : faire décrire puis réaliser le contrôle lié à « évaluation autonomie ».</t>
  </si>
  <si>
    <t>Q238</t>
  </si>
  <si>
    <t>Allergènes et traçabilité convive</t>
  </si>
  <si>
    <t>Garantir l'information allergènes et éviter les contaminations croisées.</t>
  </si>
  <si>
    <t>Situation : fiche allergène recette. Objectif terrain : mettre à jour selon ingrédient.</t>
  </si>
  <si>
    <t>information convive</t>
  </si>
  <si>
    <t>Analysez la conduite professionnelle à tenir pour « fiche allergène recette » en textures modifiées : besoin, risque, action validée, contrôle observable et trace.</t>
  </si>
  <si>
    <t>Explique la conduite intermédiaire à tenir pour « information convive » : situation, risque, geste professionnel, contrôle et transmission.</t>
  </si>
  <si>
    <t>Sur le terrain, que fais-tu si tu rencontres « fiche allergène recette » avec une personne en texture modifiée ?</t>
  </si>
  <si>
    <t>Notion : Pour fiche allergène recette, le professionnel vérifie le besoin et le niveau attendu (information convive), identifie le risque principal, applique une action validée (mettre à jour selon ingrédient), réalise un contrôle observable, conserve une preuve/trace et transmet l'écart ou la décision au responsable concerné. ; Besoin / objectif : Pour fiche allergène recette, le professionnel vérifie le besoin et le niveau attendu (information convive), identifie le risque principal, applique une action validée (mettre à jour selon ingrédient), réalise un contrôle observable, conserve une preuve/trace et transmet l'écart ou la décision au responsable concerné. ; Action professionnelle : appliquer la prescription et la consigne validée. ; Contrôle observable : Pour fiche allergène recette, le professionnel vérifie le besoin et le niveau attendu (information convive), identifie le risque principal, applique une action validée (mettre à jour selon ingrédient), réalise un contrôle observable, conserve une preuve/trace et transmet l'écart ou la décision au responsable concerné. ; Risque / limite : Pour fiche allergène recette, le professionnel vérifie le besoin et le niveau attendu (information convive), identifie le risque principal, applique une action validée (mettre à jour selon ingrédient), réalise un contrôle observable, conserve une preuve/trace et transmet l'écart ou la décision au responsable concerné. ; Validation / preuve : Pour fiche allergène recette, le professionnel vérifie le besoin et le niveau attendu (information convive), identifie le risque principal, applique une action validée (mettre à jour selon ingrédient), réalise un contrôle observable, conserve une preuve/trace et transmet l'écart ou la décision au responsable concerné. ; Responsable : Cuisine + service. ; Source : SRC_SERVICE_PUBLIC_ALLERGENES</t>
  </si>
  <si>
    <t>Objectif : identifier la situation « information convive », expliquer le risque à maîtriser, réaliser le geste professionnel autorisé, contrôler la conformité, alerter .... ; Action : appliquer la prescription en production, service ou accompagnement. ; Contrôle : Atelier : faire décrire puis réaliser le contrôle lié à « fiche allergène recette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</si>
  <si>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fiche allergène recette, je contrôle avec un test simple ou.... ; Si écart : je préviens le responsable, les soins ou le formateur. ; Je transmets : ce que j'ai vu, corrigé ou fait remonter.</t>
  </si>
  <si>
    <t>Compléter avec le niveau autorisé, le risque maîtrisé, la preuve gardée et la personne à prévenir pour « fiche allergène recette ».</t>
  </si>
  <si>
    <t>Quel risque précis veux-tu maîtriser dans « fiche allergène recette », et quelle preuve démontre que l'action est conforme ?</t>
  </si>
  <si>
    <t>Cuisine + service</t>
  </si>
  <si>
    <t>Fiche recette/test texture/traçabilité PMS ou transmission ciblée selon le cas « fiche allergène recette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</si>
  <si>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fiche allergène recette ». Le risque à éviter est : Cuisine produit conforme ; soins/diététique valident la prescription ; service observe et transmet. Je m’appuie sur la preuve suivante : Fiche recette/test texture/traçabilité PMS ou transmission ciblée selon le cas « fiche allergène recette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</si>
  <si>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fiche allergène recette ». Je compare le résultat obtenu avec ce qui est demandé et je signale tout écart avant service. Je transmets l’information utile et je garde comme repère : Fiche recette/test texture/traçabilité PMS ou transmission ciblée selon le cas « fiche allergène recette ».</t>
  </si>
  <si>
    <t>Exemple de réponse CFA : pour « Garantir l'information allergènes et éviter les contaminations croisées. », je regarde la consigne, je contrôle : Atelier : faire décrire puis réaliser le contrôle lié à « fiche allergène recette ». Si ce n’est pas bon ou si j’ai un doute, je ne laisse pas partir sans prévenir le responsable, les soins ou le formateur.</t>
  </si>
  <si>
    <t>SRC_SERVICE_PUBLIC_ALLERGENES</t>
  </si>
  <si>
    <t>Atelier : faire décrire puis réaliser le contrôle lié à « fiche allergène recette ».</t>
  </si>
  <si>
    <t>Q239</t>
  </si>
  <si>
    <t>Situation : remplacement ingrédient. Objectif terrain : contrôler étiquette fournisseur.</t>
  </si>
  <si>
    <t>allergène possible</t>
  </si>
  <si>
    <t>Analysez la conduite professionnelle à tenir pour « remplacement ingrédient » en textures modifiées : besoin, risque, action validée, contrôle observable et trace.</t>
  </si>
  <si>
    <t>Explique la conduite intermédiaire à tenir pour « allergène possible » : situation, risque, geste professionnel, contrôle et transmission.</t>
  </si>
  <si>
    <t>Sur le terrain, que fais-tu si tu rencontres « remplacement ingrédient » avec une personne en texture modifiée ?</t>
  </si>
  <si>
    <t>Notion : Pour remplacement ingrédient, le professionnel vérifie le besoin et le niveau attendu (allergène possible), identifie le risque principal, applique une action validée (contrôler étiquette fournisseur), réalise un contrôle observable, conserve une preuve/trace et transmet l'écart ou la décision au responsable concerné. ; Besoin / objectif : Pour remplacement ingrédient, le professionnel vérifie le besoin et le niveau attendu (allergène possible), identifie le risque principal, applique une action validée (contrôler étiquette fournisseur), réalise un contrôle observable, conserve une preuve/trace et transmet l'écart ou la décision au responsable concerné. ; Action professionnelle : appliquer la prescription et la consigne validée. ; Contrôle observable : Pour remplacement ingrédient, le professionnel vérifie le besoin et le niveau attendu (allergène possible), identifie le risque principal, applique une action validée (contrôler étiquette fournisseur), réalise un contrôle observable, conserve une preuve/trace et transmet l'écart ou la décision au responsable concerné. ; Risque / limite : Pour remplacement ingrédient, le professionnel vérifie le besoin et le niveau attendu (allergène possible), identifie le risque principal, applique une action validée (contrôler étiquette fournisseur), réalise un contrôle observable, conserve une preuve/trace et transmet l'écart ou la décision au responsable concerné. ; Validation / preuve : Pour remplacement ingrédient, le professionnel vérifie le besoin et le niveau attendu (allergène possible), identifie le risque principal, applique une action validée (contrôler étiquette fournisseur), réalise un contrôle observable, conserve une preuve/trace et transmet l'écart ou la décision au responsable concerné. ; Responsable : Cuisine + service. ; Source : SRC_SERVICE_PUBLIC_ALLERGENES</t>
  </si>
  <si>
    <t>Objectif : identifier la situation « allergène possible », expliquer le risque à maîtriser, réaliser le geste professionnel autorisé, contrôler la conformité, alerter e.... ; Action : appliquer la prescription en production, service ou accompagnement. ; Contrôle : Atelier : faire décrire puis réaliser le contrôle lié à « remplacement ingrédient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</si>
  <si>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remplacement ingrédient, je contrôle avec un test simple ou.... ; Si écart : je préviens le responsable, les soins ou le formateur. ; Je transmets : ce que j'ai vu, corrigé ou fait remonter.</t>
  </si>
  <si>
    <t>remplacement → risque → action → contrôle → trace</t>
  </si>
  <si>
    <t>Compléter avec le niveau autorisé, le risque maîtrisé, la preuve gardée et la personne à prévenir pour « remplacement ingrédient ».</t>
  </si>
  <si>
    <t>Quel risque précis veux-tu maîtriser dans « remplacement ingrédient », et quelle preuve démontre que l'action est conforme ?</t>
  </si>
  <si>
    <t>Fiche recette/test texture/traçabilité PMS ou transmission ciblée selon le cas « remplacement ingrédient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</si>
  <si>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remplacement ingrédient ». Le risque à éviter est : Cuisine produit conforme ; soins/diététique valident la prescription ; service observe et transmet. Je m’appuie sur la preuve suivante : Fiche recette/test texture/traçabilité PMS ou transmission ciblée selon le cas « remplacement ingrédient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</si>
  <si>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remplacement ingrédient ». Je compare le résultat obtenu avec ce qui est demandé et je signale tout écart avant service. Je transmets l’information utile et je garde comme repère : Fiche recette/test texture/traçabilité PMS ou transmission ciblée selon le cas « remplacement ingrédient ».</t>
  </si>
  <si>
    <t>Exemple de réponse CFA : pour « Garantir l'information allergènes et éviter les contaminations croisées. », je regarde la consigne, je contrôle : Atelier : faire décrire puis réaliser le contrôle lié à « remplacement ingrédient ». Si ce n’est pas bon ou si j’ai un doute, je ne laisse pas partir sans prévenir le responsable, les soins ou le formateur.</t>
  </si>
  <si>
    <t>Atelier : faire décrire puis réaliser le contrôle lié à « remplacement ingrédient ».</t>
  </si>
  <si>
    <t>Q240</t>
  </si>
  <si>
    <t>Situation : allergène caché épaississant. Objectif terrain : vérifier composition.</t>
  </si>
  <si>
    <t>additif/ingrédient</t>
  </si>
  <si>
    <t>Analysez la conduite professionnelle à tenir pour « allergène caché épaississant » en textures modifiées : besoin, risque, action validée, contrôle observable et trace.</t>
  </si>
  <si>
    <t>Explique la conduite intermédiaire à tenir pour « additif/ingrédient » : situation, risque, geste professionnel, contrôle et transmission.</t>
  </si>
  <si>
    <t>Sur le terrain, que fais-tu si tu rencontres « allergène caché épaississant » avec une personne en texture modifiée ?</t>
  </si>
  <si>
    <t>Notion : Pour allergène caché épaississant, le professionnel vérifie le besoin et le niveau attendu (additif/ingrédient), identifie le risque principal, applique une action validée (vérifier composition), réalise un contrôle observable, conserve une preuve/trace et transmet l'écart ou la décision au responsable concerné. ; Besoin / objectif : Pour allergène caché épaississant, le professionnel vérifie le besoin et le niveau attendu (additif/ingrédient), identifie le risque principal, applique une action validée (vérifier composition), réalise un contrôle observable, conserve une preuve/trace et transmet l'écart ou la décision au responsable concerné. ; Action professionnelle : appliquer la prescription et la consigne validée. ; Contrôle observable : Pour allergène caché épaississant, le professionnel vérifie le besoin et le niveau attendu (additif/ingrédient), identifie le risque principal, applique une action validée (vérifier composition), réalise un contrôle observable, conserve une preuve/trace et transmet l'écart ou la décision au responsable concerné. ; Risque / limite : Pour allergène caché épaississant, le professionnel vérifie le besoin et le niveau attendu (additif/ingrédient), identifie le risque principal, applique une action validée (vérifier composition), réalise un contrôle observable, conserve une preuve/trace et transmet l'écart ou la décision au responsable concerné. ; Validation / preuve : Pour allergène caché épaississant, le professionnel vérifie le besoin et le niveau attendu (additif/ingrédient), identifie le risque principal, applique une action validée (vérifier composition), réalise un contrôle observable, conserve une preuve/trace et transmet l'écart ou la décision au responsable concerné. ; Responsable : Cuisine + service. ; Source : SRC_SERVICE_PUBLIC_ALLERGENES</t>
  </si>
  <si>
    <t>Objectif : identifier la situation « additif/ingrédient », expliquer le risque à maîtriser, réaliser le geste professionnel autorisé, contrôler la conformité, alerter e.... ; Action : appliquer la prescription en production, service ou accompagnement. ; Contrôle : Atelier : faire décrire puis réaliser le contrôle lié à « allergène caché épaississant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</si>
  <si>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allergène caché épaississant, je contrôle avec un test simp.... ; Si écart : je préviens le responsable, les soins ou le formateur. ; Je transmets : ce que j'ai vu, corrigé ou fait remonter.</t>
  </si>
  <si>
    <t>allergène → risque → action → contrôle → trace</t>
  </si>
  <si>
    <t>Compléter avec le niveau autorisé, le risque maîtrisé, la preuve gardée et la personne à prévenir pour « allergène caché épaississant ».</t>
  </si>
  <si>
    <t>Quel risque précis veux-tu maîtriser dans « allergène caché épaississant », et quelle preuve démontre que l'action est conforme ?</t>
  </si>
  <si>
    <t>Fiche recette/test texture/traçabilité PMS ou transmission ciblée selon le cas « allergène caché épaississant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</si>
  <si>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allergène caché épaississant ». Le risque à éviter est : Cuisine produit conforme ; soins/diététique valident la prescription ; service observe et transmet. Je m’appuie sur la preuve suivante : Fiche recette/test texture/traçabilité PMS ou transmission ciblée selon le cas « allergène caché épaississant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</si>
  <si>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allergène caché épaississant ». Je compare le résultat obtenu avec ce qui est demandé et je signale tout écart avant service. Je transmets l’information utile et je garde comme repère : Fiche recette/test texture/traçabilité PMS ou transmission ciblée selon le cas « allergène caché épaississant ».</t>
  </si>
  <si>
    <t>Exemple de réponse CFA : pour « Garantir l'information allergènes et éviter les contaminations croisées. », je regarde la consigne, je contrôle : Atelier : faire décrire puis réaliser le contrôle lié à « allergène caché épaississant ». Si ce n’est pas bon ou si j’ai un doute, je ne laisse pas partir sans prévenir le responsable, les soins ou le formateur.</t>
  </si>
  <si>
    <t>Atelier : faire décrire puis réaliser le contrôle lié à « allergène caché épaississant ».</t>
  </si>
  <si>
    <t>Q241</t>
  </si>
  <si>
    <t>Situation : contamination croisée mixeur. Objectif terrain : nettoyer et organiser séquences.</t>
  </si>
  <si>
    <t>PMS allergènes</t>
  </si>
  <si>
    <t>Analysez la conduite professionnelle à tenir pour « contamination croisée mixeur » en textures modifiées : besoin, risque, action validée, contrôle observable et trace.</t>
  </si>
  <si>
    <t>Explique la conduite intermédiaire à tenir pour « PMS allergènes » : situation, risque, geste professionnel, contrôle et transmission.</t>
  </si>
  <si>
    <t>Sur le terrain, que fais-tu si tu rencontres « contamination croisée mixeur » avec une personne en texture modifiée ?</t>
  </si>
  <si>
    <t>Notion : Pour contamination croisée mixeur, le professionnel vérifie le besoin et le niveau attendu (PMS allergènes), identifie le risque principal, applique une action validée (nettoyer et organiser séquences), réalise un contrôle observable, conserve une preuve/trace et transmet l'écart ou la décision au responsable concerné. ; Besoin / objectif : Pour contamination croisée mixeur, le professionnel vérifie le besoin et le niveau attendu (PMS allergènes), identifie le risque principal, applique une action validée (nettoyer et organiser séquences), réalise un contrôle observable, conserve une preuve/trace et transmet l'écart ou la décision au responsable concerné. ; Action professionnelle : appliquer la prescription et la consigne validée. ; Contrôle observable : Pour contamination croisée mixeur, le professionnel vérifie le besoin et le niveau attendu (PMS allergènes), identifie le risque principal, applique une action validée (nettoyer et organiser séquences), réalise un contrôle observable, conserve une preuve/trace et transmet l'écart ou la décision au responsable concerné. ; Risque / limite : Pour contamination croisée mixeur, le professionnel vérifie le besoin et le niveau attendu (PMS allergènes), identifie le risque principal, applique une action validée (nettoyer et organiser séquences), réalise un contrôle observable, conserve une preuve/trace et transmet l'écart ou la décision au responsable concerné. ; Validation / preuve : Pour contamination croisée mixeur, le professionnel vérifie le besoin et le niveau attendu (PMS allergènes), identifie le risque principal, applique une action validée (nettoyer et organiser séquences), réalise un contrôle observable, conserve une preuve/trace et transmet l'écart ou la décision au responsable concerné. ; Responsable : Cuisine + service. ; Source : SRC_SERVICE_PUBLIC_ALLERGENES</t>
  </si>
  <si>
    <t>Objectif : identifier la situation « PMS allergènes », expliquer le risque à maîtriser, réaliser le geste professionnel autorisé, contrôler la conformité, alerter en ca.... ; Action : appliquer la prescription en production, service ou accompagnement. ; Contrôle : Atelier : faire décrire puis réaliser le contrôle lié à « contamination croisée mixeur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</si>
  <si>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contamination croisée mixeur, je contrôle avec un test simp.... ; Si écart : je préviens le responsable, les soins ou le formateur. ; Je transmets : ce que j'ai vu, corrigé ou fait remonter.</t>
  </si>
  <si>
    <t>contamination → risque → action → contrôle → trace</t>
  </si>
  <si>
    <t>Compléter avec le niveau autorisé, le risque maîtrisé, la preuve gardée et la personne à prévenir pour « contamination croisée mixeur ».</t>
  </si>
  <si>
    <t>Quel risque précis veux-tu maîtriser dans « contamination croisée mixeur », et quelle preuve démontre que l'action est conforme ?</t>
  </si>
  <si>
    <t>Fiche recette/test texture/traçabilité PMS ou transmission ciblée selon le cas « contamination croisée mixeur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</si>
  <si>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contamination croisée mixeur ». Le risque à éviter est : Cuisine produit conforme ; soins/diététique valident la prescription ; service observe et transmet. Je m’appuie sur la preuve suivante : Fiche recette/test texture/traçabilité PMS ou transmission ciblée selon le cas « contamination croisée mixeur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</si>
  <si>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contamination croisée mixeur ». Je compare le résultat obtenu avec ce qui est demandé et je signale tout écart avant service. Je transmets l’information utile et je garde comme repère : Fiche recette/test texture/traçabilité PMS ou transmission ciblée selon le cas « contamination croisée mixeur ».</t>
  </si>
  <si>
    <t>Exemple de réponse CFA : pour « Garantir l'information allergènes et éviter les contaminations croisées. », je regarde la consigne, je contrôle : Atelier : faire décrire puis réaliser le contrôle lié à « contamination croisée mixeur ». Si ce n’est pas bon ou si j’ai un doute, je ne laisse pas partir sans prévenir le responsable, les soins ou le formateur.</t>
  </si>
  <si>
    <t>Atelier : faire décrire puis réaliser le contrôle lié à « contamination croisée mixeur ».</t>
  </si>
  <si>
    <t>troubles cognitifs</t>
  </si>
  <si>
    <t>Q242</t>
  </si>
  <si>
    <t>Situation : information au service. Objectif terrain : transmettre sans improviser.</t>
  </si>
  <si>
    <t>convive allergique</t>
  </si>
  <si>
    <t>Analysez la conduite professionnelle à tenir pour « information au service » en textures modifiées : besoin, risque, action validée, contrôle observable et trace.</t>
  </si>
  <si>
    <t>Explique la conduite intermédiaire à tenir pour « convive allergique » : situation, risque, geste professionnel, contrôle et transmission.</t>
  </si>
  <si>
    <t>Sur le terrain, que fais-tu si tu rencontres « information au service » avec une personne en texture modifiée ?</t>
  </si>
  <si>
    <t>Notion : Pour information au service, le professionnel vérifie le besoin et le niveau attendu (convive allergique), identifie le risque principal, applique une action validée (transmettre sans improviser), réalise un contrôle observable, conserve une preuve/trace et transmet l'écart ou la décision au responsable concerné. ; Besoin / objectif : Pour information au service, le professionnel vérifie le besoin et le niveau attendu (convive allergique), identifie le risque principal, applique une action validée (transmettre sans improviser), réalise un contrôle observable, conserve une preuve/trace et transmet l'écart ou la décision au responsable concerné. ; Action professionnelle : appliquer la prescription et la consigne validée. ; Contrôle observable : Pour information au service, le professionnel vérifie le besoin et le niveau attendu (convive allergique), identifie le risque principal, applique une action validée (transmettre sans improviser), réalise un contrôle observable, conserve une preuve/trace et transmet l'écart ou la décision au responsable concerné. ; Risque / limite : Pour information au service, le professionnel vérifie le besoin et le niveau attendu (convive allergique), identifie le risque principal, applique une action validée (transmettre sans improviser), réalise un contrôle observable, conserve une preuve/trace et transmet l'écart ou la décision au responsable concerné. ; Validation / preuve : Pour information au service, le professionnel vérifie le besoin et le niveau attendu (convive allergique), identifie le risque principal, applique une action validée (transmettre sans improviser), réalise un contrôle observable, conserve une preuve/trace et transmet l'écart ou la décision au responsable concerné. ; Responsable : Cuisine + service. ; Source : SRC_SERVICE_PUBLIC_ALLERGENES</t>
  </si>
  <si>
    <t>Objectif : identifier la situation « convive allergique », expliquer le risque à maîtriser, réaliser le geste professionnel autorisé, contrôler la conformité, alerter e.... ; Action : appliquer la prescription en production, service ou accompagnement. ; Contrôle : Atelier : faire décrire puis réaliser le contrôle lié à « information au service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</si>
  <si>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information au service, je contrôle avec un test simple ou .... ; Si écart : je préviens le responsable, les soins ou le formateur. ; Je transmets : ce que j'ai vu, corrigé ou fait remonter.</t>
  </si>
  <si>
    <t>information → risque → action → contrôle → trace</t>
  </si>
  <si>
    <t>Compléter avec le niveau autorisé, le risque maîtrisé, la preuve gardée et la personne à prévenir pour « information au service ».</t>
  </si>
  <si>
    <t>Quel risque précis veux-tu maîtriser dans « information au service », et quelle preuve démontre que l'action est conforme ?</t>
  </si>
  <si>
    <t>Fiche recette/test texture/traçabilité PMS ou transmission ciblée selon le cas « information au service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</si>
  <si>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information au service ». Le risque à éviter est : Cuisine produit conforme ; soins/diététique valident la prescription ; service observe et transmet. Je m’appuie sur la preuve suivante : Fiche recette/test texture/traçabilité PMS ou transmission ciblée selon le cas « information au service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</si>
  <si>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information au service ». Je compare le résultat obtenu avec ce qui est demandé et je signale tout écart avant service. Je transmets l’information utile et je garde comme repère : Fiche recette/test texture/traçabilité PMS ou transmission ciblée selon le cas « information au service ».</t>
  </si>
  <si>
    <t>Exemple de réponse CFA : pour « Garantir l'information allergènes et éviter les contaminations croisées. », je regarde la consigne, je contrôle : Atelier : faire décrire puis réaliser le contrôle lié à « information au service ». Si ce n’est pas bon ou si j’ai un doute, je ne laisse pas partir sans prévenir le responsable, les soins ou le formateur.</t>
  </si>
  <si>
    <t>Atelier : faire décrire puis réaliser le contrôle lié à « information au service ».</t>
  </si>
  <si>
    <t>situation troubles cognitifs</t>
  </si>
  <si>
    <t>Q243</t>
  </si>
  <si>
    <t>Situation : cahier allergènes. Objectif terrain : tenir disponible et cohérent.</t>
  </si>
  <si>
    <t>obligation information</t>
  </si>
  <si>
    <t>Analysez la conduite professionnelle à tenir pour « cahier allergènes » en textures modifiées : besoin, risque, action validée, contrôle observable et trace.</t>
  </si>
  <si>
    <t>Explique la conduite intermédiaire à tenir pour « obligation information » : situation, risque, geste professionnel, contrôle et transmission.</t>
  </si>
  <si>
    <t>Sur le terrain, que fais-tu si tu rencontres « cahier allergènes » avec une personne en texture modifiée ?</t>
  </si>
  <si>
    <t>Notion : Pour cahier allergènes, le professionnel vérifie le besoin et le niveau attendu (obligation information), identifie le risque principal, applique une action validée (tenir disponible et cohérent), réalise un contrôle observable, conserve une preuve/trace et transmet l'écart ou la décision au responsable concerné. ; Besoin / objectif : Pour cahier allergènes, le professionnel vérifie le besoin et le niveau attendu (obligation information), identifie le risque principal, applique une action validée (tenir disponible et cohérent), réalise un contrôle observable, conserve une preuve/trace et transmet l'écart ou la décision au responsable concerné. ; Action professionnelle : appliquer la prescription et la consigne validée. ; Contrôle observable : Pour cahier allergènes, le professionnel vérifie le besoin et le niveau attendu (obligation information), identifie le risque principal, applique une action validée (tenir disponible et cohérent), réalise un contrôle observable, conserve une preuve/trace et transmet l'écart ou la décision au responsable concerné. ; Risque / limite : Pour cahier allergènes, le professionnel vérifie le besoin et le niveau attendu (obligation information), identifie le risque principal, applique une action validée (tenir disponible et cohérent), réalise un contrôle observable, conserve une preuve/trace et transmet l'écart ou la décision au responsable concerné. ; Validation / preuve : Pour cahier allergènes, le professionnel vérifie le besoin et le niveau attendu (obligation information), identifie le risque principal, applique une action validée (tenir disponible et cohérent), réalise un contrôle observable, conserve une preuve/trace et transmet l'écart ou la décision au responsable concerné. ; Responsable : Cuisine + service. ; Source : SRC_SERVICE_PUBLIC_ALLERGENES</t>
  </si>
  <si>
    <t>Objectif : identifier la situation « obligation information », expliquer le risque à maîtriser, réaliser le geste professionnel autorisé, contrôler la conformité, alert.... ; Action : appliquer la prescription en production, service ou accompagnement. ; Contrôle : Atelier : faire décrire puis réaliser le contrôle lié à « cahier allergènes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</si>
  <si>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cahier allergènes, je contrôle avec un test simple ou l'obs.... ; Si écart : je préviens le responsable, les soins ou le formateur. ; Je transmets : ce que j'ai vu, corrigé ou fait remonter.</t>
  </si>
  <si>
    <t>cahier → risque → action → contrôle → trace</t>
  </si>
  <si>
    <t>Compléter avec le niveau autorisé, le risque maîtrisé, la preuve gardée et la personne à prévenir pour « cahier allergènes ».</t>
  </si>
  <si>
    <t>Quel risque précis veux-tu maîtriser dans « cahier allergènes », et quelle preuve démontre que l'action est conforme ?</t>
  </si>
  <si>
    <t>Fiche recette/test texture/traçabilité PMS ou transmission ciblée selon le cas « cahier allergènes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</si>
  <si>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cahier allergènes ». Le risque à éviter est : Cuisine produit conforme ; soins/diététique valident la prescription ; service observe et transmet. Je m’appuie sur la preuve suivante : Fiche recette/test texture/traçabilité PMS ou transmission ciblée selon le cas « cahier allergènes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</si>
  <si>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cahier allergènes ». Je compare le résultat obtenu avec ce qui est demandé et je signale tout écart avant service. Je transmets l’information utile et je garde comme repère : Fiche recette/test texture/traçabilité PMS ou transmission ciblée selon le cas « cahier allergènes ».</t>
  </si>
  <si>
    <t>Exemple de réponse CFA : pour « Garantir l'information allergènes et éviter les contaminations croisées. », je regarde la consigne, je contrôle : Atelier : faire décrire puis réaliser le contrôle lié à « cahier allergènes ». Si ce n’est pas bon ou si j’ai un doute, je ne laisse pas partir sans prévenir le responsable, les soins ou le formateur.</t>
  </si>
  <si>
    <t>Atelier : faire décrire puis réaliser le contrôle lié à « cahier allergènes ».</t>
  </si>
  <si>
    <t>troubles cognitifs reperes visuels service calme aides adaptees</t>
  </si>
  <si>
    <t>reperes visuels service calme aides adaptees</t>
  </si>
  <si>
    <t>Q244</t>
  </si>
  <si>
    <t>Situation : plateau nominatif allergène. Objectif terrain : contrôler identité avant service.</t>
  </si>
  <si>
    <t>risque grave</t>
  </si>
  <si>
    <t>Analysez la conduite professionnelle à tenir pour « plateau nominatif allergène » en textures modifiées : besoin, risque, action validée, contrôle observable et trace.</t>
  </si>
  <si>
    <t>Explique la conduite intermédiaire à tenir pour « risque grave » : situation, risque, geste professionnel, contrôle et transmission.</t>
  </si>
  <si>
    <t>Sur le terrain, que fais-tu si tu rencontres « plateau nominatif allergène » avec une personne en texture modifiée ?</t>
  </si>
  <si>
    <t>Notion : Pour plateau nominatif allergène, le professionnel vérifie le besoin et le niveau attendu (risque grave), identifie le risque principal, applique une action validée (contrôler identité avant service), réalise un contrôle observable, conserve une preuve/trace et transmet l'écart ou la décision au responsable concerné. ; Besoin / objectif : Pour plateau nominatif allergène, le professionnel vérifie le besoin et le niveau attendu (risque grave), identifie le risque principal, applique une action validée (contrôler identité avant service), réalise un contrôle observable, conserve une preuve/trace et transmet l'écart ou la décision au responsable concerné. ; Action professionnelle : appliquer la prescription et la consigne validée. ; Contrôle observable : Pour plateau nominatif allergène, le professionnel vérifie le besoin et le niveau attendu (risque grave), identifie le risque principal, applique une action validée (contrôler identité avant service), réalise un contrôle observable, conserve une preuve/trace et transmet l'écart ou la décision au responsable concerné. ; Risque / limite : Pour plateau nominatif allergène, le professionnel vérifie le besoin et le niveau attendu (risque grave), identifie le risque principal, applique une action validée (contrôler identité avant service), réalise un contrôle observable, conserve une preuve/trace et transmet l'écart ou la décision au responsable concerné. ; Validation / preuve : Pour plateau nominatif allergène, le professionnel vérifie le besoin et le niveau attendu (risque grave), identifie le risque principal, applique une action validée (contrôler identité avant service), réalise un contrôle observable, conserve une preuve/trace et transmet l'écart ou la décision au responsable concerné. ; Responsable : Cuisine + service. ; Source : SRC_SERVICE_PUBLIC_ALLERGENES</t>
  </si>
  <si>
    <t>Objectif : identifier la situation « risque grave », expliquer le risque à maîtriser, réaliser le geste professionnel autorisé, contrôler la conformité, alerter en cas .... ; Action : appliquer la prescription en production, service ou accompagnement. ; Contrôle : Atelier : faire décrire puis réaliser le contrôle lié à « plateau nominatif allergène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</si>
  <si>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plateau nominatif allergène, je contrôle avec un test simpl.... ; Si écart : je préviens le responsable, les soins ou le formateur. ; Je transmets : ce que j'ai vu, corrigé ou fait remonter.</t>
  </si>
  <si>
    <t>Compléter avec le niveau autorisé, le risque maîtrisé, la preuve gardée et la personne à prévenir pour « plateau nominatif allergène ».</t>
  </si>
  <si>
    <t>Quel risque précis veux-tu maîtriser dans « plateau nominatif allergène », et quelle preuve démontre que l'action est conforme ?</t>
  </si>
  <si>
    <t>Fiche recette/test texture/traçabilité PMS ou transmission ciblée selon le cas « plateau nominatif allergène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</si>
  <si>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plateau nominatif allergène ». Le risque à éviter est : Cuisine produit conforme ; soins/diététique valident la prescription ; service observe et transmet. Je m’appuie sur la preuve suivante : Fiche recette/test texture/traçabilité PMS ou transmission ciblée selon le cas « plateau nominatif allergène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</si>
  <si>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plateau nominatif allergène ». Je compare le résultat obtenu avec ce qui est demandé et je signale tout écart avant service. Je transmets l’information utile et je garde comme repère : Fiche recette/test texture/traçabilité PMS ou transmission ciblée selon le cas « plateau nominatif allergène ».</t>
  </si>
  <si>
    <t>Exemple de réponse CFA : pour « Garantir l'information allergènes et éviter les contaminations croisées. », je regarde la consigne, je contrôle : Atelier : faire décrire puis réaliser le contrôle lié à « plateau nominatif allergène ». Si ce n’est pas bon ou si j’ai un doute, je ne laisse pas partir sans prévenir le responsable, les soins ou le formateur.</t>
  </si>
  <si>
    <t>Atelier : faire décrire puis réaliser le contrôle lié à « plateau nominatif allergène ».</t>
  </si>
  <si>
    <t>refus alimentaire perte d autonomie</t>
  </si>
  <si>
    <t>Q245</t>
  </si>
  <si>
    <t>Situation : écart allergène détecté. Objectif terrain : bloquer, alerter, tracer.</t>
  </si>
  <si>
    <t>non-conformité</t>
  </si>
  <si>
    <t>Analysez la conduite professionnelle à tenir pour « écart allergène détecté » en textures modifiées : besoin, risque, action validée, contrôle observable et trace.</t>
  </si>
  <si>
    <t>Explique la conduite intermédiaire à tenir pour « non-conformité » : situation, risque, geste professionnel, contrôle et transmission.</t>
  </si>
  <si>
    <t>Sur le terrain, que fais-tu si tu rencontres « écart allergène détecté » avec une personne en texture modifiée ?</t>
  </si>
  <si>
    <t>Notion : Pour écart allergène détecté, le professionnel vérifie le besoin et le niveau attendu (non-conformité), identifie le risque principal, applique une action validée (bloquer, alerter, tracer), réalise un contrôle observable, conserve une preuve/trace et transmet l'écart ou la décision au responsable concerné. ; Besoin / objectif : Pour écart allergène détecté, le professionnel vérifie le besoin et le niveau attendu (non-conformité), identifie le risque principal, applique une action validée (bloquer, alerter, tracer), réalise un contrôle observable, conserve une preuve/trace et transmet l'écart ou la décision au responsable concerné. ; Action professionnelle : appliquer la prescription et la consigne validée. ; Contrôle observable : Pour écart allergène détecté, le professionnel vérifie le besoin et le niveau attendu (non-conformité), identifie le risque principal, applique une action validée (bloquer, alerter, tracer), réalise un contrôle observable, conserve une preuve/trace et transmet l'écart ou la décision au responsable concerné. ; Risque / limite : Pour écart allergène détecté, le professionnel vérifie le besoin et le niveau attendu (non-conformité), identifie le risque principal, applique une action validée (bloquer, alerter, tracer), réalise un contrôle observable, conserve une preuve/trace et transmet l'écart ou la décision au responsable concerné. ; Validation / preuve : Pour écart allergène détecté, le professionnel vérifie le besoin et le niveau attendu (non-conformité), identifie le risque principal, applique une action validée (bloquer, alerter, tracer), réalise un contrôle observable, conserve une preuve/trace et transmet l'écart ou la décision au responsable concerné. ; Responsable : Cuisine + service. ; Source : SRC_SERVICE_PUBLIC_ALLERGENES</t>
  </si>
  <si>
    <t>Objectif : identifier la situation « non-conformité », expliquer le risque à maîtriser, réaliser le geste professionnel autorisé, contrôler la conformité, alerter en ca.... ; Action : appliquer la prescription en production, service ou accompagnement. ; Contrôle : Atelier : faire décrire puis réaliser le contrôle lié à « écart allergène détecté ».. ; Transmission : prévenir cuisine, soins ou responsable si écart. ; Trace : noter ou faire remonter l'observation utile.</t>
  </si>
  <si>
    <t>Je vérifie : Garantir l'information allergènes et éviter les contaminations croisées.. ; Je respecte : la prescription ou la consigne donnée. ; Je contrôle : Je vérifie la personne, le plateau et la texture. Je fais le geste prévu pour écart allergène détecté, je contrôle avec un test simple ou.... ; Si écart : je préviens le responsable, les soins ou le formateur. ; Je transmets : ce que j'ai vu, corrigé ou fait remonter.</t>
  </si>
  <si>
    <t>écart → risque → action → contrôle → trace</t>
  </si>
  <si>
    <t>Compléter avec le niveau autorisé, le risque maîtrisé, la preuve gardée et la personne à prévenir pour « écart allergène détecté ».</t>
  </si>
  <si>
    <t>Quel risque précis veux-tu maîtriser dans « écart allergène détecté », et quelle preuve démontre que l'action est conforme ?</t>
  </si>
  <si>
    <t>Fiche recette/test texture/traçabilité PMS ou transmission ciblée selon le cas « écart allergène détecté ».</t>
  </si>
  <si>
    <t>Exemple de réponse PRO : pour « Garantir l'information allergènes et éviter les contaminations croisées. », je vérifie d’abord la prescription, le niveau IDDSI ou la consigne validée. Je contrôle en situation réelle : Atelier : faire décrire puis réaliser le contrôle lié à « écart allergène détecté ». Le risque à éviter est : Cuisine produit conforme ; soins/diététique valident la prescription ; service observe et transmet. Je m’appuie sur la preuve suivante : Fiche recette/test texture/traçabilité PMS ou transmission ciblée selon le cas « écart allergène détecté ». Si l’écart persiste, je corrige, je bloque la sortie si nécessaire et je transmets au responsable concerné.</t>
  </si>
  <si>
    <t>Exemple de réponse intermédiaire : pour « Garantir l'information allergènes et éviter les contaminations croisées. », j’applique la consigne puis je vérifie : Atelier : faire décrire puis réaliser le contrôle lié à « écart allergène détecté ». Je compare le résultat obtenu avec ce qui est demandé et je signale tout écart avant service. Je transmets l’information utile et je garde comme repère : Fiche recette/test texture/traçabilité PMS ou transmission ciblée selon le cas « écart allergène détecté ».</t>
  </si>
  <si>
    <t>Exemple de réponse CFA : pour « Garantir l'information allergènes et éviter les contaminations croisées. », je regarde la consigne, je contrôle : Atelier : faire décrire puis réaliser le contrôle lié à « écart allergène détecté ». Si ce n’est pas bon ou si j’ai un doute, je ne laisse pas partir sans prévenir le responsable, les soins ou le formateur.</t>
  </si>
  <si>
    <t>Atelier : faire décrire puis réaliser le contrôle lié à « écart allergène détecté ».</t>
  </si>
  <si>
    <t>comportement</t>
  </si>
  <si>
    <t>adapter environnement et communication pas seulement texture transmission comportement</t>
  </si>
  <si>
    <t>Q246</t>
  </si>
  <si>
    <t>PMS, hygiène et sécurité sanitaire</t>
  </si>
  <si>
    <t>Appliquer les règles PMS/HACCP aux préparations sensibles mixées.</t>
  </si>
  <si>
    <t>Situation : nettoyage matériel mixage. Objectif terrain : éviter biofilm et résidus.</t>
  </si>
  <si>
    <t>Analysez la conduite professionnelle à tenir pour « nettoyage matériel mixage » en textures modifiées : besoin, risque, action validée, contrôle observable et trace.</t>
  </si>
  <si>
    <t>Sur le terrain, que fais-tu si tu rencontres « nettoyage matériel mixage » avec une personne en texture modifiée ?</t>
  </si>
  <si>
    <t>Notion : Pour nettoyage matériel mixage, le professionnel vérifie le besoin et le niveau attendu (PMS), identifie le risque principal, applique une action validée (éviter biofilm et résidus), réalise un contrôle observable, conserve une preuve/trace et transmet l'écart ou la décision au responsable concerné. ; Besoin / objectif : Pour nettoyage matériel mixage, le professionnel vérifie le besoin et le niveau attendu (PMS), identifie le risque principal, applique une action validée (éviter biofilm et résidus), réalise un contrôle observable, conserve une preuve/trace et transmet l'écart ou la décision au responsable concerné. ; Action professionnelle : appliquer la prescription et la consigne validée. ; Contrôle observable : Pour nettoyage matériel mixage, le professionnel vérifie le besoin et le niveau attendu (PMS), identifie le risque principal, applique une action validée (éviter biofilm et résidus), réalise un contrôle observable, conserve une preuve/trace et transmet l'écart ou la décision au responsable concerné. ; Risque / limite : Pour nettoyage matériel mixage, le professionnel vérifie le besoin et le niveau attendu (PMS), identifie le risque principal, applique une action validée (éviter biofilm et résidus), réalise un contrôle observable, conserve une preuve/trace et transmet l'écart ou la décision au responsable concerné. ; Validation / preuve : Pour nettoyage matériel mixage, le professionnel vérifie le besoin et le niveau attendu (PMS), identifie le risque principal, applique une action validée (éviter biofilm et résidus), réalise un contrôle observable, conserve une preuve/trace et transmet l'écart ou la décision au responsable concerné. ; Responsable : Cuisine + encadrement. ; Source : SRC_EURLEX_852</t>
  </si>
  <si>
    <t>Objectif : identifier la situation « PMS », expliquer le risque à maîtriser, réaliser le geste professionnel autorisé, contrôler la conformité, alerter en cas d’écart e.... ; Action : appliquer la prescription en production, service ou accompagnement. ; Contrôle : Atelier : faire décrire puis réaliser le contrôle lié à « nettoyage matériel mixage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</si>
  <si>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nettoyage matériel mixage, je contrôle avec un test simple .... ; Si écart : je préviens le responsable, les soins ou le formateur. ; Je transmets : ce que j'ai vu, corrigé ou fait remonter.</t>
  </si>
  <si>
    <t>nettoyage → risque → action → contrôle → trace</t>
  </si>
  <si>
    <t>Compléter avec le niveau autorisé, le risque maîtrisé, la preuve gardée et la personne à prévenir pour « nettoyage matériel mixage ».</t>
  </si>
  <si>
    <t>Quel risque précis veux-tu maîtriser dans « nettoyage matériel mixage », et quelle preuve démontre que l'action est conforme ?</t>
  </si>
  <si>
    <t>Cuisine + encadrement</t>
  </si>
  <si>
    <t>Fiche recette/test texture/traçabilité PMS ou transmission ciblée selon le cas « nettoyage matériel mixage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</si>
  <si>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nettoyage matériel mixage ». Le risque à éviter est : Cuisine produit conforme ; soins/diététique valident la prescription ; service observe et transmet. Je m’appuie sur la preuve suivante : Fiche recette/test texture/traçabilité PMS ou transmission ciblée selon le cas « nettoyage matériel mixage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</si>
  <si>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nettoyage matériel mixage ». Je compare le résultat obtenu avec ce qui est demandé et je signale tout écart avant service. Je transmets l’information utile et je garde comme repère : Fiche recette/test texture/traçabilité PMS ou transmission ciblée selon le cas « nettoyage matériel mixage ».</t>
  </si>
  <si>
    <t>Exemple de réponse CFA : pour « Appliquer les règles PMS/HACCP aux préparations sensibles mixées. », je regarde la consigne, je contrôle : Atelier : faire décrire puis réaliser le contrôle lié à « nettoyage matériel mixage ». Si ce n’est pas bon ou si j’ai un doute, je ne laisse pas partir sans prévenir le responsable, les soins ou le formateur.</t>
  </si>
  <si>
    <t>SRC_EURLEX_852</t>
  </si>
  <si>
    <t>Atelier : faire décrire puis réaliser le contrôle lié à « nettoyage matériel mixage ».</t>
  </si>
  <si>
    <t>Q247</t>
  </si>
  <si>
    <t>Situation : refroidissement rapide. Objectif terrain : maîtriser temps et température.</t>
  </si>
  <si>
    <t>liaison froide</t>
  </si>
  <si>
    <t>Analysez la conduite professionnelle à tenir pour « refroidissement rapide » en textures modifiées : besoin, risque, action validée, contrôle observable et trace.</t>
  </si>
  <si>
    <t>Explique la conduite intermédiaire à tenir pour « liaison froide » : situation, risque, geste professionnel, contrôle et transmission.</t>
  </si>
  <si>
    <t>Sur le terrain, que fais-tu si tu rencontres « refroidissement rapide » avec une personne en texture modifiée ?</t>
  </si>
  <si>
    <t>Notion : Pour refroidissement rapide, le professionnel vérifie le besoin et le niveau attendu (liaison froide), identifie le risque principal, applique une action validée (maîtriser temps et température), réalise un contrôle observable, conserve une preuve/trace et transmet l'écart ou la décision au responsable concerné. ; Besoin / objectif : Pour refroidissement rapide, le professionnel vérifie le besoin et le niveau attendu (liaison froide), identifie le risque principal, applique une action validée (maîtriser temps et température), réalise un contrôle observable, conserve une preuve/trace et transmet l'écart ou la décision au responsable concerné. ; Action professionnelle : appliquer la prescription et la consigne validée. ; Contrôle observable : Pour refroidissement rapide, le professionnel vérifie le besoin et le niveau attendu (liaison froide), identifie le risque principal, applique une action validée (maîtriser temps et température), réalise un contrôle observable, conserve une preuve/trace et transmet l'écart ou la décision au responsable concerné. ; Risque / limite : Pour refroidissement rapide, le professionnel vérifie le besoin et le niveau attendu (liaison froide), identifie le risque principal, applique une action validée (maîtriser temps et température), réalise un contrôle observable, conserve une preuve/trace et transmet l'écart ou la décision au responsable concerné. ; Validation / preuve : Pour refroidissement rapide, le professionnel vérifie le besoin et le niveau attendu (liaison froide), identifie le risque principal, applique une action validée (maîtriser temps et température), réalise un contrôle observable, conserve une preuve/trace et transmet l'écart ou la décision au responsable concerné. ; Responsable : Cuisine + encadrement. ; Source : SRC_EURLEX_852</t>
  </si>
  <si>
    <t>Objectif : identifier la situation « liaison froide », expliquer le risque à maîtriser, réaliser le geste professionnel autorisé, contrôler la conformité, alerter en ca.... ; Action : appliquer la prescription en production, service ou accompagnement. ; Contrôle : Atelier : faire décrire puis réaliser le contrôle lié à « refroidissement rapide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</si>
  <si>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refroidissement rapide, je contrôle avec un test simple ou .... ; Si écart : je préviens le responsable, les soins ou le formateur. ; Je transmets : ce que j'ai vu, corrigé ou fait remonter.</t>
  </si>
  <si>
    <t>refroidissement → risque → action → contrôle → trace</t>
  </si>
  <si>
    <t>Compléter avec le niveau autorisé, le risque maîtrisé, la preuve gardée et la personne à prévenir pour « refroidissement rapide ».</t>
  </si>
  <si>
    <t>Quel risque précis veux-tu maîtriser dans « refroidissement rapide », et quelle preuve démontre que l'action est conforme ?</t>
  </si>
  <si>
    <t>Fiche recette/test texture/traçabilité PMS ou transmission ciblée selon le cas « refroidissement rapide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</si>
  <si>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refroidissement rapide ». Le risque à éviter est : Cuisine produit conforme ; soins/diététique valident la prescription ; service observe et transmet. Je m’appuie sur la preuve suivante : Fiche recette/test texture/traçabilité PMS ou transmission ciblée selon le cas « refroidissement rapide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</si>
  <si>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refroidissement rapide ». Je compare le résultat obtenu avec ce qui est demandé et je signale tout écart avant service. Je transmets l’information utile et je garde comme repère : Fiche recette/test texture/traçabilité PMS ou transmission ciblée selon le cas « refroidissement rapide ».</t>
  </si>
  <si>
    <t>Exemple de réponse CFA : pour « Appliquer les règles PMS/HACCP aux préparations sensibles mixées. », je regarde la consigne, je contrôle : Atelier : faire décrire puis réaliser le contrôle lié à « refroidissement rapide ». Si ce n’est pas bon ou si j’ai un doute, je ne laisse pas partir sans prévenir le responsable, les soins ou le formateur.</t>
  </si>
  <si>
    <t>Atelier : faire décrire puis réaliser le contrôle lié à « refroidissement rapide ».</t>
  </si>
  <si>
    <t>Q248</t>
  </si>
  <si>
    <t>Situation : maintien chaud. Objectif terrain : éviter zone critique.</t>
  </si>
  <si>
    <t>service chaud</t>
  </si>
  <si>
    <t>Analysez la conduite professionnelle à tenir pour « maintien chaud » en textures modifiées : besoin, risque, action validée, contrôle observable et trace.</t>
  </si>
  <si>
    <t>Explique la conduite intermédiaire à tenir pour « service chaud » : situation, risque, geste professionnel, contrôle et transmission.</t>
  </si>
  <si>
    <t>Sur le terrain, que fais-tu si tu rencontres « maintien chaud » avec une personne en texture modifiée ?</t>
  </si>
  <si>
    <t>Notion : Pour maintien chaud, le professionnel vérifie le besoin et le niveau attendu (service chaud), identifie le risque principal, applique une action validée (éviter zone critique), réalise un contrôle observable, conserve une preuve/trace et transmet l'écart ou la décision au responsable concerné. ; Besoin / objectif : Pour maintien chaud, le professionnel vérifie le besoin et le niveau attendu (service chaud), identifie le risque principal, applique une action validée (éviter zone critique), réalise un contrôle observable, conserve une preuve/trace et transmet l'écart ou la décision au responsable concerné. ; Action professionnelle : appliquer la prescription et la consigne validée. ; Contrôle observable : Pour maintien chaud, le professionnel vérifie le besoin et le niveau attendu (service chaud), identifie le risque principal, applique une action validée (éviter zone critique), réalise un contrôle observable, conserve une preuve/trace et transmet l'écart ou la décision au responsable concerné. ; Risque / limite : Pour maintien chaud, le professionnel vérifie le besoin et le niveau attendu (service chaud), identifie le risque principal, applique une action validée (éviter zone critique), réalise un contrôle observable, conserve une preuve/trace et transmet l'écart ou la décision au responsable concerné. ; Validation / preuve : Pour maintien chaud, le professionnel vérifie le besoin et le niveau attendu (service chaud), identifie le risque principal, applique une action validée (éviter zone critique), réalise un contrôle observable, conserve une preuve/trace et transmet l'écart ou la décision au responsable concerné. ; Responsable : Cuisine + encadrement. ; Source : SRC_EURLEX_852</t>
  </si>
  <si>
    <t>Objectif : identifier la situation « service chaud », expliquer le risque à maîtriser, réaliser le geste professionnel autorisé, contrôler la conformité, alerter en cas.... ; Action : appliquer la prescription en production, service ou accompagnement. ; Contrôle : Atelier : faire décrire puis réaliser le contrôle lié à « maintien chaud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</si>
  <si>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maintien chaud, je contrôle avec un test simple ou l'observ.... ; Si écart : je préviens le responsable, les soins ou le formateur. ; Je transmets : ce que j'ai vu, corrigé ou fait remonter.</t>
  </si>
  <si>
    <t>maintien → risque → action → contrôle → trace</t>
  </si>
  <si>
    <t>Compléter avec le niveau autorisé, le risque maîtrisé, la preuve gardée et la personne à prévenir pour « maintien chaud ».</t>
  </si>
  <si>
    <t>Quel risque précis veux-tu maîtriser dans « maintien chaud », et quelle preuve démontre que l'action est conforme ?</t>
  </si>
  <si>
    <t>Fiche recette/test texture/traçabilité PMS ou transmission ciblée selon le cas « maintien chaud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</si>
  <si>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maintien chaud ». Le risque à éviter est : Cuisine produit conforme ; soins/diététique valident la prescription ; service observe et transmet. Je m’appuie sur la preuve suivante : Fiche recette/test texture/traçabilité PMS ou transmission ciblée selon le cas « maintien chaud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</si>
  <si>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maintien chaud ». Je compare le résultat obtenu avec ce qui est demandé et je signale tout écart avant service. Je transmets l’information utile et je garde comme repère : Fiche recette/test texture/traçabilité PMS ou transmission ciblée selon le cas « maintien chaud ».</t>
  </si>
  <si>
    <t>Exemple de réponse CFA : pour « Appliquer les règles PMS/HACCP aux préparations sensibles mixées. », je regarde la consigne, je contrôle : Atelier : faire décrire puis réaliser le contrôle lié à « maintien chaud ». Si ce n’est pas bon ou si j’ai un doute, je ne laisse pas partir sans prévenir le responsable, les soins ou le formateur.</t>
  </si>
  <si>
    <t>Atelier : faire décrire puis réaliser le contrôle lié à « maintien chaud ».</t>
  </si>
  <si>
    <t>Q249</t>
  </si>
  <si>
    <t>Situation : DLC texture modifiée. Objectif terrain : définir durée et étiquetage.</t>
  </si>
  <si>
    <t>préparation sensible</t>
  </si>
  <si>
    <t>Analysez la conduite professionnelle à tenir pour « DLC texture modifiée » en textures modifiées : besoin, risque, action validée, contrôle observable et trace.</t>
  </si>
  <si>
    <t>Explique la conduite intermédiaire à tenir pour « préparation sensible » : situation, risque, geste professionnel, contrôle et transmission.</t>
  </si>
  <si>
    <t>Sur le terrain, que fais-tu si tu rencontres « DLC texture modifiée » avec une personne en texture modifiée ?</t>
  </si>
  <si>
    <t>Notion : Pour DLC texture modifiée, le professionnel vérifie le besoin et le niveau attendu (préparation sensible), identifie le risque principal, applique une action validée (définir durée et étiquetage), réalise un contrôle observable, conserve une preuve/trace et transmet l'écart ou la décision au responsable concerné. ; Besoin / objectif : Pour DLC texture modifiée, le professionnel vérifie le besoin et le niveau attendu (préparation sensible), identifie le risque principal, applique une action validée (définir durée et étiquetage), réalise un contrôle observable, conserve une preuve/trace et transmet l'écart ou la décision au responsable concerné. ; Action professionnelle : appliquer la prescription et la consigne validée. ; Contrôle observable : Pour DLC texture modifiée, le professionnel vérifie le besoin et le niveau attendu (préparation sensible), identifie le risque principal, applique une action validée (définir durée et étiquetage), réalise un contrôle observable, conserve une preuve/trace et transmet l'écart ou la décision au responsable concerné. ; Risque / limite : Pour DLC texture modifiée, le professionnel vérifie le besoin et le niveau attendu (préparation sensible), identifie le risque principal, applique une action validée (définir durée et étiquetage), réalise un contrôle observable, conserve une preuve/trace et transmet l'écart ou la décision au responsable concerné. ; Validation / preuve : Pour DLC texture modifiée, le professionnel vérifie le besoin et le niveau attendu (préparation sensible), identifie le risque principal, applique une action validée (définir durée et étiquetage), réalise un contrôle observable, conserve une preuve/trace et transmet l'écart ou la décision au responsable concerné. ; Responsable : Cuisine + encadrement. ; Source : SRC_EURLEX_852</t>
  </si>
  <si>
    <t>Objectif : identifier la situation « préparation sensible », expliquer le risque à maîtriser, réaliser le geste professionnel autorisé, contrôler la conformité, alerter.... ; Action : appliquer la prescription en production, service ou accompagnement. ; Contrôle : Atelier : faire décrire puis réaliser le contrôle lié à « DLC texture modifiée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</si>
  <si>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DLC texture modifiée, je contrôle avec un test simple ou l'.... ; Si écart : je préviens le responsable, les soins ou le formateur. ; Je transmets : ce que j'ai vu, corrigé ou fait remonter.</t>
  </si>
  <si>
    <t>DLC → risque → action → contrôle → trace</t>
  </si>
  <si>
    <t>Compléter avec le niveau autorisé, le risque maîtrisé, la preuve gardée et la personne à prévenir pour « DLC texture modifiée ».</t>
  </si>
  <si>
    <t>Quel risque précis veux-tu maîtriser dans « DLC texture modifiée », et quelle preuve démontre que l'action est conforme ?</t>
  </si>
  <si>
    <t>Fiche recette/test texture/traçabilité PMS ou transmission ciblée selon le cas « DLC texture modifiée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</si>
  <si>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DLC texture modifiée ». Le risque à éviter est : Cuisine produit conforme ; soins/diététique valident la prescription ; service observe et transmet. Je m’appuie sur la preuve suivante : Fiche recette/test texture/traçabilité PMS ou transmission ciblée selon le cas « DLC texture modifiée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</si>
  <si>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DLC texture modifiée ». Je compare le résultat obtenu avec ce qui est demandé et je signale tout écart avant service. Je transmets l’information utile et je garde comme repère : Fiche recette/test texture/traçabilité PMS ou transmission ciblée selon le cas « DLC texture modifiée ».</t>
  </si>
  <si>
    <t>Exemple de réponse CFA : pour « Appliquer les règles PMS/HACCP aux préparations sensibles mixées. », je regarde la consigne, je contrôle : Atelier : faire décrire puis réaliser le contrôle lié à « DLC texture modifiée ». Si ce n’est pas bon ou si j’ai un doute, je ne laisse pas partir sans prévenir le responsable, les soins ou le formateur.</t>
  </si>
  <si>
    <t>Atelier : faire décrire puis réaliser le contrôle lié à « DLC texture modifiée ».</t>
  </si>
  <si>
    <t>Q250</t>
  </si>
  <si>
    <t>Situation : prélèvement témoin. Objectif terrain : conserver preuve sanitaire.</t>
  </si>
  <si>
    <t>restauration collective</t>
  </si>
  <si>
    <t>Analysez la conduite professionnelle à tenir pour « prélèvement témoin » en textures modifiées : besoin, risque, action validée, contrôle observable et trace.</t>
  </si>
  <si>
    <t>Explique la conduite intermédiaire à tenir pour « restauration collective » : situation, risque, geste professionnel, contrôle et transmission.</t>
  </si>
  <si>
    <t>Sur le terrain, que fais-tu si tu rencontres « prélèvement témoin » avec une personne en texture modifiée ?</t>
  </si>
  <si>
    <t>Notion : Pour prélèvement témoin, le professionnel vérifie le besoin et le niveau attendu (restauration collective), identifie le risque principal, applique une action validée (conserver preuve sanitaire), réalise un contrôle observable, conserve une preuve/trace et transmet l'écart ou la décision au responsable concerné. ; Besoin / objectif : Pour prélèvement témoin, le professionnel vérifie le besoin et le niveau attendu (restauration collective), identifie le risque principal, applique une action validée (conserver preuve sanitaire), réalise un contrôle observable, conserve une preuve/trace et transmet l'écart ou la décision au responsable concerné. ; Action professionnelle : appliquer la prescription et la consigne validée. ; Contrôle observable : Pour prélèvement témoin, le professionnel vérifie le besoin et le niveau attendu (restauration collective), identifie le risque principal, applique une action validée (conserver preuve sanitaire), réalise un contrôle observable, conserve une preuve/trace et transmet l'écart ou la décision au responsable concerné. ; Risque / limite : Pour prélèvement témoin, le professionnel vérifie le besoin et le niveau attendu (restauration collective), identifie le risque principal, applique une action validée (conserver preuve sanitaire), réalise un contrôle observable, conserve une preuve/trace et transmet l'écart ou la décision au responsable concerné. ; Validation / preuve : Pour prélèvement témoin, le professionnel vérifie le besoin et le niveau attendu (restauration collective), identifie le risque principal, applique une action validée (conserver preuve sanitaire), réalise un contrôle observable, conserve une preuve/trace et transmet l'écart ou la décision au responsable concerné. ; Responsable : Cuisine + encadrement. ; Source : SRC_EURLEX_852</t>
  </si>
  <si>
    <t>Objectif : identifier la situation « restauration collective », expliquer le risque à maîtriser, réaliser le geste professionnel autorisé, contrôler la conformité, aler.... ; Action : appliquer la prescription en production, service ou accompagnement. ; Contrôle : Atelier : faire décrire puis réaliser le contrôle lié à « prélèvement témoin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</si>
  <si>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prélèvement témoin, je contrôle avec un test simple ou l'ob.... ; Si écart : je préviens le responsable, les soins ou le formateur. ; Je transmets : ce que j'ai vu, corrigé ou fait remonter.</t>
  </si>
  <si>
    <t>prélèvement → risque → action → contrôle → trace</t>
  </si>
  <si>
    <t>Compléter avec le niveau autorisé, le risque maîtrisé, la preuve gardée et la personne à prévenir pour « prélèvement témoin ».</t>
  </si>
  <si>
    <t>Quel risque précis veux-tu maîtriser dans « prélèvement témoin », et quelle preuve démontre que l'action est conforme ?</t>
  </si>
  <si>
    <t>Fiche recette/test texture/traçabilité PMS ou transmission ciblée selon le cas « prélèvement témoin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</si>
  <si>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prélèvement témoin ». Le risque à éviter est : Cuisine produit conforme ; soins/diététique valident la prescription ; service observe et transmet. Je m’appuie sur la preuve suivante : Fiche recette/test texture/traçabilité PMS ou transmission ciblée selon le cas « prélèvement témoin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</si>
  <si>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prélèvement témoin ». Je compare le résultat obtenu avec ce qui est demandé et je signale tout écart avant service. Je transmets l’information utile et je garde comme repère : Fiche recette/test texture/traçabilité PMS ou transmission ciblée selon le cas « prélèvement témoin ».</t>
  </si>
  <si>
    <t>Exemple de réponse CFA : pour « Appliquer les règles PMS/HACCP aux préparations sensibles mixées. », je regarde la consigne, je contrôle : Atelier : faire décrire puis réaliser le contrôle lié à « prélèvement témoin ». Si ce n’est pas bon ou si j’ai un doute, je ne laisse pas partir sans prévenir le responsable, les soins ou le formateur.</t>
  </si>
  <si>
    <t>Atelier : faire décrire puis réaliser le contrôle lié à « prélèvement témoin ».</t>
  </si>
  <si>
    <t>Q251</t>
  </si>
  <si>
    <t>Situation : séparation cru cuit. Objectif terrain : éviter contamination croisée.</t>
  </si>
  <si>
    <t>organisation cuisine</t>
  </si>
  <si>
    <t>Analysez la conduite professionnelle à tenir pour « séparation cru cuit » en textures modifiées : besoin, risque, action validée, contrôle observable et trace.</t>
  </si>
  <si>
    <t>Explique la conduite intermédiaire à tenir pour « organisation cuisine » : situation, risque, geste professionnel, contrôle et transmission.</t>
  </si>
  <si>
    <t>Sur le terrain, que fais-tu si tu rencontres « séparation cru cuit » avec une personne en texture modifiée ?</t>
  </si>
  <si>
    <t>Notion : Pour séparation cru cuit, le professionnel vérifie le besoin et le niveau attendu (organisation cuisine), identifie le risque principal, applique une action validée (éviter contamination croisée), réalise un contrôle observable, conserve une preuve/trace et transmet l'écart ou la décision au responsable concerné. ; Besoin / objectif : Pour séparation cru cuit, le professionnel vérifie le besoin et le niveau attendu (organisation cuisine), identifie le risque principal, applique une action validée (éviter contamination croisée), réalise un contrôle observable, conserve une preuve/trace et transmet l'écart ou la décision au responsable concerné. ; Action professionnelle : appliquer la prescription et la consigne validée. ; Contrôle observable : Pour séparation cru cuit, le professionnel vérifie le besoin et le niveau attendu (organisation cuisine), identifie le risque principal, applique une action validée (éviter contamination croisée), réalise un contrôle observable, conserve une preuve/trace et transmet l'écart ou la décision au responsable concerné. ; Risque / limite : Pour séparation cru cuit, le professionnel vérifie le besoin et le niveau attendu (organisation cuisine), identifie le risque principal, applique une action validée (éviter contamination croisée), réalise un contrôle observable, conserve une preuve/trace et transmet l'écart ou la décision au responsable concerné. ; Validation / preuve : Pour séparation cru cuit, le professionnel vérifie le besoin et le niveau attendu (organisation cuisine), identifie le risque principal, applique une action validée (éviter contamination croisée), réalise un contrôle observable, conserve une preuve/trace et transmet l'écart ou la décision au responsable concerné. ; Responsable : Cuisine + encadrement. ; Source : SRC_EURLEX_852</t>
  </si>
  <si>
    <t>Objectif : identifier la situation « organisation cuisine », expliquer le risque à maîtriser, réaliser le geste professionnel autorisé, contrôler la conformité, alerter.... ; Action : appliquer la prescription en production, service ou accompagnement. ; Contrôle : Atelier : faire décrire puis réaliser le contrôle lié à « séparation cru cuit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</si>
  <si>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séparation cru cuit, je contrôle avec un test simple ou l'o.... ; Si écart : je préviens le responsable, les soins ou le formateur. ; Je transmets : ce que j'ai vu, corrigé ou fait remonter.</t>
  </si>
  <si>
    <t>séparation → risque → action → contrôle → trace</t>
  </si>
  <si>
    <t>Compléter avec le niveau autorisé, le risque maîtrisé, la preuve gardée et la personne à prévenir pour « séparation cru cuit ».</t>
  </si>
  <si>
    <t>Quel risque précis veux-tu maîtriser dans « séparation cru cuit », et quelle preuve démontre que l'action est conforme ?</t>
  </si>
  <si>
    <t>Fiche recette/test texture/traçabilité PMS ou transmission ciblée selon le cas « séparation cru cuit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</si>
  <si>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séparation cru cuit ». Le risque à éviter est : Cuisine produit conforme ; soins/diététique valident la prescription ; service observe et transmet. Je m’appuie sur la preuve suivante : Fiche recette/test texture/traçabilité PMS ou transmission ciblée selon le cas « séparation cru cuit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</si>
  <si>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séparation cru cuit ». Je compare le résultat obtenu avec ce qui est demandé et je signale tout écart avant service. Je transmets l’information utile et je garde comme repère : Fiche recette/test texture/traçabilité PMS ou transmission ciblée selon le cas « séparation cru cuit ».</t>
  </si>
  <si>
    <t>Exemple de réponse CFA : pour « Appliquer les règles PMS/HACCP aux préparations sensibles mixées. », je regarde la consigne, je contrôle : Atelier : faire décrire puis réaliser le contrôle lié à « séparation cru cuit ». Si ce n’est pas bon ou si j’ai un doute, je ne laisse pas partir sans prévenir le responsable, les soins ou le formateur.</t>
  </si>
  <si>
    <t>Atelier : faire décrire puis réaliser le contrôle lié à « séparation cru cuit ».</t>
  </si>
  <si>
    <t>Q252</t>
  </si>
  <si>
    <t>Situation : action corrective température. Objectif terrain : décider écart, destruction ou remise en conformité.</t>
  </si>
  <si>
    <t>Analysez la conduite professionnelle à tenir pour « action corrective température » en textures modifiées : besoin, risque, action validée, contrôle observable et trace.</t>
  </si>
  <si>
    <t>Sur le terrain, que fais-tu si tu rencontres « action corrective température » avec une personne en texture modifiée ?</t>
  </si>
  <si>
    <t>Notion : Pour action corrective température, le professionnel vérifie le besoin et le niveau attendu (non-conformité), identifie le risque principal, applique une action validée (décider écart, destruction ou remise en conformité), réalise un contrôle observable, conserve une preuve/trace et transmet l'écart ou la décision au responsable concerné. ; Besoin / objectif : Pour action corrective température, le professionnel vérifie le besoin et le niveau attendu (non-conformité), identifie le risque principal, applique une action validée (décider écart, destruction ou remise en conformité), réalise un contrôle observable, conserve une preuve/trace et transmet l'écart ou la décision au responsable concerné. ; Action professionnelle : appliquer la prescription et la consigne validée. ; Contrôle observable : Pour action corrective température, le professionnel vérifie le besoin et le niveau attendu (non-conformité), identifie le risque principal, applique une action validée (décider écart, destruction ou remise en conformité), réalise un contrôle observable, conserve une preuve/trace et transmet l'écart ou la décision au responsable concerné. ; Risque / limite : Pour action corrective température, le professionnel vérifie le besoin et le niveau attendu (non-conformité), identifie le risque principal, applique une action validée (décider écart, destruction ou remise en conformité), réalise un contrôle observable, conserve une preuve/trace et transmet l'écart ou la décision au responsable concerné. ; Validation / preuve : Pour action corrective température, le professionnel vérifie le besoin et le niveau attendu (non-conformité), identifie le risque principal, applique une action validée (décider écart, destruction ou remise en conformité), réalise un contrôle observable, conserve une preuve/trace et transmet l'écart ou la décision au responsable concerné. ; Responsable : Cuisine + encadrement. ; Source : SRC_EURLEX_852</t>
  </si>
  <si>
    <t>Objectif : identifier la situation « non-conformité », expliquer le risque à maîtriser, réaliser le geste professionnel autorisé, contrôler la conformité, alerter en ca.... ; Action : appliquer la prescription en production, service ou accompagnement. ; Contrôle : Atelier : faire décrire puis réaliser le contrôle lié à « action corrective température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</si>
  <si>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action corrective température, je contrôle avec un test sim.... ; Si écart : je préviens le responsable, les soins ou le formateur. ; Je transmets : ce que j'ai vu, corrigé ou fait remonter.</t>
  </si>
  <si>
    <t>action → risque → action → contrôle → trace</t>
  </si>
  <si>
    <t>Compléter avec le niveau autorisé, le risque maîtrisé, la preuve gardée et la personne à prévenir pour « action corrective température ».</t>
  </si>
  <si>
    <t>Quel risque précis veux-tu maîtriser dans « action corrective température », et quelle preuve démontre que l'action est conforme ?</t>
  </si>
  <si>
    <t>Fiche recette/test texture/traçabilité PMS ou transmission ciblée selon le cas « action corrective température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</si>
  <si>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action corrective température ». Le risque à éviter est : Cuisine produit conforme ; soins/diététique valident la prescription ; service observe et transmet. Je m’appuie sur la preuve suivante : Fiche recette/test texture/traçabilité PMS ou transmission ciblée selon le cas « action corrective température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</si>
  <si>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action corrective température ». Je compare le résultat obtenu avec ce qui est demandé et je signale tout écart avant service. Je transmets l’information utile et je garde comme repère : Fiche recette/test texture/traçabilité PMS ou transmission ciblée selon le cas « action corrective température ».</t>
  </si>
  <si>
    <t>Exemple de réponse CFA : pour « Appliquer les règles PMS/HACCP aux préparations sensibles mixées. », je regarde la consigne, je contrôle : Atelier : faire décrire puis réaliser le contrôle lié à « action corrective température ». Si ce n’est pas bon ou si j’ai un doute, je ne laisse pas partir sans prévenir le responsable, les soins ou le formateur.</t>
  </si>
  <si>
    <t>Atelier : faire décrire puis réaliser le contrôle lié à « action corrective température ».</t>
  </si>
  <si>
    <t>Q253</t>
  </si>
  <si>
    <t>Situation : traçabilité lot mixé. Objectif terrain : relier lot, recette, date, opérateur.</t>
  </si>
  <si>
    <t>Analysez la conduite professionnelle à tenir pour « traçabilité lot mixé » en textures modifiées : besoin, risque, action validée, contrôle observable et trace.</t>
  </si>
  <si>
    <t>Sur le terrain, que fais-tu si tu rencontres « traçabilité lot mixé » avec une personne en texture modifiée ?</t>
  </si>
  <si>
    <t>Notion : Pour traçabilité lot mixé, le professionnel vérifie le besoin et le niveau attendu (PMS), identifie le risque principal, applique une action validée (relier lot, recette, date, opérateur), réalise un contrôle observable, conserve une preuve/trace et transmet l'écart ou la décision au responsable concerné. ; Besoin / objectif : Pour traçabilité lot mixé, le professionnel vérifie le besoin et le niveau attendu (PMS), identifie le risque principal, applique une action validée (relier lot, recette, date, opérateur), réalise un contrôle observable, conserve une preuve/trace et transmet l'écart ou la décision au responsable concerné. ; Action professionnelle : appliquer la prescription et la consigne validée. ; Contrôle observable : Pour traçabilité lot mixé, le professionnel vérifie le besoin et le niveau attendu (PMS), identifie le risque principal, applique une action validée (relier lot, recette, date, opérateur), réalise un contrôle observable, conserve une preuve/trace et transmet l'écart ou la décision au responsable concerné. ; Risque / limite : Pour traçabilité lot mixé, le professionnel vérifie le besoin et le niveau attendu (PMS), identifie le risque principal, applique une action validée (relier lot, recette, date, opérateur), réalise un contrôle observable, conserve une preuve/trace et transmet l'écart ou la décision au responsable concerné. ; Validation / preuve : Pour traçabilité lot mixé, le professionnel vérifie le besoin et le niveau attendu (PMS), identifie le risque principal, applique une action validée (relier lot, recette, date, opérateur), réalise un contrôle observable, conserve une preuve/trace et transmet l'écart ou la décision au responsable concerné. ; Responsable : Cuisine + encadrement. ; Source : SRC_EURLEX_852</t>
  </si>
  <si>
    <t>Objectif : identifier la situation « PMS », expliquer le risque à maîtriser, réaliser le geste professionnel autorisé, contrôler la conformité, alerter en cas d’écart e.... ; Action : appliquer la prescription en production, service ou accompagnement. ; Contrôle : Atelier : faire décrire puis réaliser le contrôle lié à « traçabilité lot mixé ».. ; Transmission : prévenir cuisine, soins ou responsable si écart. ; Trace : noter ou faire remonter l'observation utile.</t>
  </si>
  <si>
    <t>Je vérifie : Appliquer les règles PMS/HACCP aux préparations sensibles mixées.. ; Je respecte : la prescription ou la consigne donnée. ; Je contrôle : Je vérifie la personne, le plateau et la texture. Je fais le geste prévu pour traçabilité lot mixé, je contrôle avec un test simple ou l'.... ; Si écart : je préviens le responsable, les soins ou le formateur. ; Je transmets : ce que j'ai vu, corrigé ou fait remonter.</t>
  </si>
  <si>
    <t>traçabilité → risque → action → contrôle → trace</t>
  </si>
  <si>
    <t>Compléter avec le niveau autorisé, le risque maîtrisé, la preuve gardée et la personne à prévenir pour « traçabilité lot mixé ».</t>
  </si>
  <si>
    <t>Quel risque précis veux-tu maîtriser dans « traçabilité lot mixé », et quelle preuve démontre que l'action est conforme ?</t>
  </si>
  <si>
    <t>Fiche recette/test texture/traçabilité PMS ou transmission ciblée selon le cas « traçabilité lot mixé ».</t>
  </si>
  <si>
    <t>Exemple de réponse PRO : pour « Appliquer les règles PMS/HACCP aux préparations sensibles mixées. », je vérifie d’abord la prescription, le niveau IDDSI ou la consigne validée. Je contrôle en situation réelle : Atelier : faire décrire puis réaliser le contrôle lié à « traçabilité lot mixé ». Le risque à éviter est : Cuisine produit conforme ; soins/diététique valident la prescription ; service observe et transmet. Je m’appuie sur la preuve suivante : Fiche recette/test texture/traçabilité PMS ou transmission ciblée selon le cas « traçabilité lot mixé ». Si l’écart persiste, je corrige, je bloque la sortie si nécessaire et je transmets au responsable concerné.</t>
  </si>
  <si>
    <t>Exemple de réponse intermédiaire : pour « Appliquer les règles PMS/HACCP aux préparations sensibles mixées. », j’applique la consigne puis je vérifie : Atelier : faire décrire puis réaliser le contrôle lié à « traçabilité lot mixé ». Je compare le résultat obtenu avec ce qui est demandé et je signale tout écart avant service. Je transmets l’information utile et je garde comme repère : Fiche recette/test texture/traçabilité PMS ou transmission ciblée selon le cas « traçabilité lot mixé ».</t>
  </si>
  <si>
    <t>Exemple de réponse CFA : pour « Appliquer les règles PMS/HACCP aux préparations sensibles mixées. », je regarde la consigne, je contrôle : Atelier : faire décrire puis réaliser le contrôle lié à « traçabilité lot mixé ». Si ce n’est pas bon ou si j’ai un doute, je ne laisse pas partir sans prévenir le responsable, les soins ou le formateur.</t>
  </si>
  <si>
    <t>Atelier : faire décrire puis réaliser le contrôle lié à « traçabilité lot mixé ».</t>
  </si>
  <si>
    <t>Q254</t>
  </si>
  <si>
    <t>Responsabilités cuisine, service, soins</t>
  </si>
  <si>
    <t>Savoir qui décide, qui exécute, qui contrôle et qui trace.</t>
  </si>
  <si>
    <t>Situation : validation texture prescrite. Objectif terrain : ne pas changer seul.</t>
  </si>
  <si>
    <t>décision soignante</t>
  </si>
  <si>
    <t>Analysez la conduite professionnelle à tenir pour « validation texture prescrite » en textures modifiées : besoin, risque, action validée, contrôle observable et trace.</t>
  </si>
  <si>
    <t>Explique la conduite intermédiaire à tenir pour « décision soignante » : situation, risque, geste professionnel, contrôle et transmission.</t>
  </si>
  <si>
    <t>Sur le terrain, que fais-tu si tu rencontres « validation texture prescrite » avec une personne en texture modifiée ?</t>
  </si>
  <si>
    <t>Notion : Pour validation texture prescrite, le professionnel vérifie le besoin et le niveau attendu (décision soignante), identifie le risque principal, applique une action validée (ne pas changer seul), réalise un contrôle observable, conserve une preuve/trace et transmet l'écart ou la décision au responsable concerné. ; Besoin / objectif : Pour validation texture prescrite, le professionnel vérifie le besoin et le niveau attendu (décision soignante), identifie le risque principal, applique une action validée (ne pas changer seul), réalise un contrôle observable, conserve une preuve/trace et transmet l'écart ou la décision au responsable concerné. ; Action professionnelle : appliquer la prescription et la consigne validée. ; Contrôle observable : Pour validation texture prescrite, le professionnel vérifie le besoin et le niveau attendu (décision soignante), identifie le risque principal, applique une action validée (ne pas changer seul), réalise un contrôle observable, conserve une preuve/trace et transmet l'écart ou la décision au responsable concerné. ; Risque / limite : Pour validation texture prescrite, le professionnel vérifie le besoin et le niveau attendu (décision soignante), identifie le risque principal, applique une action validée (ne pas changer seul), réalise un contrôle observable, conserve une preuve/trace et transmet l'écart ou la décision au responsable concerné. ; Validation / preuve : Pour validation texture prescrite, le professionnel vérifie le besoin et le niveau attendu (décision soignante), identifie le risque principal, applique une action validée (ne pas changer seul), réalise un contrôle observable, conserve une preuve/trace et transmet l'écart ou la décision au responsable concerné. ; Responsable : Encadrement + équipe pluridisciplinaire. ; Source : SRC_HAS_DENUT_2021</t>
  </si>
  <si>
    <t>Objectif : identifier la situation « décision soignante », expliquer le risque à maîtriser, réaliser le geste professionnel autorisé, contrôler la conformité, alerter e.... ; Action : appliquer la prescription en production, service ou accompagnement. ; Contrôle : Atelier : faire décrire puis réaliser le contrôle lié à « validation texture prescrite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</si>
  <si>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validation texture prescrite, je contrôle avec un test simp.... ; Si écart : je préviens le responsable, les soins ou le formateur. ; Je transmets : ce que j'ai vu, corrigé ou fait remonter.</t>
  </si>
  <si>
    <t>validation → risque → action → contrôle → trace</t>
  </si>
  <si>
    <t>Compléter avec le niveau autorisé, le risque maîtrisé, la preuve gardée et la personne à prévenir pour « validation texture prescrite ».</t>
  </si>
  <si>
    <t>Quel risque précis veux-tu maîtriser dans « validation texture prescrite », et quelle preuve démontre que l'action est conforme ?</t>
  </si>
  <si>
    <t>Encadrement + équipe pluridisciplinaire</t>
  </si>
  <si>
    <t>Fiche recette/test texture/traçabilité PMS ou transmission ciblée selon le cas « validation texture prescrite ».</t>
  </si>
  <si>
    <t>Exemple de réponse PRO : pour « Savoir qui décide, qui exécute, qui contrôle et qui trace. », je vérifie d’abord la prescription, le niveau IDDSI ou la consigne validée. Je contrôle en situation réelle : Atelier : faire décrire puis réaliser le contrôle lié à « validation texture prescrite ». Le risque à éviter est : Cuisine produit conforme ; soins/diététique valident la prescription ; service observe et transmet. Je m’appuie sur la preuve suivante : Fiche recette/test texture/traçabilité PMS ou transmission ciblée selon le cas « validation texture prescrite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</si>
  <si>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validation texture prescrite ». Je compare le résultat obtenu avec ce qui est demandé et je signale tout écart avant service. Je transmets l’information utile et je garde comme repère : Fiche recette/test texture/traçabilité PMS ou transmission ciblée selon le cas « validation texture prescrite ».</t>
  </si>
  <si>
    <t>Exemple de réponse CFA : pour « Savoir qui décide, qui exécute, qui contrôle et qui trace. », je regarde la consigne, je contrôle : Atelier : faire décrire puis réaliser le contrôle lié à « validation texture prescrite ». Si ce n’est pas bon ou si j’ai un doute, je ne laisse pas partir sans prévenir le responsable, les soins ou le formateur.</t>
  </si>
  <si>
    <t>SRC_HAS_DENUT_2021</t>
  </si>
  <si>
    <t>Atelier : faire décrire puis réaliser le contrôle lié à « validation texture prescrite ».</t>
  </si>
  <si>
    <t>Q255</t>
  </si>
  <si>
    <t>Situation : demande modification cuisine. Objectif terrain : alerter avant adaptation.</t>
  </si>
  <si>
    <t>coordination</t>
  </si>
  <si>
    <t>Analysez la conduite professionnelle à tenir pour « demande modification cuisine » en textures modifiées : besoin, risque, action validée, contrôle observable et trace.</t>
  </si>
  <si>
    <t>Explique la conduite intermédiaire à tenir pour « coordination » : situation, risque, geste professionnel, contrôle et transmission.</t>
  </si>
  <si>
    <t>Sur le terrain, que fais-tu si tu rencontres « demande modification cuisine » avec une personne en texture modifiée ?</t>
  </si>
  <si>
    <t>Notion : Pour demande modification cuisine, le professionnel vérifie le besoin et le niveau attendu (coordination), identifie le risque principal, applique une action validée (alerter avant adaptation), réalise un contrôle observable, conserve une preuve/trace et transmet l'écart ou la décision au responsable concerné. ; Besoin / objectif : Pour demande modification cuisine, le professionnel vérifie le besoin et le niveau attendu (coordination), identifie le risque principal, applique une action validée (alerter avant adaptation), réalise un contrôle observable, conserve une preuve/trace et transmet l'écart ou la décision au responsable concerné. ; Action professionnelle : appliquer la prescription et la consigne validée. ; Contrôle observable : Pour demande modification cuisine, le professionnel vérifie le besoin et le niveau attendu (coordination), identifie le risque principal, applique une action validée (alerter avant adaptation), réalise un contrôle observable, conserve une preuve/trace et transmet l'écart ou la décision au responsable concerné. ; Risque / limite : Pour demande modification cuisine, le professionnel vérifie le besoin et le niveau attendu (coordination), identifie le risque principal, applique une action validée (alerter avant adaptation), réalise un contrôle observable, conserve une preuve/trace et transmet l'écart ou la décision au responsable concerné. ; Validation / preuve : Pour demande modification cuisine, le professionnel vérifie le besoin et le niveau attendu (coordination), identifie le risque principal, applique une action validée (alerter avant adaptation), réalise un contrôle observable, conserve une preuve/trace et transmet l'écart ou la décision au responsable concerné. ; Responsable : Encadrement + équipe pluridisciplinaire. ; Source : SRC_HAS_DENUT_2021</t>
  </si>
  <si>
    <t>Objectif : identifier la situation « coordination », expliquer le risque à maîtriser, réaliser le geste professionnel autorisé, contrôler la conformité, alerter en cas .... ; Action : appliquer la prescription en production, service ou accompagnement. ; Contrôle : Atelier : faire décrire puis réaliser le contrôle lié à « demande modification cuisine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</si>
  <si>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demande modification cuisine, je contrôle avec un test simp.... ; Si écart : je préviens le responsable, les soins ou le formateur. ; Je transmets : ce que j'ai vu, corrigé ou fait remonter.</t>
  </si>
  <si>
    <t>Compléter avec le niveau autorisé, le risque maîtrisé, la preuve gardée et la personne à prévenir pour « demande modification cuisine ».</t>
  </si>
  <si>
    <t>Quel risque précis veux-tu maîtriser dans « demande modification cuisine », et quelle preuve démontre que l'action est conforme ?</t>
  </si>
  <si>
    <t>Fiche recette/test texture/traçabilité PMS ou transmission ciblée selon le cas « demande modification cuisine ».</t>
  </si>
  <si>
    <t>Exemple de réponse PRO : pour « Savoir qui décide, qui exécute, qui contrôle et qui trace. », je vérifie d’abord la prescription, le niveau IDDSI ou la consigne validée. Je contrôle en situation réelle : Atelier : faire décrire puis réaliser le contrôle lié à « demande modification cuisine ». Le risque à éviter est : Cuisine produit conforme ; soins/diététique valident la prescription ; service observe et transmet. Je m’appuie sur la preuve suivante : Fiche recette/test texture/traçabilité PMS ou transmission ciblée selon le cas « demande modification cuisine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</si>
  <si>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demande modification cuisine ». Je compare le résultat obtenu avec ce qui est demandé et je signale tout écart avant service. Je transmets l’information utile et je garde comme repère : Fiche recette/test texture/traçabilité PMS ou transmission ciblée selon le cas « demande modification cuisine ».</t>
  </si>
  <si>
    <t>Exemple de réponse CFA : pour « Savoir qui décide, qui exécute, qui contrôle et qui trace. », je regarde la consigne, je contrôle : Atelier : faire décrire puis réaliser le contrôle lié à « demande modification cuisine ». Si ce n’est pas bon ou si j’ai un doute, je ne laisse pas partir sans prévenir le responsable, les soins ou le formateur.</t>
  </si>
  <si>
    <t>Atelier : faire décrire puis réaliser le contrôle lié à « demande modification cuisine ».</t>
  </si>
  <si>
    <t>Q256</t>
  </si>
  <si>
    <t>Situation : alerte toux répétée. Objectif terrain : transmettre immédiatement.</t>
  </si>
  <si>
    <t>soins</t>
  </si>
  <si>
    <t>Analysez la conduite professionnelle à tenir pour « alerte toux répétée » en textures modifiées : besoin, risque, action validée, contrôle observable et trace.</t>
  </si>
  <si>
    <t>Explique la conduite intermédiaire à tenir pour « soins » : situation, risque, geste professionnel, contrôle et transmission.</t>
  </si>
  <si>
    <t>Sur le terrain, que fais-tu si tu rencontres « alerte toux répétée » avec une personne en texture modifiée ?</t>
  </si>
  <si>
    <t>Notion : Pour alerte toux répétée, le professionnel vérifie le besoin et le niveau attendu (soins), identifie le risque principal, applique une action validée (transmettre immédiatement), réalise un contrôle observable, conserve une preuve/trace et transmet l'écart ou la décision au responsable concerné. ; Besoin / objectif : Pour alerte toux répétée, le professionnel vérifie le besoin et le niveau attendu (soins), identifie le risque principal, applique une action validée (transmettre immédiatement), réalise un contrôle observable, conserve une preuve/trace et transmet l'écart ou la décision au responsable concerné. ; Action professionnelle : appliquer la prescription et la consigne validée. ; Contrôle observable : Pour alerte toux répétée, le professionnel vérifie le besoin et le niveau attendu (soins), identifie le risque principal, applique une action validée (transmettre immédiatement), réalise un contrôle observable, conserve une preuve/trace et transmet l'écart ou la décision au responsable concerné. ; Risque / limite : Pour alerte toux répétée, le professionnel vérifie le besoin et le niveau attendu (soins), identifie le risque principal, applique une action validée (transmettre immédiatement), réalise un contrôle observable, conserve une preuve/trace et transmet l'écart ou la décision au responsable concerné. ; Validation / preuve : Pour alerte toux répétée, le professionnel vérifie le besoin et le niveau attendu (soins), identifie le risque principal, applique une action validée (transmettre immédiatement), réalise un contrôle observable, conserve une preuve/trace et transmet l'écart ou la décision au responsable concerné. ; Responsable : Encadrement + équipe pluridisciplinaire. ; Source : SRC_HAS_DENUT_2021</t>
  </si>
  <si>
    <t>Objectif : identifier la situation « soins », expliquer le risque à maîtriser, réaliser le geste professionnel autorisé, contrôler la conformité, alerter en cas d’écart.... ; Action : appliquer la prescription en production, service ou accompagnement. ; Contrôle : Atelier : faire décrire puis réaliser le contrôle lié à « alerte toux répétée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</si>
  <si>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alerte toux répétée, je contrôle avec un test simple ou l'o.... ; Si écart : je préviens le responsable, les soins ou le formateur. ; Je transmets : ce que j'ai vu, corrigé ou fait remonter.</t>
  </si>
  <si>
    <t>alerte → risque → action → contrôle → trace</t>
  </si>
  <si>
    <t>Compléter avec le niveau autorisé, le risque maîtrisé, la preuve gardée et la personne à prévenir pour « alerte toux répétée ».</t>
  </si>
  <si>
    <t>Quel risque précis veux-tu maîtriser dans « alerte toux répétée », et quelle preuve démontre que l'action est conforme ?</t>
  </si>
  <si>
    <t>Fiche recette/test texture/traçabilité PMS ou transmission ciblée selon le cas « alerte toux répétée ».</t>
  </si>
  <si>
    <t>Exemple de réponse PRO : pour « Savoir qui décide, qui exécute, qui contrôle et qui trace. », je vérifie d’abord la prescription, le niveau IDDSI ou la consigne validée. Je contrôle en situation réelle : Atelier : faire décrire puis réaliser le contrôle lié à « alerte toux répétée ». Le risque à éviter est : Cuisine produit conforme ; soins/diététique valident la prescription ; service observe et transmet. Je m’appuie sur la preuve suivante : Fiche recette/test texture/traçabilité PMS ou transmission ciblée selon le cas « alerte toux répétée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</si>
  <si>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alerte toux répétée ». Je compare le résultat obtenu avec ce qui est demandé et je signale tout écart avant service. Je transmets l’information utile et je garde comme repère : Fiche recette/test texture/traçabilité PMS ou transmission ciblée selon le cas « alerte toux répétée ».</t>
  </si>
  <si>
    <t>Exemple de réponse CFA : pour « Savoir qui décide, qui exécute, qui contrôle et qui trace. », je regarde la consigne, je contrôle : Atelier : faire décrire puis réaliser le contrôle lié à « alerte toux répétée ». Si ce n’est pas bon ou si j’ai un doute, je ne laisse pas partir sans prévenir le responsable, les soins ou le formateur.</t>
  </si>
  <si>
    <t>Atelier : faire décrire puis réaliser le contrôle lié à « alerte toux répétée ».</t>
  </si>
  <si>
    <t>handicap moteur</t>
  </si>
  <si>
    <t>Q257</t>
  </si>
  <si>
    <t>Situation : suivi poids et ingesta. Objectif terrain : relier cuisine et observation.</t>
  </si>
  <si>
    <t>soins/diététique</t>
  </si>
  <si>
    <t>Analysez la conduite professionnelle à tenir pour « suivi poids et ingesta » en textures modifiées : besoin, risque, action validée, contrôle observable et trace.</t>
  </si>
  <si>
    <t>Explique la conduite intermédiaire à tenir pour « soins/diététique » : situation, risque, geste professionnel, contrôle et transmission.</t>
  </si>
  <si>
    <t>Sur le terrain, que fais-tu si tu rencontres « suivi poids et ingesta » avec une personne en texture modifiée ?</t>
  </si>
  <si>
    <t>Notion : Pour suivi poids et ingesta, le professionnel vérifie le besoin et le niveau attendu (soins/diététique), identifie le risque principal, applique une action validée (relier cuisine et observation), réalise un contrôle observable, conserve une preuve/trace et transmet l'écart ou la décision au responsable concerné. ; Besoin / objectif : Pour suivi poids et ingesta, le professionnel vérifie le besoin et le niveau attendu (soins/diététique), identifie le risque principal, applique une action validée (relier cuisine et observation), réalise un contrôle observable, conserve une preuve/trace et transmet l'écart ou la décision au responsable concerné. ; Action professionnelle : appliquer la prescription et la consigne validée. ; Contrôle observable : Pour suivi poids et ingesta, le professionnel vérifie le besoin et le niveau attendu (soins/diététique), identifie le risque principal, applique une action validée (relier cuisine et observation), réalise un contrôle observable, conserve une preuve/trace et transmet l'écart ou la décision au responsable concerné. ; Risque / limite : Pour suivi poids et ingesta, le professionnel vérifie le besoin et le niveau attendu (soins/diététique), identifie le risque principal, applique une action validée (relier cuisine et observation), réalise un contrôle observable, conserve une preuve/trace et transmet l'écart ou la décision au responsable concerné. ; Validation / preuve : Pour suivi poids et ingesta, le professionnel vérifie le besoin et le niveau attendu (soins/diététique), identifie le risque principal, applique une action validée (relier cuisine et observation), réalise un contrôle observable, conserve une preuve/trace et transmet l'écart ou la décision au responsable concerné. ; Responsable : Encadrement + équipe pluridisciplinaire. ; Source : SRC_HAS_DENUT_2021</t>
  </si>
  <si>
    <t>Objectif : identifier la situation « soins/diététique », expliquer le risque à maîtriser, réaliser le geste professionnel autorisé, contrôler la conformité, alerter en .... ; Action : appliquer la prescription en production, service ou accompagnement. ; Contrôle : Atelier : faire décrire puis réaliser le contrôle lié à « suivi poids et ingesta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</si>
  <si>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suivi poids et ingesta, je contrôle avec un test simple ou .... ; Si écart : je préviens le responsable, les soins ou le formateur. ; Je transmets : ce que j'ai vu, corrigé ou fait remonter.</t>
  </si>
  <si>
    <t>Compléter avec le niveau autorisé, le risque maîtrisé, la preuve gardée et la personne à prévenir pour « suivi poids et ingesta ».</t>
  </si>
  <si>
    <t>Quel risque précis veux-tu maîtriser dans « suivi poids et ingesta », et quelle preuve démontre que l'action est conforme ?</t>
  </si>
  <si>
    <t>Fiche recette/test texture/traçabilité PMS ou transmission ciblée selon le cas « suivi poids et ingesta ».</t>
  </si>
  <si>
    <t>Exemple de réponse PRO : pour « Savoir qui décide, qui exécute, qui contrôle et qui trace. », je vérifie d’abord la prescription, le niveau IDDSI ou la consigne validée. Je contrôle en situation réelle : Atelier : faire décrire puis réaliser le contrôle lié à « suivi poids et ingesta ». Le risque à éviter est : Cuisine produit conforme ; soins/diététique valident la prescription ; service observe et transmet. Je m’appuie sur la preuve suivante : Fiche recette/test texture/traçabilité PMS ou transmission ciblée selon le cas « suivi poids et ingesta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</si>
  <si>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suivi poids et ingesta ». Je compare le résultat obtenu avec ce qui est demandé et je signale tout écart avant service. Je transmets l’information utile et je garde comme repère : Fiche recette/test texture/traçabilité PMS ou transmission ciblée selon le cas « suivi poids et ingesta ».</t>
  </si>
  <si>
    <t>Exemple de réponse CFA : pour « Savoir qui décide, qui exécute, qui contrôle et qui trace. », je regarde la consigne, je contrôle : Atelier : faire décrire puis réaliser le contrôle lié à « suivi poids et ingesta ». Si ce n’est pas bon ou si j’ai un doute, je ne laisse pas partir sans prévenir le responsable, les soins ou le formateur.</t>
  </si>
  <si>
    <t>Atelier : faire décrire puis réaliser le contrôle lié à « suivi poids et ingesta ».</t>
  </si>
  <si>
    <t>autonomie maximale securisee</t>
  </si>
  <si>
    <t>Q258</t>
  </si>
  <si>
    <t>Situation : limite responsabilité cuisine. Objectif terrain : produire conforme sans prescrire.</t>
  </si>
  <si>
    <t>Analysez la conduite professionnelle à tenir pour « limite responsabilité cuisine » en textures modifiées : besoin, risque, action validée, contrôle observable et trace.</t>
  </si>
  <si>
    <t>Sur le terrain, que fais-tu si tu rencontres « limite responsabilité cuisine » avec une personne en texture modifiée ?</t>
  </si>
  <si>
    <t>Notion : Pour limite responsabilité cuisine, le professionnel vérifie le besoin et le niveau attendu (sécurité), identifie le risque principal, applique une action validée (produire conforme sans prescrire), réalise un contrôle observable, conserve une preuve/trace et transmet l'écart ou la décision au responsable concerné. ; Besoin / objectif : Pour limite responsabilité cuisine, le professionnel vérifie le besoin et le niveau attendu (sécurité), identifie le risque principal, applique une action validée (produire conforme sans prescrire), réalise un contrôle observable, conserve une preuve/trace et transmet l'écart ou la décision au responsable concerné. ; Action professionnelle : appliquer la prescription et la consigne validée. ; Contrôle observable : Pour limite responsabilité cuisine, le professionnel vérifie le besoin et le niveau attendu (sécurité), identifie le risque principal, applique une action validée (produire conforme sans prescrire), réalise un contrôle observable, conserve une preuve/trace et transmet l'écart ou la décision au responsable concerné. ; Risque / limite : Pour limite responsabilité cuisine, le professionnel vérifie le besoin et le niveau attendu (sécurité), identifie le risque principal, applique une action validée (produire conforme sans prescrire), réalise un contrôle observable, conserve une preuve/trace et transmet l'écart ou la décision au responsable concerné. ; Validation / preuve : Pour limite responsabilité cuisine, le professionnel vérifie le besoin et le niveau attendu (sécurité), identifie le risque principal, applique une action validée (produire conforme sans prescrire), réalise un contrôle observable, conserve une preuve/trace et transmet l'écart ou la décision au responsable concerné. ; Responsable : Encadrement + équipe pluridisciplinaire. ; Source : SRC_HAS_DENUT_2021</t>
  </si>
  <si>
    <t>Objectif : identifier la situation « sécurité », expliquer le risque à maîtriser, réaliser le geste professionnel autorisé, contrôler la conformité, alerter en cas d’éc.... ; Action : appliquer la prescription en production, service ou accompagnement. ; Contrôle : Atelier : faire décrire puis réaliser le contrôle lié à « limite responsabilité cuisine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</si>
  <si>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limite responsabilité cuisine, je contrôle avec un test sim.... ; Si écart : je préviens le responsable, les soins ou le formateur. ; Je transmets : ce que j'ai vu, corrigé ou fait remonter.</t>
  </si>
  <si>
    <t>limite → risque → action → contrôle → trace</t>
  </si>
  <si>
    <t>Compléter avec le niveau autorisé, le risque maîtrisé, la preuve gardée et la personne à prévenir pour « limite responsabilité cuisine ».</t>
  </si>
  <si>
    <t>Quel risque précis veux-tu maîtriser dans « limite responsabilité cuisine », et quelle preuve démontre que l'action est conforme ?</t>
  </si>
  <si>
    <t>Fiche recette/test texture/traçabilité PMS ou transmission ciblée selon le cas « limite responsabilité cuisine ».</t>
  </si>
  <si>
    <t>Exemple de réponse PRO : pour « Savoir qui décide, qui exécute, qui contrôle et qui trace. », je vérifie d’abord la prescription, le niveau IDDSI ou la consigne validée. Je contrôle en situation réelle : Atelier : faire décrire puis réaliser le contrôle lié à « limite responsabilité cuisine ». Le risque à éviter est : Cuisine produit conforme ; soins/diététique valident la prescription ; service observe et transmet. Je m’appuie sur la preuve suivante : Fiche recette/test texture/traçabilité PMS ou transmission ciblée selon le cas « limite responsabilité cuisine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</si>
  <si>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limite responsabilité cuisine ». Je compare le résultat obtenu avec ce qui est demandé et je signale tout écart avant service. Je transmets l’information utile et je garde comme repère : Fiche recette/test texture/traçabilité PMS ou transmission ciblée selon le cas « limite responsabilité cuisine ».</t>
  </si>
  <si>
    <t>Exemple de réponse CFA : pour « Savoir qui décide, qui exécute, qui contrôle et qui trace. », je regarde la consigne, je contrôle : Atelier : faire décrire puis réaliser le contrôle lié à « limite responsabilité cuisine ». Si ce n’est pas bon ou si j’ai un doute, je ne laisse pas partir sans prévenir le responsable, les soins ou le formateur.</t>
  </si>
  <si>
    <t>Atelier : faire décrire puis réaliser le contrôle lié à « limite responsabilité cuisine ».</t>
  </si>
  <si>
    <t>handicap moteur ustensiles ergonomiques aide partielle</t>
  </si>
  <si>
    <t>ustensiles ergonomiques aide partielle</t>
  </si>
  <si>
    <t>Q259</t>
  </si>
  <si>
    <t>Situation : limite responsabilité service. Objectif terrain : servir conforme et signaler.</t>
  </si>
  <si>
    <t>Analysez la conduite professionnelle à tenir pour « limite responsabilité service » en textures modifiées : besoin, risque, action validée, contrôle observable et trace.</t>
  </si>
  <si>
    <t>Sur le terrain, que fais-tu si tu rencontres « limite responsabilité service » avec une personne en texture modifiée ?</t>
  </si>
  <si>
    <t>Notion : Pour limite responsabilité service, le professionnel vérifie le besoin et le niveau attendu (sécurité), identifie le risque principal, applique une action validée (servir conforme et signaler), réalise un contrôle observable, conserve une preuve/trace et transmet l'écart ou la décision au responsable concerné. ; Besoin / objectif : Pour limite responsabilité service, le professionnel vérifie le besoin et le niveau attendu (sécurité), identifie le risque principal, applique une action validée (servir conforme et signaler), réalise un contrôle observable, conserve une preuve/trace et transmet l'écart ou la décision au responsable concerné. ; Action professionnelle : appliquer la prescription et la consigne validée. ; Contrôle observable : Pour limite responsabilité service, le professionnel vérifie le besoin et le niveau attendu (sécurité), identifie le risque principal, applique une action validée (servir conforme et signaler), réalise un contrôle observable, conserve une preuve/trace et transmet l'écart ou la décision au responsable concerné. ; Risque / limite : Pour limite responsabilité service, le professionnel vérifie le besoin et le niveau attendu (sécurité), identifie le risque principal, applique une action validée (servir conforme et signaler), réalise un contrôle observable, conserve une preuve/trace et transmet l'écart ou la décision au responsable concerné. ; Validation / preuve : Pour limite responsabilité service, le professionnel vérifie le besoin et le niveau attendu (sécurité), identifie le risque principal, applique une action validée (servir conforme et signaler), réalise un contrôle observable, conserve une preuve/trace et transmet l'écart ou la décision au responsable concerné. ; Responsable : Encadrement + équipe pluridisciplinaire. ; Source : SRC_HAS_DENUT_2021</t>
  </si>
  <si>
    <t>Objectif : identifier la situation « sécurité », expliquer le risque à maîtriser, réaliser le geste professionnel autorisé, contrôler la conformité, alerter en cas d’éc.... ; Action : appliquer la prescription en production, service ou accompagnement. ; Contrôle : Atelier : faire décrire puis réaliser le contrôle lié à « limite responsabilité service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</si>
  <si>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limite responsabilité service, je contrôle avec un test sim.... ; Si écart : je préviens le responsable, les soins ou le formateur. ; Je transmets : ce que j'ai vu, corrigé ou fait remonter.</t>
  </si>
  <si>
    <t>Compléter avec le niveau autorisé, le risque maîtrisé, la preuve gardée et la personne à prévenir pour « limite responsabilité service ».</t>
  </si>
  <si>
    <t>Quel risque précis veux-tu maîtriser dans « limite responsabilité service », et quelle preuve démontre que l'action est conforme ?</t>
  </si>
  <si>
    <t>Fiche recette/test texture/traçabilité PMS ou transmission ciblée selon le cas « limite responsabilité service ».</t>
  </si>
  <si>
    <t>Exemple de réponse PRO : pour « Savoir qui décide, qui exécute, qui contrôle et qui trace. », je vérifie d’abord la prescription, le niveau IDDSI ou la consigne validée. Je contrôle en situation réelle : Atelier : faire décrire puis réaliser le contrôle lié à « limite responsabilité service ». Le risque à éviter est : Cuisine produit conforme ; soins/diététique valident la prescription ; service observe et transmet. Je m’appuie sur la preuve suivante : Fiche recette/test texture/traçabilité PMS ou transmission ciblée selon le cas « limite responsabilité service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</si>
  <si>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limite responsabilité service ». Je compare le résultat obtenu avec ce qui est demandé et je signale tout écart avant service. Je transmets l’information utile et je garde comme repère : Fiche recette/test texture/traçabilité PMS ou transmission ciblée selon le cas « limite responsabilité service ».</t>
  </si>
  <si>
    <t>Exemple de réponse CFA : pour « Savoir qui décide, qui exécute, qui contrôle et qui trace. », je regarde la consigne, je contrôle : Atelier : faire décrire puis réaliser le contrôle lié à « limite responsabilité service ». Si ce n’est pas bon ou si j’ai un doute, je ne laisse pas partir sans prévenir le responsable, les soins ou le formateur.</t>
  </si>
  <si>
    <t>Atelier : faire décrire puis réaliser le contrôle lié à « limite responsabilité service ».</t>
  </si>
  <si>
    <t>dependance inutile fatigue</t>
  </si>
  <si>
    <t>Q260</t>
  </si>
  <si>
    <t>Situation : réunion pluridisciplinaire. Objectif terrain : croiser cuisine, soins, diététique.</t>
  </si>
  <si>
    <t>amélioration</t>
  </si>
  <si>
    <t>Analysez la conduite professionnelle à tenir pour « réunion pluridisciplinaire » en textures modifiées : besoin, risque, action validée, contrôle observable et trace.</t>
  </si>
  <si>
    <t>Explique la conduite intermédiaire à tenir pour « amélioration » : situation, risque, geste professionnel, contrôle et transmission.</t>
  </si>
  <si>
    <t>Sur le terrain, que fais-tu si tu rencontres « réunion pluridisciplinaire » avec une personne en texture modifiée ?</t>
  </si>
  <si>
    <t>Notion : Pour réunion pluridisciplinaire, le professionnel vérifie le besoin et le niveau attendu (amélioration), identifie le risque principal, applique une action validée (croiser cuisine, soins, diététique), réalise un contrôle observable, conserve une preuve/trace et transmet l'écart ou la décision au responsable concerné. ; Besoin / objectif : Pour réunion pluridisciplinaire, le professionnel vérifie le besoin et le niveau attendu (amélioration), identifie le risque principal, applique une action validée (croiser cuisine, soins, diététique), réalise un contrôle observable, conserve une preuve/trace et transmet l'écart ou la décision au responsable concerné. ; Action professionnelle : appliquer la prescription et la consigne validée. ; Contrôle observable : Pour réunion pluridisciplinaire, le professionnel vérifie le besoin et le niveau attendu (amélioration), identifie le risque principal, applique une action validée (croiser cuisine, soins, diététique), réalise un contrôle observable, conserve une preuve/trace et transmet l'écart ou la décision au responsable concerné. ; Risque / limite : Pour réunion pluridisciplinaire, le professionnel vérifie le besoin et le niveau attendu (amélioration), identifie le risque principal, applique une action validée (croiser cuisine, soins, diététique), réalise un contrôle observable, conserve une preuve/trace et transmet l'écart ou la décision au responsable concerné. ; Validation / preuve : Pour réunion pluridisciplinaire, le professionnel vérifie le besoin et le niveau attendu (amélioration), identifie le risque principal, applique une action validée (croiser cuisine, soins, diététique), réalise un contrôle observable, conserve une preuve/trace et transmet l'écart ou la décision au responsable concerné. ; Responsable : Encadrement + équipe pluridisciplinaire. ; Source : SRC_HAS_DENUT_2021</t>
  </si>
  <si>
    <t>Objectif : identifier la situation « amélioration », expliquer le risque à maîtriser, réaliser le geste professionnel autorisé, contrôler la conformité, alerter en cas .... ; Action : appliquer la prescription en production, service ou accompagnement. ; Contrôle : Atelier : faire décrire puis réaliser le contrôle lié à « réunion pluridisciplinaire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</si>
  <si>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réunion pluridisciplinaire, je contrôle avec un test simple.... ; Si écart : je préviens le responsable, les soins ou le formateur. ; Je transmets : ce que j'ai vu, corrigé ou fait remonter.</t>
  </si>
  <si>
    <t>réunion → risque → action → contrôle → trace</t>
  </si>
  <si>
    <t>Compléter avec le niveau autorisé, le risque maîtrisé, la preuve gardée et la personne à prévenir pour « réunion pluridisciplinaire ».</t>
  </si>
  <si>
    <t>Quel risque précis veux-tu maîtriser dans « réunion pluridisciplinaire », et quelle preuve démontre que l'action est conforme ?</t>
  </si>
  <si>
    <t>Fiche recette/test texture/traçabilité PMS ou transmission ciblée selon le cas « réunion pluridisciplinaire ».</t>
  </si>
  <si>
    <t>Exemple de réponse PRO : pour « Savoir qui décide, qui exécute, qui contrôle et qui trace. », je vérifie d’abord la prescription, le niveau IDDSI ou la consigne validée. Je contrôle en situation réelle : Atelier : faire décrire puis réaliser le contrôle lié à « réunion pluridisciplinaire ». Le risque à éviter est : Cuisine produit conforme ; soins/diététique valident la prescription ; service observe et transmet. Je m’appuie sur la preuve suivante : Fiche recette/test texture/traçabilité PMS ou transmission ciblée selon le cas « réunion pluridisciplinaire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</si>
  <si>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réunion pluridisciplinaire ». Je compare le résultat obtenu avec ce qui est demandé et je signale tout écart avant service. Je transmets l’information utile et je garde comme repère : Fiche recette/test texture/traçabilité PMS ou transmission ciblée selon le cas « réunion pluridisciplinaire ».</t>
  </si>
  <si>
    <t>Exemple de réponse CFA : pour « Savoir qui décide, qui exécute, qui contrôle et qui trace. », je regarde la consigne, je contrôle : Atelier : faire décrire puis réaliser le contrôle lié à « réunion pluridisciplinaire ». Si ce n’est pas bon ou si j’ai un doute, je ne laisse pas partir sans prévenir le responsable, les soins ou le formateur.</t>
  </si>
  <si>
    <t>Atelier : faire décrire puis réaliser le contrôle lié à « réunion pluridisciplinaire ».</t>
  </si>
  <si>
    <t>fiche materiel</t>
  </si>
  <si>
    <t>autonomie maximale securisee fiche materiel</t>
  </si>
  <si>
    <t>Q261</t>
  </si>
  <si>
    <t>Situation : preuve de décision. Objectif terrain : formaliser prescription et changement.</t>
  </si>
  <si>
    <t>traçabilité</t>
  </si>
  <si>
    <t>Analysez la conduite professionnelle à tenir pour « preuve de décision » en textures modifiées : besoin, risque, action validée, contrôle observable et trace.</t>
  </si>
  <si>
    <t>Explique la conduite intermédiaire à tenir pour « traçabilité » : situation, risque, geste professionnel, contrôle et transmission.</t>
  </si>
  <si>
    <t>Sur le terrain, que fais-tu si tu rencontres « preuve de décision » avec une personne en texture modifiée ?</t>
  </si>
  <si>
    <t>Notion : Pour preuve de décision, le professionnel vérifie le besoin et le niveau attendu (traçabilité), identifie le risque principal, applique une action validée (formaliser prescription et changement), réalise un contrôle observable, conserve une preuve/trace et transmet l'écart ou la décision au responsable concerné. ; Besoin / objectif : Pour preuve de décision, le professionnel vérifie le besoin et le niveau attendu (traçabilité), identifie le risque principal, applique une action validée (formaliser prescription et changement), réalise un contrôle observable, conserve une preuve/trace et transmet l'écart ou la décision au responsable concerné. ; Action professionnelle : appliquer la prescription et la consigne validée. ; Contrôle observable : Pour preuve de décision, le professionnel vérifie le besoin et le niveau attendu (traçabilité), identifie le risque principal, applique une action validée (formaliser prescription et changement), réalise un contrôle observable, conserve une preuve/trace et transmet l'écart ou la décision au responsable concerné. ; Risque / limite : Pour preuve de décision, le professionnel vérifie le besoin et le niveau attendu (traçabilité), identifie le risque principal, applique une action validée (formaliser prescription et changement), réalise un contrôle observable, conserve une preuve/trace et transmet l'écart ou la décision au responsable concerné. ; Validation / preuve : Pour preuve de décision, le professionnel vérifie le besoin et le niveau attendu (traçabilité), identifie le risque principal, applique une action validée (formaliser prescription et changement), réalise un contrôle observable, conserve une preuve/trace et transmet l'écart ou la décision au responsable concerné. ; Responsable : Encadrement + équipe pluridisciplinaire. ; Source : SRC_HAS_DENUT_2021</t>
  </si>
  <si>
    <t>Objectif : identifier la situation « traçabilité », expliquer le risque à maîtriser, réaliser le geste professionnel autorisé, contrôler la conformité, alerter en cas d.... ; Action : appliquer la prescription en production, service ou accompagnement. ; Contrôle : Atelier : faire décrire puis réaliser le contrôle lié à « preuve de décision ».. ; Transmission : prévenir cuisine, soins ou responsable si écart. ; Trace : noter ou faire remonter l'observation utile.</t>
  </si>
  <si>
    <t>Je vérifie : Savoir qui décide, qui exécute, qui contrôle et qui trace.. ; Je respecte : la prescription ou la consigne donnée. ; Je contrôle : Je vérifie la personne, le plateau et la texture. Je fais le geste prévu pour preuve de décision, je contrôle avec un test simple ou l'ob.... ; Si écart : je préviens le responsable, les soins ou le formateur. ; Je transmets : ce que j'ai vu, corrigé ou fait remonter.</t>
  </si>
  <si>
    <t>preuve → risque → action → contrôle → trace</t>
  </si>
  <si>
    <t>Compléter avec le niveau autorisé, le risque maîtrisé, la preuve gardée et la personne à prévenir pour « preuve de décision ».</t>
  </si>
  <si>
    <t>Quel risque précis veux-tu maîtriser dans « preuve de décision », et quelle preuve démontre que l'action est conforme ?</t>
  </si>
  <si>
    <t>Fiche recette/test texture/traçabilité PMS ou transmission ciblée selon le cas « preuve de décision ».</t>
  </si>
  <si>
    <t>Exemple de réponse PRO : pour « Savoir qui décide, qui exécute, qui contrôle et qui trace. », je vérifie d’abord la prescription, le niveau IDDSI ou la consigne validée. Je contrôle en situation réelle : Atelier : faire décrire puis réaliser le contrôle lié à « preuve de décision ». Le risque à éviter est : Cuisine produit conforme ; soins/diététique valident la prescription ; service observe et transmet. Je m’appuie sur la preuve suivante : Fiche recette/test texture/traçabilité PMS ou transmission ciblée selon le cas « preuve de décision ». Si l’écart persiste, je corrige, je bloque la sortie si nécessaire et je transmets au responsable concerné.</t>
  </si>
  <si>
    <t>Exemple de réponse intermédiaire : pour « Savoir qui décide, qui exécute, qui contrôle et qui trace. », j’applique la consigne puis je vérifie : Atelier : faire décrire puis réaliser le contrôle lié à « preuve de décision ». Je compare le résultat obtenu avec ce qui est demandé et je signale tout écart avant service. Je transmets l’information utile et je garde comme repère : Fiche recette/test texture/traçabilité PMS ou transmission ciblée selon le cas « preuve de décision ».</t>
  </si>
  <si>
    <t>Exemple de réponse CFA : pour « Savoir qui décide, qui exécute, qui contrôle et qui trace. », je regarde la consigne, je contrôle : Atelier : faire décrire puis réaliser le contrôle lié à « preuve de décision ». Si ce n’est pas bon ou si j’ai un doute, je ne laisse pas partir sans prévenir le responsable, les soins ou le formateur.</t>
  </si>
  <si>
    <t>Atelier : faire décrire puis réaliser le contrôle lié à « preuve de décision ».</t>
  </si>
  <si>
    <t>Q262</t>
  </si>
  <si>
    <t>Qualité sensorielle et appétence</t>
  </si>
  <si>
    <t>Rendre la texture modifiée identifiable, agréable et consommée.</t>
  </si>
  <si>
    <t>Situation : couleur identifiable. Objectif terrain : éviter assiette monochrome.</t>
  </si>
  <si>
    <t>appétence</t>
  </si>
  <si>
    <t>Analysez la conduite professionnelle à tenir pour « couleur identifiable » en textures modifiées : besoin, risque, action validée, contrôle observable et trace.</t>
  </si>
  <si>
    <t>Explique la conduite intermédiaire à tenir pour « appétence » : situation, risque, geste professionnel, contrôle et transmission.</t>
  </si>
  <si>
    <t>Sur le terrain, que fais-tu si tu rencontres « couleur identifiable » avec une personne en texture modifiée ?</t>
  </si>
  <si>
    <t>Notion : Pour couleur identifiable, le professionnel vérifie le besoin et le niveau attendu (appétence), identifie le risque principal, applique une action validée (éviter assiette monochrome), réalise un contrôle observable, conserve une preuve/trace et transmet l'écart ou la décision au responsable concerné. ; Besoin / objectif : Pour couleur identifiable, le professionnel vérifie le besoin et le niveau attendu (appétence), identifie le risque principal, applique une action validée (éviter assiette monochrome), réalise un contrôle observable, conserve une preuve/trace et transmet l'écart ou la décision au responsable concerné. ; Action professionnelle : appliquer la prescription et la consigne validée. ; Contrôle observable : Pour couleur identifiable, le professionnel vérifie le besoin et le niveau attendu (appétence), identifie le risque principal, applique une action validée (éviter assiette monochrome), réalise un contrôle observable, conserve une preuve/trace et transmet l'écart ou la décision au responsable concerné. ; Risque / limite : Pour couleur identifiable, le professionnel vérifie le besoin et le niveau attendu (appétence), identifie le risque principal, applique une action validée (éviter assiette monochrome), réalise un contrôle observable, conserve une preuve/trace et transmet l'écart ou la décision au responsable concerné. ; Validation / preuve : Pour couleur identifiable, le professionnel vérifie le besoin et le niveau attendu (appétence), identifie le risque principal, applique une action validée (éviter assiette monochrome), réalise un contrôle observable, conserve une preuve/trace et transmet l'écart ou la décision au responsable concerné. ; Responsable : Cuisine. ; Source : SRC_SRAE_TEXTURES</t>
  </si>
  <si>
    <t>Objectif : identifier la situation « appétence », expliquer le risque à maîtriser, réaliser le geste professionnel autorisé, contrôler la conformité, alerter en cas d’é.... ; Action : appliquer la prescription en production, service ou accompagnement. ; Contrôle : Atelier : faire décrire puis réaliser le contrôle lié à « couleur identifiable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</si>
  <si>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couleur identifiable, je contrôle avec un test simple ou l'.... ; Si écart : je préviens le responsable, les soins ou le formateur. ; Je transmets : ce que j'ai vu, corrigé ou fait remonter.</t>
  </si>
  <si>
    <t>couleur → risque → action → contrôle → trace</t>
  </si>
  <si>
    <t>Compléter avec le niveau autorisé, le risque maîtrisé, la preuve gardée et la personne à prévenir pour « couleur identifiable ».</t>
  </si>
  <si>
    <t>Quel risque précis veux-tu maîtriser dans « couleur identifiable », et quelle preuve démontre que l'action est conforme ?</t>
  </si>
  <si>
    <t>Fiche recette/test texture/traçabilité PMS ou transmission ciblée selon le cas « couleur identifiable ».</t>
  </si>
  <si>
    <t>Exemple de réponse PRO : pour « Rendre la texture modifiée identifiable, agréable et consommée. », je vérifie d’abord la prescription, le niveau IDDSI ou la consigne validée. Je contrôle en situation réelle : Atelier : faire décrire puis réaliser le contrôle lié à « couleur identifiable ». Le risque à éviter est : Cuisine produit conforme ; soins/diététique valident la prescription ; service observe et transmet. Je m’appuie sur la preuve suivante : Fiche recette/test texture/traçabilité PMS ou transmission ciblée selon le cas « couleur identifiable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</si>
  <si>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couleur identifiable ». Je compare le résultat obtenu avec ce qui est demandé et je signale tout écart avant service. Je transmets l’information utile et je garde comme repère : Fiche recette/test texture/traçabilité PMS ou transmission ciblée selon le cas « couleur identifiable ».</t>
  </si>
  <si>
    <t>Exemple de réponse CFA : pour « Rendre la texture modifiée identifiable, agréable et consommée. », je regarde la consigne, je contrôle : Atelier : faire décrire puis réaliser le contrôle lié à « couleur identifiable ». Si ce n’est pas bon ou si j’ai un doute, je ne laisse pas partir sans prévenir le responsable, les soins ou le formateur.</t>
  </si>
  <si>
    <t>Atelier : faire décrire puis réaliser le contrôle lié à « couleur identifiable ».</t>
  </si>
  <si>
    <t>Q263</t>
  </si>
  <si>
    <t>Situation : odeur et goût. Objectif terrain : préserver marqueur culinaire.</t>
  </si>
  <si>
    <t>plaisir alimentaire</t>
  </si>
  <si>
    <t>Analysez la conduite professionnelle à tenir pour « odeur et goût » en textures modifiées : besoin, risque, action validée, contrôle observable et trace.</t>
  </si>
  <si>
    <t>Explique la conduite intermédiaire à tenir pour « plaisir alimentaire » : situation, risque, geste professionnel, contrôle et transmission.</t>
  </si>
  <si>
    <t>Sur le terrain, que fais-tu si tu rencontres « odeur et goût » avec une personne en texture modifiée ?</t>
  </si>
  <si>
    <t>Notion : Pour odeur et goût, le professionnel vérifie le besoin et le niveau attendu (plaisir alimentaire), identifie le risque principal, applique une action validée (préserver marqueur culinaire), réalise un contrôle observable, conserve une preuve/trace et transmet l'écart ou la décision au responsable concerné. ; Besoin / objectif : Pour odeur et goût, le professionnel vérifie le besoin et le niveau attendu (plaisir alimentaire), identifie le risque principal, applique une action validée (préserver marqueur culinaire), réalise un contrôle observable, conserve une preuve/trace et transmet l'écart ou la décision au responsable concerné. ; Action professionnelle : appliquer la prescription et la consigne validée. ; Contrôle observable : Pour odeur et goût, le professionnel vérifie le besoin et le niveau attendu (plaisir alimentaire), identifie le risque principal, applique une action validée (préserver marqueur culinaire), réalise un contrôle observable, conserve une preuve/trace et transmet l'écart ou la décision au responsable concerné. ; Risque / limite : Pour odeur et goût, le professionnel vérifie le besoin et le niveau attendu (plaisir alimentaire), identifie le risque principal, applique une action validée (préserver marqueur culinaire), réalise un contrôle observable, conserve une preuve/trace et transmet l'écart ou la décision au responsable concerné. ; Validation / preuve : Pour odeur et goût, le professionnel vérifie le besoin et le niveau attendu (plaisir alimentaire), identifie le risque principal, applique une action validée (préserver marqueur culinaire), réalise un contrôle observable, conserve une preuve/trace et transmet l'écart ou la décision au responsable concerné. ; Responsable : Cuisine. ; Source : SRC_SRAE_TEXTURES</t>
  </si>
  <si>
    <t>Objectif : identifier la situation « plaisir alimentaire », expliquer le risque à maîtriser, réaliser le geste professionnel autorisé, contrôler la conformité, alerter .... ; Action : appliquer la prescription en production, service ou accompagnement. ; Contrôle : Atelier : faire décrire puis réaliser le contrôle lié à « odeur et goût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</si>
  <si>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odeur et goût, je contrôle avec un test simple ou l'observa.... ; Si écart : je préviens le responsable, les soins ou le formateur. ; Je transmets : ce que j'ai vu, corrigé ou fait remonter.</t>
  </si>
  <si>
    <t>odeur → risque → action → contrôle → trace</t>
  </si>
  <si>
    <t>Compléter avec le niveau autorisé, le risque maîtrisé, la preuve gardée et la personne à prévenir pour « odeur et goût ».</t>
  </si>
  <si>
    <t>Quel risque précis veux-tu maîtriser dans « odeur et goût », et quelle preuve démontre que l'action est conforme ?</t>
  </si>
  <si>
    <t>Fiche recette/test texture/traçabilité PMS ou transmission ciblée selon le cas « odeur et goût ».</t>
  </si>
  <si>
    <t>Exemple de réponse PRO : pour « Rendre la texture modifiée identifiable, agréable et consommée. », je vérifie d’abord la prescription, le niveau IDDSI ou la consigne validée. Je contrôle en situation réelle : Atelier : faire décrire puis réaliser le contrôle lié à « odeur et goût ». Le risque à éviter est : Cuisine produit conforme ; soins/diététique valident la prescription ; service observe et transmet. Je m’appuie sur la preuve suivante : Fiche recette/test texture/traçabilité PMS ou transmission ciblée selon le cas « odeur et goût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</si>
  <si>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odeur et goût ». Je compare le résultat obtenu avec ce qui est demandé et je signale tout écart avant service. Je transmets l’information utile et je garde comme repère : Fiche recette/test texture/traçabilité PMS ou transmission ciblée selon le cas « odeur et goût ».</t>
  </si>
  <si>
    <t>Exemple de réponse CFA : pour « Rendre la texture modifiée identifiable, agréable et consommée. », je regarde la consigne, je contrôle : Atelier : faire décrire puis réaliser le contrôle lié à « odeur et goût ». Si ce n’est pas bon ou si j’ai un doute, je ne laisse pas partir sans prévenir le responsable, les soins ou le formateur.</t>
  </si>
  <si>
    <t>Atelier : faire décrire puis réaliser le contrôle lié à « odeur et goût ».</t>
  </si>
  <si>
    <t>Q264</t>
  </si>
  <si>
    <t>Situation : assaisonnement adapté. Objectif terrain : corriger fadeur sans excès sel.</t>
  </si>
  <si>
    <t>goût</t>
  </si>
  <si>
    <t>Analysez la conduite professionnelle à tenir pour « assaisonnement adapté » en textures modifiées : besoin, risque, action validée, contrôle observable et trace.</t>
  </si>
  <si>
    <t>Explique la conduite intermédiaire à tenir pour « goût » : situation, risque, geste professionnel, contrôle et transmission.</t>
  </si>
  <si>
    <t>Sur le terrain, que fais-tu si tu rencontres « assaisonnement adapté » avec une personne en texture modifiée ?</t>
  </si>
  <si>
    <t>Notion : Pour assaisonnement adapté, le professionnel vérifie le besoin et le niveau attendu (goût), identifie le risque principal, applique une action validée (corriger fadeur sans excès sel), réalise un contrôle observable, conserve une preuve/trace et transmet l'écart ou la décision au responsable concerné. ; Besoin / objectif : Pour assaisonnement adapté, le professionnel vérifie le besoin et le niveau attendu (goût), identifie le risque principal, applique une action validée (corriger fadeur sans excès sel), réalise un contrôle observable, conserve une preuve/trace et transmet l'écart ou la décision au responsable concerné. ; Action professionnelle : appliquer la prescription et la consigne validée. ; Contrôle observable : Pour assaisonnement adapté, le professionnel vérifie le besoin et le niveau attendu (goût), identifie le risque principal, applique une action validée (corriger fadeur sans excès sel), réalise un contrôle observable, conserve une preuve/trace et transmet l'écart ou la décision au responsable concerné. ; Risque / limite : Pour assaisonnement adapté, le professionnel vérifie le besoin et le niveau attendu (goût), identifie le risque principal, applique une action validée (corriger fadeur sans excès sel), réalise un contrôle observable, conserve une preuve/trace et transmet l'écart ou la décision au responsable concerné. ; Validation / preuve : Pour assaisonnement adapté, le professionnel vérifie le besoin et le niveau attendu (goût), identifie le risque principal, applique une action validée (corriger fadeur sans excès sel), réalise un contrôle observable, conserve une preuve/trace et transmet l'écart ou la décision au responsable concerné. ; Responsable : Cuisine. ; Source : SRC_SRAE_TEXTURES</t>
  </si>
  <si>
    <t>Objectif : identifier la situation « goût », expliquer le risque à maîtriser, réaliser le geste professionnel autorisé, contrôler la conformité, alerter en cas d’écart .... ; Action : appliquer la prescription en production, service ou accompagnement. ; Contrôle : Atelier : faire décrire puis réaliser le contrôle lié à « assaisonnement adapté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</si>
  <si>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assaisonnement adapté, je contrôle avec un test simple ou l.... ; Si écart : je préviens le responsable, les soins ou le formateur. ; Je transmets : ce que j'ai vu, corrigé ou fait remonter.</t>
  </si>
  <si>
    <t>assaisonnement → risque → action → contrôle → trace</t>
  </si>
  <si>
    <t>Compléter avec le niveau autorisé, le risque maîtrisé, la preuve gardée et la personne à prévenir pour « assaisonnement adapté ».</t>
  </si>
  <si>
    <t>Quel risque précis veux-tu maîtriser dans « assaisonnement adapté », et quelle preuve démontre que l'action est conforme ?</t>
  </si>
  <si>
    <t>Fiche recette/test texture/traçabilité PMS ou transmission ciblée selon le cas « assaisonnement adapté ».</t>
  </si>
  <si>
    <t>Exemple de réponse PRO : pour « Rendre la texture modifiée identifiable, agréable et consommée. », je vérifie d’abord la prescription, le niveau IDDSI ou la consigne validée. Je contrôle en situation réelle : Atelier : faire décrire puis réaliser le contrôle lié à « assaisonnement adapté ». Le risque à éviter est : Cuisine produit conforme ; soins/diététique valident la prescription ; service observe et transmet. Je m’appuie sur la preuve suivante : Fiche recette/test texture/traçabilité PMS ou transmission ciblée selon le cas « assaisonnement adapté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</si>
  <si>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assaisonnement adapté ». Je compare le résultat obtenu avec ce qui est demandé et je signale tout écart avant service. Je transmets l’information utile et je garde comme repère : Fiche recette/test texture/traçabilité PMS ou transmission ciblée selon le cas « assaisonnement adapté ».</t>
  </si>
  <si>
    <t>Exemple de réponse CFA : pour « Rendre la texture modifiée identifiable, agréable et consommée. », je regarde la consigne, je contrôle : Atelier : faire décrire puis réaliser le contrôle lié à « assaisonnement adapté ». Si ce n’est pas bon ou si j’ai un doute, je ne laisse pas partir sans prévenir le responsable, les soins ou le formateur.</t>
  </si>
  <si>
    <t>Atelier : faire décrire puis réaliser le contrôle lié à « assaisonnement adapté ».</t>
  </si>
  <si>
    <t>Q265</t>
  </si>
  <si>
    <t>Situation : forme reformée. Objectif terrain : identifier viande, légume, féculent.</t>
  </si>
  <si>
    <t>repère visuel</t>
  </si>
  <si>
    <t>Analysez la conduite professionnelle à tenir pour « forme reformée » en textures modifiées : besoin, risque, action validée, contrôle observable et trace.</t>
  </si>
  <si>
    <t>Explique la conduite intermédiaire à tenir pour « repère visuel » : situation, risque, geste professionnel, contrôle et transmission.</t>
  </si>
  <si>
    <t>Sur le terrain, que fais-tu si tu rencontres « forme reformée » avec une personne en texture modifiée ?</t>
  </si>
  <si>
    <t>Notion : Pour forme reformée, le professionnel vérifie le besoin et le niveau attendu (repère visuel), identifie le risque principal, applique une action validée (identifier viande, légume, féculent), réalise un contrôle observable, conserve une preuve/trace et transmet l'écart ou la décision au responsable concerné. ; Besoin / objectif : Pour forme reformée, le professionnel vérifie le besoin et le niveau attendu (repère visuel), identifie le risque principal, applique une action validée (identifier viande, légume, féculent), réalise un contrôle observable, conserve une preuve/trace et transmet l'écart ou la décision au responsable concerné. ; Action professionnelle : appliquer la prescription et la consigne validée. ; Contrôle observable : Pour forme reformée, le professionnel vérifie le besoin et le niveau attendu (repère visuel), identifie le risque principal, applique une action validée (identifier viande, légume, féculent), réalise un contrôle observable, conserve une preuve/trace et transmet l'écart ou la décision au responsable concerné. ; Risque / limite : Pour forme reformée, le professionnel vérifie le besoin et le niveau attendu (repère visuel), identifie le risque principal, applique une action validée (identifier viande, légume, féculent), réalise un contrôle observable, conserve une preuve/trace et transmet l'écart ou la décision au responsable concerné. ; Validation / preuve : Pour forme reformée, le professionnel vérifie le besoin et le niveau attendu (repère visuel), identifie le risque principal, applique une action validée (identifier viande, légume, féculent), réalise un contrôle observable, conserve une preuve/trace et transmet l'écart ou la décision au responsable concerné. ; Responsable : Cuisine. ; Source : SRC_SRAE_TEXTURES</t>
  </si>
  <si>
    <t>Objectif : identifier la situation « repère visuel », expliquer le risque à maîtriser, réaliser le geste professionnel autorisé, contrôler la conformité, alerter en cas.... ; Action : appliquer la prescription en production, service ou accompagnement. ; Contrôle : Atelier : faire décrire puis réaliser le contrôle lié à « forme reformée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</si>
  <si>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forme reformée, je contrôle avec un test simple ou l'observ.... ; Si écart : je préviens le responsable, les soins ou le formateur. ; Je transmets : ce que j'ai vu, corrigé ou fait remonter.</t>
  </si>
  <si>
    <t>forme → risque → action → contrôle → trace</t>
  </si>
  <si>
    <t>Compléter avec le niveau autorisé, le risque maîtrisé, la preuve gardée et la personne à prévenir pour « forme reformée ».</t>
  </si>
  <si>
    <t>Quel risque précis veux-tu maîtriser dans « forme reformée », et quelle preuve démontre que l'action est conforme ?</t>
  </si>
  <si>
    <t>Fiche recette/test texture/traçabilité PMS ou transmission ciblée selon le cas « forme reformée ».</t>
  </si>
  <si>
    <t>Exemple de réponse PRO : pour « Rendre la texture modifiée identifiable, agréable et consommée. », je vérifie d’abord la prescription, le niveau IDDSI ou la consigne validée. Je contrôle en situation réelle : Atelier : faire décrire puis réaliser le contrôle lié à « forme reformée ». Le risque à éviter est : Cuisine produit conforme ; soins/diététique valident la prescription ; service observe et transmet. Je m’appuie sur la preuve suivante : Fiche recette/test texture/traçabilité PMS ou transmission ciblée selon le cas « forme reformée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</si>
  <si>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forme reformée ». Je compare le résultat obtenu avec ce qui est demandé et je signale tout écart avant service. Je transmets l’information utile et je garde comme repère : Fiche recette/test texture/traçabilité PMS ou transmission ciblée selon le cas « forme reformée ».</t>
  </si>
  <si>
    <t>Exemple de réponse CFA : pour « Rendre la texture modifiée identifiable, agréable et consommée. », je regarde la consigne, je contrôle : Atelier : faire décrire puis réaliser le contrôle lié à « forme reformée ». Si ce n’est pas bon ou si j’ai un doute, je ne laisse pas partir sans prévenir le responsable, les soins ou le formateur.</t>
  </si>
  <si>
    <t>Atelier : faire décrire puis réaliser le contrôle lié à « forme reformée ».</t>
  </si>
  <si>
    <t>Q266</t>
  </si>
  <si>
    <t>Situation : texture lisse non collante. Objectif terrain : éviter pâte sèche ou gluante.</t>
  </si>
  <si>
    <t>Analysez la conduite professionnelle à tenir pour « texture lisse non collante » en textures modifiées : besoin, risque, action validée, contrôle observable et trace.</t>
  </si>
  <si>
    <t>Sur le terrain, que fais-tu si tu rencontres « texture lisse non collante » avec une personne en texture modifiée ?</t>
  </si>
  <si>
    <t>Notion : Pour texture lisse non collante, le professionnel vérifie le besoin et le niveau attendu (IDDSI 4), identifie le risque principal, applique une action validée (éviter pâte sèche ou gluante), réalise un contrôle observable, conserve une preuve/trace et transmet l'écart ou la décision au responsable concerné. ; Besoin / objectif : Pour texture lisse non collante, le professionnel vérifie le besoin et le niveau attendu (IDDSI 4), identifie le risque principal, applique une action validée (éviter pâte sèche ou gluante), réalise un contrôle observable, conserve une preuve/trace et transmet l'écart ou la décision au responsable concerné. ; Action professionnelle : appliquer la prescription et la consigne validée. ; Contrôle observable : Pour texture lisse non collante, le professionnel vérifie le besoin et le niveau attendu (IDDSI 4), identifie le risque principal, applique une action validée (éviter pâte sèche ou gluante), réalise un contrôle observable, conserve une preuve/trace et transmet l'écart ou la décision au responsable concerné. ; Risque / limite : Pour texture lisse non collante, le professionnel vérifie le besoin et le niveau attendu (IDDSI 4), identifie le risque principal, applique une action validée (éviter pâte sèche ou gluante), réalise un contrôle observable, conserve une preuve/trace et transmet l'écart ou la décision au responsable concerné. ; Validation / preuve : Pour texture lisse non collante, le professionnel vérifie le besoin et le niveau attendu (IDDSI 4), identifie le risque principal, applique une action validée (éviter pâte sèche ou gluante), réalise un contrôle observable, conserve une preuve/trace et transmet l'écart ou la décision au responsable concerné. ; Responsable : Cuisine. ; Source : SRC_SRAE_TEXTURES</t>
  </si>
  <si>
    <t>Objectif : identifier la situation « IDDSI 4 », expliquer le risque à maîtriser, réaliser le geste professionnel autorisé, contrôler la conformité, alerter en cas d’éca.... ; Action : appliquer la prescription en production, service ou accompagnement. ; Contrôle : Atelier : faire décrire puis réaliser le contrôle lié à « texture lisse non collante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</si>
  <si>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texture lisse non collante, je contrôle avec un test simple.... ; Si écart : je préviens le responsable, les soins ou le formateur. ; Je transmets : ce que j'ai vu, corrigé ou fait remonter.</t>
  </si>
  <si>
    <t>texture → risque → action → contrôle → trace</t>
  </si>
  <si>
    <t>Compléter avec le niveau autorisé, le risque maîtrisé, la preuve gardée et la personne à prévenir pour « texture lisse non collante ».</t>
  </si>
  <si>
    <t>Quel risque précis veux-tu maîtriser dans « texture lisse non collante », et quelle preuve démontre que l'action est conforme ?</t>
  </si>
  <si>
    <t>Fiche recette/test texture/traçabilité PMS ou transmission ciblée selon le cas « texture lisse non collante ».</t>
  </si>
  <si>
    <t>Exemple de réponse PRO : pour « Rendre la texture modifiée identifiable, agréable et consommée. », je vérifie d’abord la prescription, le niveau IDDSI ou la consigne validée. Je contrôle en situation réelle : Atelier : faire décrire puis réaliser le contrôle lié à « texture lisse non collante ». Le risque à éviter est : Cuisine produit conforme ; soins/diététique valident la prescription ; service observe et transmet. Je m’appuie sur la preuve suivante : Fiche recette/test texture/traçabilité PMS ou transmission ciblée selon le cas « texture lisse non collante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</si>
  <si>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texture lisse non collante ». Je compare le résultat obtenu avec ce qui est demandé et je signale tout écart avant service. Je transmets l’information utile et je garde comme repère : Fiche recette/test texture/traçabilité PMS ou transmission ciblée selon le cas « texture lisse non collante ».</t>
  </si>
  <si>
    <t>Exemple de réponse CFA : pour « Rendre la texture modifiée identifiable, agréable et consommée. », je regarde la consigne, je contrôle : Atelier : faire décrire puis réaliser le contrôle lié à « texture lisse non collante ». Si ce n’est pas bon ou si j’ai un doute, je ne laisse pas partir sans prévenir le responsable, les soins ou le formateur.</t>
  </si>
  <si>
    <t>Atelier : faire décrire puis réaliser le contrôle lié à « texture lisse non collante ».</t>
  </si>
  <si>
    <t>Q267</t>
  </si>
  <si>
    <t>Situation : sauce adaptée. Objectif terrain : lier sans double texture.</t>
  </si>
  <si>
    <t>humidité</t>
  </si>
  <si>
    <t>Analysez la conduite professionnelle à tenir pour « sauce adaptée » en textures modifiées : besoin, risque, action validée, contrôle observable et trace.</t>
  </si>
  <si>
    <t>Explique la conduite intermédiaire à tenir pour « humidité » : situation, risque, geste professionnel, contrôle et transmission.</t>
  </si>
  <si>
    <t>Sur le terrain, que fais-tu si tu rencontres « sauce adaptée » avec une personne en texture modifiée ?</t>
  </si>
  <si>
    <t>Notion : Pour sauce adaptée, le professionnel vérifie le besoin et le niveau attendu (humidité), identifie le risque principal, applique une action validée (lier sans double texture), réalise un contrôle observable, conserve une preuve/trace et transmet l'écart ou la décision au responsable concerné. ; Besoin / objectif : Pour sauce adaptée, le professionnel vérifie le besoin et le niveau attendu (humidité), identifie le risque principal, applique une action validée (lier sans double texture), réalise un contrôle observable, conserve une preuve/trace et transmet l'écart ou la décision au responsable concerné. ; Action professionnelle : appliquer la prescription et la consigne validée. ; Contrôle observable : Pour sauce adaptée, le professionnel vérifie le besoin et le niveau attendu (humidité), identifie le risque principal, applique une action validée (lier sans double texture), réalise un contrôle observable, conserve une preuve/trace et transmet l'écart ou la décision au responsable concerné. ; Risque / limite : Pour sauce adaptée, le professionnel vérifie le besoin et le niveau attendu (humidité), identifie le risque principal, applique une action validée (lier sans double texture), réalise un contrôle observable, conserve une preuve/trace et transmet l'écart ou la décision au responsable concerné. ; Validation / preuve : Pour sauce adaptée, le professionnel vérifie le besoin et le niveau attendu (humidité), identifie le risque principal, applique une action validée (lier sans double texture), réalise un contrôle observable, conserve une preuve/trace et transmet l'écart ou la décision au responsable concerné. ; Responsable : Cuisine. ; Source : SRC_SRAE_TEXTURES</t>
  </si>
  <si>
    <t>Objectif : identifier la situation « humidité », expliquer le risque à maîtriser, réaliser le geste professionnel autorisé, contrôler la conformité, alerter en cas d’éc.... ; Action : appliquer la prescription en production, service ou accompagnement. ; Contrôle : Atelier : faire décrire puis réaliser le contrôle lié à « sauce adaptée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</si>
  <si>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sauce adaptée, je contrôle avec un test simple ou l'observa.... ; Si écart : je préviens le responsable, les soins ou le formateur. ; Je transmets : ce que j'ai vu, corrigé ou fait remonter.</t>
  </si>
  <si>
    <t>sauce → risque → action → contrôle → trace</t>
  </si>
  <si>
    <t>Compléter avec le niveau autorisé, le risque maîtrisé, la preuve gardée et la personne à prévenir pour « sauce adaptée ».</t>
  </si>
  <si>
    <t>Quel risque précis veux-tu maîtriser dans « sauce adaptée », et quelle preuve démontre que l'action est conforme ?</t>
  </si>
  <si>
    <t>Fiche recette/test texture/traçabilité PMS ou transmission ciblée selon le cas « sauce adaptée ».</t>
  </si>
  <si>
    <t>Exemple de réponse PRO : pour « Rendre la texture modifiée identifiable, agréable et consommée. », je vérifie d’abord la prescription, le niveau IDDSI ou la consigne validée. Je contrôle en situation réelle : Atelier : faire décrire puis réaliser le contrôle lié à « sauce adaptée ». Le risque à éviter est : Cuisine produit conforme ; soins/diététique valident la prescription ; service observe et transmet. Je m’appuie sur la preuve suivante : Fiche recette/test texture/traçabilité PMS ou transmission ciblée selon le cas « sauce adaptée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</si>
  <si>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sauce adaptée ». Je compare le résultat obtenu avec ce qui est demandé et je signale tout écart avant service. Je transmets l’information utile et je garde comme repère : Fiche recette/test texture/traçabilité PMS ou transmission ciblée selon le cas « sauce adaptée ».</t>
  </si>
  <si>
    <t>Exemple de réponse CFA : pour « Rendre la texture modifiée identifiable, agréable et consommée. », je regarde la consigne, je contrôle : Atelier : faire décrire puis réaliser le contrôle lié à « sauce adaptée ». Si ce n’est pas bon ou si j’ai un doute, je ne laisse pas partir sans prévenir le responsable, les soins ou le formateur.</t>
  </si>
  <si>
    <t>Atelier : faire décrire puis réaliser le contrôle lié à « sauce adaptée ».</t>
  </si>
  <si>
    <t>Q268</t>
  </si>
  <si>
    <t>Situation : température de dégustation. Objectif terrain : goûter dans condition de service.</t>
  </si>
  <si>
    <t>qualité</t>
  </si>
  <si>
    <t>Analysez la conduite professionnelle à tenir pour « température de dégustation » en textures modifiées : besoin, risque, action validée, contrôle observable et trace.</t>
  </si>
  <si>
    <t>Explique la conduite intermédiaire à tenir pour « qualité » : situation, risque, geste professionnel, contrôle et transmission.</t>
  </si>
  <si>
    <t>Sur le terrain, que fais-tu si tu rencontres « température de dégustation » avec une personne en texture modifiée ?</t>
  </si>
  <si>
    <t>Notion : Pour température de dégustation, le professionnel vérifie le besoin et le niveau attendu (qualité), identifie le risque principal, applique une action validée (goûter dans condition de service), réalise un contrôle observable, conserve une preuve/trace et transmet l'écart ou la décision au responsable concerné. ; Besoin / objectif : Pour température de dégustation, le professionnel vérifie le besoin et le niveau attendu (qualité), identifie le risque principal, applique une action validée (goûter dans condition de service), réalise un contrôle observable, conserve une preuve/trace et transmet l'écart ou la décision au responsable concerné. ; Action professionnelle : appliquer la prescription et la consigne validée. ; Contrôle observable : Pour température de dégustation, le professionnel vérifie le besoin et le niveau attendu (qualité), identifie le risque principal, applique une action validée (goûter dans condition de service), réalise un contrôle observable, conserve une preuve/trace et transmet l'écart ou la décision au responsable concerné. ; Risque / limite : Pour température de dégustation, le professionnel vérifie le besoin et le niveau attendu (qualité), identifie le risque principal, applique une action validée (goûter dans condition de service), réalise un contrôle observable, conserve une preuve/trace et transmet l'écart ou la décision au responsable concerné. ; Validation / preuve : Pour température de dégustation, le professionnel vérifie le besoin et le niveau attendu (qualité), identifie le risque principal, applique une action validée (goûter dans condition de service), réalise un contrôle observable, conserve une preuve/trace et transmet l'écart ou la décision au responsable concerné. ; Responsable : Cuisine. ; Source : SRC_SRAE_TEXTURES</t>
  </si>
  <si>
    <t>Objectif : identifier la situation « qualité », expliquer le risque à maîtriser, réaliser le geste professionnel autorisé, contrôler la conformité, alerter en cas d’éca.... ; Action : appliquer la prescription en production, service ou accompagnement. ; Contrôle : Atelier : faire décrire puis réaliser le contrôle lié à « température de dégustation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</si>
  <si>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température de dégustation, je contrôle avec un test simple.... ; Si écart : je préviens le responsable, les soins ou le formateur. ; Je transmets : ce que j'ai vu, corrigé ou fait remonter.</t>
  </si>
  <si>
    <t>Compléter avec le niveau autorisé, le risque maîtrisé, la preuve gardée et la personne à prévenir pour « température de dégustation ».</t>
  </si>
  <si>
    <t>Quel risque précis veux-tu maîtriser dans « température de dégustation », et quelle preuve démontre que l'action est conforme ?</t>
  </si>
  <si>
    <t>Fiche recette/test texture/traçabilité PMS ou transmission ciblée selon le cas « température de dégustation ».</t>
  </si>
  <si>
    <t>Exemple de réponse PRO : pour « Rendre la texture modifiée identifiable, agréable et consommée. », je vérifie d’abord la prescription, le niveau IDDSI ou la consigne validée. Je contrôle en situation réelle : Atelier : faire décrire puis réaliser le contrôle lié à « température de dégustation ». Le risque à éviter est : Cuisine produit conforme ; soins/diététique valident la prescription ; service observe et transmet. Je m’appuie sur la preuve suivante : Fiche recette/test texture/traçabilité PMS ou transmission ciblée selon le cas « température de dégustation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</si>
  <si>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température de dégustation ». Je compare le résultat obtenu avec ce qui est demandé et je signale tout écart avant service. Je transmets l’information utile et je garde comme repère : Fiche recette/test texture/traçabilité PMS ou transmission ciblée selon le cas « température de dégustation ».</t>
  </si>
  <si>
    <t>Exemple de réponse CFA : pour « Rendre la texture modifiée identifiable, agréable et consommée. », je regarde la consigne, je contrôle : Atelier : faire décrire puis réaliser le contrôle lié à « température de dégustation ». Si ce n’est pas bon ou si j’ai un doute, je ne laisse pas partir sans prévenir le responsable, les soins ou le formateur.</t>
  </si>
  <si>
    <t>Atelier : faire décrire puis réaliser le contrôle lié à « température de dégustation ».</t>
  </si>
  <si>
    <t>Q269</t>
  </si>
  <si>
    <t>Situation : retour convive. Objectif terrain : adapter recette selon consommation.</t>
  </si>
  <si>
    <t>amélioration continue</t>
  </si>
  <si>
    <t>Analysez la conduite professionnelle à tenir pour « retour convive » en textures modifiées : besoin, risque, action validée, contrôle observable et trace.</t>
  </si>
  <si>
    <t>Explique la conduite intermédiaire à tenir pour « amélioration continue » : situation, risque, geste professionnel, contrôle et transmission.</t>
  </si>
  <si>
    <t>Sur le terrain, que fais-tu si tu rencontres « retour convive » avec une personne en texture modifiée ?</t>
  </si>
  <si>
    <t>Notion : Pour retour convive, le professionnel vérifie le besoin et le niveau attendu (amélioration continue), identifie le risque principal, applique une action validée (adapter recette selon consommation), réalise un contrôle observable, conserve une preuve/trace et transmet l'écart ou la décision au responsable concerné. ; Besoin / objectif : Pour retour convive, le professionnel vérifie le besoin et le niveau attendu (amélioration continue), identifie le risque principal, applique une action validée (adapter recette selon consommation), réalise un contrôle observable, conserve une preuve/trace et transmet l'écart ou la décision au responsable concerné. ; Action professionnelle : appliquer la prescription et la consigne validée. ; Contrôle observable : Pour retour convive, le professionnel vérifie le besoin et le niveau attendu (amélioration continue), identifie le risque principal, applique une action validée (adapter recette selon consommation), réalise un contrôle observable, conserve une preuve/trace et transmet l'écart ou la décision au responsable concerné. ; Risque / limite : Pour retour convive, le professionnel vérifie le besoin et le niveau attendu (amélioration continue), identifie le risque principal, applique une action validée (adapter recette selon consommation), réalise un contrôle observable, conserve une preuve/trace et transmet l'écart ou la décision au responsable concerné. ; Validation / preuve : Pour retour convive, le professionnel vérifie le besoin et le niveau attendu (amélioration continue), identifie le risque principal, applique une action validée (adapter recette selon consommation), réalise un contrôle observable, conserve une preuve/trace et transmet l'écart ou la décision au responsable concerné. ; Responsable : Cuisine. ; Source : SRC_SRAE_TEXTURES</t>
  </si>
  <si>
    <t>Objectif : identifier la situation « amélioration continue », expliquer le risque à maîtriser, réaliser le geste professionnel autorisé, contrôler la conformité, alerte.... ; Action : appliquer la prescription en production, service ou accompagnement. ; Contrôle : Atelier : faire décrire puis réaliser le contrôle lié à « retour convive ».. ; Transmission : prévenir cuisine, soins ou responsable si écart. ; Trace : noter ou faire remonter l'observation utile.</t>
  </si>
  <si>
    <t>Je vérifie : Rendre la texture modifiée identifiable, agréable et consommée.. ; Je respecte : la prescription ou la consigne donnée. ; Je contrôle : Je vérifie la personne, le plateau et la texture. Je fais le geste prévu pour retour convive, je contrôle avec un test simple ou l'observ.... ; Si écart : je préviens le responsable, les soins ou le formateur. ; Je transmets : ce que j'ai vu, corrigé ou fait remonter.</t>
  </si>
  <si>
    <t>retour → risque → action → contrôle → trace</t>
  </si>
  <si>
    <t>Compléter avec le niveau autorisé, le risque maîtrisé, la preuve gardée et la personne à prévenir pour « retour convive ».</t>
  </si>
  <si>
    <t>Quel risque précis veux-tu maîtriser dans « retour convive », et quelle preuve démontre que l'action est conforme ?</t>
  </si>
  <si>
    <t>Fiche recette/test texture/traçabilité PMS ou transmission ciblée selon le cas « retour convive ».</t>
  </si>
  <si>
    <t>Exemple de réponse PRO : pour « Rendre la texture modifiée identifiable, agréable et consommée. », je vérifie d’abord la prescription, le niveau IDDSI ou la consigne validée. Je contrôle en situation réelle : Atelier : faire décrire puis réaliser le contrôle lié à « retour convive ». Le risque à éviter est : Cuisine produit conforme ; soins/diététique valident la prescription ; service observe et transmet. Je m’appuie sur la preuve suivante : Fiche recette/test texture/traçabilité PMS ou transmission ciblée selon le cas « retour convive ». Si l’écart persiste, je corrige, je bloque la sortie si nécessaire et je transmets au responsable concerné.</t>
  </si>
  <si>
    <t>Exemple de réponse intermédiaire : pour « Rendre la texture modifiée identifiable, agréable et consommée. », j’applique la consigne puis je vérifie : Atelier : faire décrire puis réaliser le contrôle lié à « retour convive ». Je compare le résultat obtenu avec ce qui est demandé et je signale tout écart avant service. Je transmets l’information utile et je garde comme repère : Fiche recette/test texture/traçabilité PMS ou transmission ciblée selon le cas « retour convive ».</t>
  </si>
  <si>
    <t>Exemple de réponse CFA : pour « Rendre la texture modifiée identifiable, agréable et consommée. », je regarde la consigne, je contrôle : Atelier : faire décrire puis réaliser le contrôle lié à « retour convive ». Si ce n’est pas bon ou si j’ai un doute, je ne laisse pas partir sans prévenir le responsable, les soins ou le formateur.</t>
  </si>
  <si>
    <t>Atelier : faire décrire puis réaliser le contrôle lié à « retour convive ».</t>
  </si>
  <si>
    <t>Q270</t>
  </si>
  <si>
    <t>Écarts, incidents et actions correctives</t>
  </si>
  <si>
    <t>Réagir sans improviser lorsqu'une texture ou un service devient non conforme.</t>
  </si>
  <si>
    <t>Situation : texture trop liquide. Objectif terrain : bloquer et refaire test.</t>
  </si>
  <si>
    <t>Analysez la conduite professionnelle à tenir pour « texture trop liquide » en textures modifiées : besoin, risque, action validée, contrôle observable et trace.</t>
  </si>
  <si>
    <t>Sur le terrain, que fais-tu si tu rencontres « texture trop liquide » avec une personne en texture modifiée ?</t>
  </si>
  <si>
    <t>Notion : Pour texture trop liquide, le professionnel vérifie le besoin et le niveau attendu (non-conformité), identifie le risque principal, applique une action validée (bloquer et refaire test), réalise un contrôle observable, conserve une preuve/trace et transmet l'écart ou la décision au responsable concerné. ; Besoin / objectif : Pour texture trop liquide, le professionnel vérifie le besoin et le niveau attendu (non-conformité), identifie le risque principal, applique une action validée (bloquer et refaire test), réalise un contrôle observable, conserve une preuve/trace et transmet l'écart ou la décision au responsable concerné. ; Action professionnelle : appliquer la prescription et la consigne validée. ; Contrôle observable : Pour texture trop liquide, le professionnel vérifie le besoin et le niveau attendu (non-conformité), identifie le risque principal, applique une action validée (bloquer et refaire test), réalise un contrôle observable, conserve une preuve/trace et transmet l'écart ou la décision au responsable concerné. ; Risque / limite : Pour texture trop liquide, le professionnel vérifie le besoin et le niveau attendu (non-conformité), identifie le risque principal, applique une action validée (bloquer et refaire test), réalise un contrôle observable, conserve une preuve/trace et transmet l'écart ou la décision au responsable concerné. ; Validation / preuve : Pour texture trop liquide, le professionnel vérifie le besoin et le niveau attendu (non-conformité), identifie le risque principal, applique une action validée (bloquer et refaire test), réalise un contrôle observable, conserve une preuve/trace et transmet l'écart ou la décision au responsable concerné. ; Responsable : Cuisine + service + encadrement. ; Source : SRC_EURLEX_852</t>
  </si>
  <si>
    <t>Objectif : identifier la situation « non-conformité », expliquer le risque à maîtriser, réaliser le geste professionnel autorisé, contrôler la conformité, alerter en ca.... ; Action : appliquer la prescription en production, service ou accompagnement. ; Contrôle : Atelier : faire décrire puis réaliser le contrôle lié à « texture trop liquide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</si>
  <si>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texture trop liquide, je contrôle avec un test simple ou l'.... ; Si écart : je préviens le responsable, les soins ou le formateur. ; Je transmets : ce que j'ai vu, corrigé ou fait remonter.</t>
  </si>
  <si>
    <t>Compléter avec le niveau autorisé, le risque maîtrisé, la preuve gardée et la personne à prévenir pour « texture trop liquide ».</t>
  </si>
  <si>
    <t>Quel risque précis veux-tu maîtriser dans « texture trop liquide », et quelle preuve démontre que l'action est conforme ?</t>
  </si>
  <si>
    <t>Cuisine + service + encadrement</t>
  </si>
  <si>
    <t>Fiche recette/test texture/traçabilité PMS ou transmission ciblée selon le cas « texture trop liquide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</si>
  <si>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texture trop liquide ». Le risque à éviter est : Cuisine produit conforme ; soins/diététique valident la prescription ; service observe et transmet. Je m’appuie sur la preuve suivante : Fiche recette/test texture/traçabilité PMS ou transmission ciblée selon le cas « texture trop liquide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</si>
  <si>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texture trop liquide ». Je compare le résultat obtenu avec ce qui est demandé et je signale tout écart avant service. Je transmets l’information utile et je garde comme repère : Fiche recette/test texture/traçabilité PMS ou transmission ciblée selon le cas « texture trop liquide ».</t>
  </si>
  <si>
    <t>Exemple de réponse CFA : pour « Réagir sans improviser lorsqu'une texture ou un service devient non conforme. », je regarde la consigne, je contrôle : Atelier : faire décrire puis réaliser le contrôle lié à « texture trop liquide ». Si ce n’est pas bon ou si j’ai un doute, je ne laisse pas partir sans prévenir le responsable, les soins ou le formateur.</t>
  </si>
  <si>
    <t>Atelier : faire décrire puis réaliser le contrôle lié à « texture trop liquide ».</t>
  </si>
  <si>
    <t>Q271</t>
  </si>
  <si>
    <t>Situation : texture trop sèche. Objectif terrain : corriger humidité ou retirer.</t>
  </si>
  <si>
    <t>risque étouffement</t>
  </si>
  <si>
    <t>Analysez la conduite professionnelle à tenir pour « texture trop sèche » en textures modifiées : besoin, risque, action validée, contrôle observable et trace.</t>
  </si>
  <si>
    <t>Explique la conduite intermédiaire à tenir pour « risque étouffement » : situation, risque, geste professionnel, contrôle et transmission.</t>
  </si>
  <si>
    <t>Sur le terrain, que fais-tu si tu rencontres « texture trop sèche » avec une personne en texture modifiée ?</t>
  </si>
  <si>
    <t>Notion : Pour texture trop sèche, le professionnel vérifie le besoin et le niveau attendu (risque étouffement), identifie le risque principal, applique une action validée (corriger humidité ou retirer), réalise un contrôle observable, conserve une preuve/trace et transmet l'écart ou la décision au responsable concerné. ; Besoin / objectif : Pour texture trop sèche, le professionnel vérifie le besoin et le niveau attendu (risque étouffement), identifie le risque principal, applique une action validée (corriger humidité ou retirer), réalise un contrôle observable, conserve une preuve/trace et transmet l'écart ou la décision au responsable concerné. ; Action professionnelle : appliquer la prescription et la consigne validée. ; Contrôle observable : Pour texture trop sèche, le professionnel vérifie le besoin et le niveau attendu (risque étouffement), identifie le risque principal, applique une action validée (corriger humidité ou retirer), réalise un contrôle observable, conserve une preuve/trace et transmet l'écart ou la décision au responsable concerné. ; Risque / limite : Pour texture trop sèche, le professionnel vérifie le besoin et le niveau attendu (risque étouffement), identifie le risque principal, applique une action validée (corriger humidité ou retirer), réalise un contrôle observable, conserve une preuve/trace et transmet l'écart ou la décision au responsable concerné. ; Validation / preuve : Pour texture trop sèche, le professionnel vérifie le besoin et le niveau attendu (risque étouffement), identifie le risque principal, applique une action validée (corriger humidité ou retirer), réalise un contrôle observable, conserve une preuve/trace et transmet l'écart ou la décision au responsable concerné. ; Responsable : Cuisine + service + encadrement. ; Source : SRC_EURLEX_852</t>
  </si>
  <si>
    <t>Objectif : identifier la situation « risque étouffement », expliquer le risque à maîtriser, réaliser le geste professionnel autorisé, contrôler la conformité, alerter e.... ; Action : appliquer la prescription en production, service ou accompagnement. ; Contrôle : Atelier : faire décrire puis réaliser le contrôle lié à « texture trop sèche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</si>
  <si>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texture trop sèche, je contrôle avec un test simple ou l'ob.... ; Si écart : je préviens le responsable, les soins ou le formateur. ; Je transmets : ce que j'ai vu, corrigé ou fait remonter.</t>
  </si>
  <si>
    <t>Compléter avec le niveau autorisé, le risque maîtrisé, la preuve gardée et la personne à prévenir pour « texture trop sèche ».</t>
  </si>
  <si>
    <t>Quel risque précis veux-tu maîtriser dans « texture trop sèche », et quelle preuve démontre que l'action est conforme ?</t>
  </si>
  <si>
    <t>Fiche recette/test texture/traçabilité PMS ou transmission ciblée selon le cas « texture trop sèche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</si>
  <si>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texture trop sèche ». Le risque à éviter est : Cuisine produit conforme ; soins/diététique valident la prescription ; service observe et transmet. Je m’appuie sur la preuve suivante : Fiche recette/test texture/traçabilité PMS ou transmission ciblée selon le cas « texture trop sèche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</si>
  <si>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texture trop sèche ». Je compare le résultat obtenu avec ce qui est demandé et je signale tout écart avant service. Je transmets l’information utile et je garde comme repère : Fiche recette/test texture/traçabilité PMS ou transmission ciblée selon le cas « texture trop sèche ».</t>
  </si>
  <si>
    <t>Exemple de réponse CFA : pour « Réagir sans improviser lorsqu'une texture ou un service devient non conforme. », je regarde la consigne, je contrôle : Atelier : faire décrire puis réaliser le contrôle lié à « texture trop sèche ». Si ce n’est pas bon ou si j’ai un doute, je ne laisse pas partir sans prévenir le responsable, les soins ou le formateur.</t>
  </si>
  <si>
    <t>Atelier : faire décrire puis réaliser le contrôle lié à « texture trop sèche ».</t>
  </si>
  <si>
    <t>refus repete</t>
  </si>
  <si>
    <t>Q272</t>
  </si>
  <si>
    <t>Situation : morceaux retrouvés. Objectif terrain : tamisage et alerte.</t>
  </si>
  <si>
    <t>Analysez la conduite professionnelle à tenir pour « morceaux retrouvés » en textures modifiées : besoin, risque, action validée, contrôle observable et trace.</t>
  </si>
  <si>
    <t>Sur le terrain, que fais-tu si tu rencontres « morceaux retrouvés » avec une personne en texture modifiée ?</t>
  </si>
  <si>
    <t>Notion : Pour morceaux retrouvés, le professionnel vérifie le besoin et le niveau attendu (risque fausse route), identifie le risque principal, applique une action validée (tamisage et alerte), réalise un contrôle observable, conserve une preuve/trace et transmet l'écart ou la décision au responsable concerné. ; Besoin / objectif : Pour morceaux retrouvés, le professionnel vérifie le besoin et le niveau attendu (risque fausse route), identifie le risque principal, applique une action validée (tamisage et alerte), réalise un contrôle observable, conserve une preuve/trace et transmet l'écart ou la décision au responsable concerné. ; Action professionnelle : appliquer la prescription et la consigne validée. ; Contrôle observable : Pour morceaux retrouvés, le professionnel vérifie le besoin et le niveau attendu (risque fausse route), identifie le risque principal, applique une action validée (tamisage et alerte), réalise un contrôle observable, conserve une preuve/trace et transmet l'écart ou la décision au responsable concerné. ; Risque / limite : Pour morceaux retrouvés, le professionnel vérifie le besoin et le niveau attendu (risque fausse route), identifie le risque principal, applique une action validée (tamisage et alerte), réalise un contrôle observable, conserve une preuve/trace et transmet l'écart ou la décision au responsable concerné. ; Validation / preuve : Pour morceaux retrouvés, le professionnel vérifie le besoin et le niveau attendu (risque fausse route), identifie le risque principal, applique une action validée (tamisage et alerte), réalise un contrôle observable, conserve une preuve/trace et transmet l'écart ou la décision au responsable concerné. ; Responsable : Cuisine + service + encadrement. ; Source : SRC_EURLEX_852</t>
  </si>
  <si>
    <t>Objectif : identifier la situation « risque fausse route », expliquer le risque à maîtriser, réaliser le geste professionnel autorisé, contrôler la conformité, alerter .... ; Action : appliquer la prescription en production, service ou accompagnement. ; Contrôle : Atelier : faire décrire puis réaliser le contrôle lié à « morceaux retrouvés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</si>
  <si>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morceaux retrouvés, je contrôle avec un test simple ou l'ob.... ; Si écart : je préviens le responsable, les soins ou le formateur. ; Je transmets : ce que j'ai vu, corrigé ou fait remonter.</t>
  </si>
  <si>
    <t>morceaux → risque → action → contrôle → trace</t>
  </si>
  <si>
    <t>Compléter avec le niveau autorisé, le risque maîtrisé, la preuve gardée et la personne à prévenir pour « morceaux retrouvés ».</t>
  </si>
  <si>
    <t>Quel risque précis veux-tu maîtriser dans « morceaux retrouvés », et quelle preuve démontre que l'action est conforme ?</t>
  </si>
  <si>
    <t>Fiche recette/test texture/traçabilité PMS ou transmission ciblée selon le cas « morceaux retrouvés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</si>
  <si>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morceaux retrouvés ». Le risque à éviter est : Cuisine produit conforme ; soins/diététique valident la prescription ; service observe et transmet. Je m’appuie sur la preuve suivante : Fiche recette/test texture/traçabilité PMS ou transmission ciblée selon le cas « morceaux retrouvés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</si>
  <si>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morceaux retrouvés ». Je compare le résultat obtenu avec ce qui est demandé et je signale tout écart avant service. Je transmets l’information utile et je garde comme repère : Fiche recette/test texture/traçabilité PMS ou transmission ciblée selon le cas « morceaux retrouvés ».</t>
  </si>
  <si>
    <t>Exemple de réponse CFA : pour « Réagir sans improviser lorsqu'une texture ou un service devient non conforme. », je regarde la consigne, je contrôle : Atelier : faire décrire puis réaliser le contrôle lié à « morceaux retrouvés ». Si ce n’est pas bon ou si j’ai un doute, je ne laisse pas partir sans prévenir le responsable, les soins ou le formateur.</t>
  </si>
  <si>
    <t>Atelier : faire décrire puis réaliser le contrôle lié à « morceaux retrouvés ».</t>
  </si>
  <si>
    <t>situation refus repete</t>
  </si>
  <si>
    <t>Q273</t>
  </si>
  <si>
    <t>Situation : plateau inversé. Objectif terrain : bloquer avant consommation.</t>
  </si>
  <si>
    <t>erreur service</t>
  </si>
  <si>
    <t>Analysez la conduite professionnelle à tenir pour « plateau inversé » en textures modifiées : besoin, risque, action validée, contrôle observable et trace.</t>
  </si>
  <si>
    <t>Explique la conduite intermédiaire à tenir pour « erreur service » : situation, risque, geste professionnel, contrôle et transmission.</t>
  </si>
  <si>
    <t>Sur le terrain, que fais-tu si tu rencontres « plateau inversé » avec une personne en texture modifiée ?</t>
  </si>
  <si>
    <t>Notion : Pour plateau inversé, le professionnel vérifie le besoin et le niveau attendu (erreur service), identifie le risque principal, applique une action validée (bloquer avant consommation), réalise un contrôle observable, conserve une preuve/trace et transmet l'écart ou la décision au responsable concerné. ; Besoin / objectif : Pour plateau inversé, le professionnel vérifie le besoin et le niveau attendu (erreur service), identifie le risque principal, applique une action validée (bloquer avant consommation), réalise un contrôle observable, conserve une preuve/trace et transmet l'écart ou la décision au responsable concerné. ; Action professionnelle : appliquer la prescription et la consigne validée. ; Contrôle observable : Pour plateau inversé, le professionnel vérifie le besoin et le niveau attendu (erreur service), identifie le risque principal, applique une action validée (bloquer avant consommation), réalise un contrôle observable, conserve une preuve/trace et transmet l'écart ou la décision au responsable concerné. ; Risque / limite : Pour plateau inversé, le professionnel vérifie le besoin et le niveau attendu (erreur service), identifie le risque principal, applique une action validée (bloquer avant consommation), réalise un contrôle observable, conserve une preuve/trace et transmet l'écart ou la décision au responsable concerné. ; Validation / preuve : Pour plateau inversé, le professionnel vérifie le besoin et le niveau attendu (erreur service), identifie le risque principal, applique une action validée (bloquer avant consommation), réalise un contrôle observable, conserve une preuve/trace et transmet l'écart ou la décision au responsable concerné. ; Responsable : Cuisine + service + encadrement. ; Source : SRC_EURLEX_852</t>
  </si>
  <si>
    <t>Objectif : identifier la situation « erreur service », expliquer le risque à maîtriser, réaliser le geste professionnel autorisé, contrôler la conformité, alerter en ca.... ; Action : appliquer la prescription en production, service ou accompagnement. ; Contrôle : Atelier : faire décrire puis réaliser le contrôle lié à « plateau inversé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</si>
  <si>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plateau inversé, je contrôle avec un test simple ou l'obser.... ; Si écart : je préviens le responsable, les soins ou le formateur. ; Je transmets : ce que j'ai vu, corrigé ou fait remonter.</t>
  </si>
  <si>
    <t>Compléter avec le niveau autorisé, le risque maîtrisé, la preuve gardée et la personne à prévenir pour « plateau inversé ».</t>
  </si>
  <si>
    <t>Quel risque précis veux-tu maîtriser dans « plateau inversé », et quelle preuve démontre que l'action est conforme ?</t>
  </si>
  <si>
    <t>Fiche recette/test texture/traçabilité PMS ou transmission ciblée selon le cas « plateau inversé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</si>
  <si>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plateau inversé ». Le risque à éviter est : Cuisine produit conforme ; soins/diététique valident la prescription ; service observe et transmet. Je m’appuie sur la preuve suivante : Fiche recette/test texture/traçabilité PMS ou transmission ciblée selon le cas « plateau inversé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</si>
  <si>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plateau inversé ». Je compare le résultat obtenu avec ce qui est demandé et je signale tout écart avant service. Je transmets l’information utile et je garde comme repère : Fiche recette/test texture/traçabilité PMS ou transmission ciblée selon le cas « plateau inversé ».</t>
  </si>
  <si>
    <t>Exemple de réponse CFA : pour « Réagir sans improviser lorsqu'une texture ou un service devient non conforme. », je regarde la consigne, je contrôle : Atelier : faire décrire puis réaliser le contrôle lié à « plateau inversé ». Si ce n’est pas bon ou si j’ai un doute, je ne laisse pas partir sans prévenir le responsable, les soins ou le formateur.</t>
  </si>
  <si>
    <t>Atelier : faire décrire puis réaliser le contrôle lié à « plateau inversé ».</t>
  </si>
  <si>
    <t>refus repete chercher cause avant conclure au caprice</t>
  </si>
  <si>
    <t>chercher cause avant conclure au caprice</t>
  </si>
  <si>
    <t>Q274</t>
  </si>
  <si>
    <t>Situation : oubli allergène. Objectif terrain : retirer, informer, tracer.</t>
  </si>
  <si>
    <t>risque allergique</t>
  </si>
  <si>
    <t>Analysez la conduite professionnelle à tenir pour « oubli allergène » en textures modifiées : besoin, risque, action validée, contrôle observable et trace.</t>
  </si>
  <si>
    <t>Explique la conduite intermédiaire à tenir pour « risque allergique » : situation, risque, geste professionnel, contrôle et transmission.</t>
  </si>
  <si>
    <t>Sur le terrain, que fais-tu si tu rencontres « oubli allergène » avec une personne en texture modifiée ?</t>
  </si>
  <si>
    <t>Notion : Pour oubli allergène, le professionnel vérifie le besoin et le niveau attendu (risque allergique), identifie le risque principal, applique une action validée (retirer, informer, tracer), réalise un contrôle observable, conserve une preuve/trace et transmet l'écart ou la décision au responsable concerné. ; Besoin / objectif : Pour oubli allergène, le professionnel vérifie le besoin et le niveau attendu (risque allergique), identifie le risque principal, applique une action validée (retirer, informer, tracer), réalise un contrôle observable, conserve une preuve/trace et transmet l'écart ou la décision au responsable concerné. ; Action professionnelle : appliquer la prescription et la consigne validée. ; Contrôle observable : Pour oubli allergène, le professionnel vérifie le besoin et le niveau attendu (risque allergique), identifie le risque principal, applique une action validée (retirer, informer, tracer), réalise un contrôle observable, conserve une preuve/trace et transmet l'écart ou la décision au responsable concerné. ; Risque / limite : Pour oubli allergène, le professionnel vérifie le besoin et le niveau attendu (risque allergique), identifie le risque principal, applique une action validée (retirer, informer, tracer), réalise un contrôle observable, conserve une preuve/trace et transmet l'écart ou la décision au responsable concerné. ; Validation / preuve : Pour oubli allergène, le professionnel vérifie le besoin et le niveau attendu (risque allergique), identifie le risque principal, applique une action validée (retirer, informer, tracer), réalise un contrôle observable, conserve une preuve/trace et transmet l'écart ou la décision au responsable concerné. ; Responsable : Cuisine + service + encadrement. ; Source : SRC_EURLEX_852</t>
  </si>
  <si>
    <t>Objectif : identifier la situation « risque allergique », expliquer le risque à maîtriser, réaliser le geste professionnel autorisé, contrôler la conformité, alerter en.... ; Action : appliquer la prescription en production, service ou accompagnement. ; Contrôle : Atelier : faire décrire puis réaliser le contrôle lié à « oubli allergène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</si>
  <si>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oubli allergène, je contrôle avec un test simple ou l'obser.... ; Si écart : je préviens le responsable, les soins ou le formateur. ; Je transmets : ce que j'ai vu, corrigé ou fait remonter.</t>
  </si>
  <si>
    <t>oubli → risque → action → contrôle → trace</t>
  </si>
  <si>
    <t>Compléter avec le niveau autorisé, le risque maîtrisé, la preuve gardée et la personne à prévenir pour « oubli allergène ».</t>
  </si>
  <si>
    <t>Quel risque précis veux-tu maîtriser dans « oubli allergène », et quelle preuve démontre que l'action est conforme ?</t>
  </si>
  <si>
    <t>Fiche recette/test texture/traçabilité PMS ou transmission ciblée selon le cas « oubli allergène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</si>
  <si>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oubli allergène ». Le risque à éviter est : Cuisine produit conforme ; soins/diététique valident la prescription ; service observe et transmet. Je m’appuie sur la preuve suivante : Fiche recette/test texture/traçabilité PMS ou transmission ciblée selon le cas « oubli allergène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</si>
  <si>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oubli allergène ». Je compare le résultat obtenu avec ce qui est demandé et je signale tout écart avant service. Je transmets l’information utile et je garde comme repère : Fiche recette/test texture/traçabilité PMS ou transmission ciblée selon le cas « oubli allergène ».</t>
  </si>
  <si>
    <t>Exemple de réponse CFA : pour « Réagir sans improviser lorsqu'une texture ou un service devient non conforme. », je regarde la consigne, je contrôle : Atelier : faire décrire puis réaliser le contrôle lié à « oubli allergène ». Si ce n’est pas bon ou si j’ai un doute, je ne laisse pas partir sans prévenir le responsable, les soins ou le formateur.</t>
  </si>
  <si>
    <t>Atelier : faire décrire puis réaliser le contrôle lié à « oubli allergène ».</t>
  </si>
  <si>
    <t>denutrition conflit maltraitance possible</t>
  </si>
  <si>
    <t>Q275</t>
  </si>
  <si>
    <t>Situation : rupture produit enrichissant. Objectif terrain : substituer après validation.</t>
  </si>
  <si>
    <t>continuité nutritionnelle</t>
  </si>
  <si>
    <t>Analysez la conduite professionnelle à tenir pour « rupture produit enrichissant » en textures modifiées : besoin, risque, action validée, contrôle observable et trace.</t>
  </si>
  <si>
    <t>Explique la conduite intermédiaire à tenir pour « continuité nutritionnelle » : situation, risque, geste professionnel, contrôle et transmission.</t>
  </si>
  <si>
    <t>Sur le terrain, que fais-tu si tu rencontres « rupture produit enrichissant » avec une personne en texture modifiée ?</t>
  </si>
  <si>
    <t>Notion : Pour rupture produit enrichissant, le professionnel vérifie le besoin et le niveau attendu (continuité nutritionnelle), identifie le risque principal, applique une action validée (substituer après validation), réalise un contrôle observable, conserve une preuve/trace et transmet l'écart ou la décision au responsable concerné. ; Besoin / objectif : Pour rupture produit enrichissant, le professionnel vérifie le besoin et le niveau attendu (continuité nutritionnelle), identifie le risque principal, applique une action validée (substituer après validation), réalise un contrôle observable, conserve une preuve/trace et transmet l'écart ou la décision au responsable concerné. ; Action professionnelle : appliquer la prescription et la consigne validée. ; Contrôle observable : Pour rupture produit enrichissant, le professionnel vérifie le besoin et le niveau attendu (continuité nutritionnelle), identifie le risque principal, applique une action validée (substituer après validation), réalise un contrôle observable, conserve une preuve/trace et transmet l'écart ou la décision au responsable concerné. ; Risque / limite : Pour rupture produit enrichissant, le professionnel vérifie le besoin et le niveau attendu (continuité nutritionnelle), identifie le risque principal, applique une action validée (substituer après validation), réalise un contrôle observable, conserve une preuve/trace et transmet l'écart ou la décision au responsable concerné. ; Validation / preuve : Pour rupture produit enrichissant, le professionnel vérifie le besoin et le niveau attendu (continuité nutritionnelle), identifie le risque principal, applique une action validée (substituer après validation), réalise un contrôle observable, conserve une preuve/trace et transmet l'écart ou la décision au responsable concerné. ; Responsable : Cuisine + service + encadrement. ; Source : SRC_EURLEX_852</t>
  </si>
  <si>
    <t>Objectif : identifier la situation « continuité nutritionnelle », expliquer le risque à maîtriser, réaliser le geste professionnel autorisé, contrôler la conformité, al.... ; Action : appliquer la prescription en production, service ou accompagnement. ; Contrôle : Atelier : faire décrire puis réaliser le contrôle lié à « rupture produit enrichissant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</si>
  <si>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rupture produit enrichissant, je contrôle avec un test simp.... ; Si écart : je préviens le responsable, les soins ou le formateur. ; Je transmets : ce que j'ai vu, corrigé ou fait remonter.</t>
  </si>
  <si>
    <t>rupture → risque → action → contrôle → trace</t>
  </si>
  <si>
    <t>Compléter avec le niveau autorisé, le risque maîtrisé, la preuve gardée et la personne à prévenir pour « rupture produit enrichissant ».</t>
  </si>
  <si>
    <t>Quel risque précis veux-tu maîtriser dans « rupture produit enrichissant », et quelle preuve démontre que l'action est conforme ?</t>
  </si>
  <si>
    <t>Fiche recette/test texture/traçabilité PMS ou transmission ciblée selon le cas « rupture produit enrichissant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</si>
  <si>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rupture produit enrichissant ». Le risque à éviter est : Cuisine produit conforme ; soins/diététique valident la prescription ; service observe et transmet. Je m’appuie sur la preuve suivante : Fiche recette/test texture/traçabilité PMS ou transmission ciblée selon le cas « rupture produit enrichissant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</si>
  <si>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rupture produit enrichissant ». Je compare le résultat obtenu avec ce qui est demandé et je signale tout écart avant service. Je transmets l’information utile et je garde comme repère : Fiche recette/test texture/traçabilité PMS ou transmission ciblée selon le cas « rupture produit enrichissant ».</t>
  </si>
  <si>
    <t>Exemple de réponse CFA : pour « Réagir sans improviser lorsqu'une texture ou un service devient non conforme. », je regarde la consigne, je contrôle : Atelier : faire décrire puis réaliser le contrôle lié à « rupture produit enrichissant ». Si ce n’est pas bon ou si j’ai un doute, je ne laisse pas partir sans prévenir le responsable, les soins ou le formateur.</t>
  </si>
  <si>
    <t>Atelier : faire décrire puis réaliser le contrôle lié à « rupture produit enrichissant ».</t>
  </si>
  <si>
    <t>analyse multidimensionnelle du refus alimentaire fiche refus</t>
  </si>
  <si>
    <t>Q276</t>
  </si>
  <si>
    <t>Situation : incident toux au repas. Objectif terrain : arrêter, prévenir, noter.</t>
  </si>
  <si>
    <t>risque aspiration</t>
  </si>
  <si>
    <t>Analysez la conduite professionnelle à tenir pour « incident toux au repas » en textures modifiées : besoin, risque, action validée, contrôle observable et trace.</t>
  </si>
  <si>
    <t>Explique la conduite intermédiaire à tenir pour « risque aspiration » : situation, risque, geste professionnel, contrôle et transmission.</t>
  </si>
  <si>
    <t>Sur le terrain, que fais-tu si tu rencontres « incident toux au repas » avec une personne en texture modifiée ?</t>
  </si>
  <si>
    <t>Notion : Pour incident toux au repas, le professionnel vérifie le besoin et le niveau attendu (risque aspiration), identifie le risque principal, applique une action validée (arrêter, prévenir, noter), réalise un contrôle observable, conserve une preuve/trace et transmet l'écart ou la décision au responsable concerné. ; Besoin / objectif : Pour incident toux au repas, le professionnel vérifie le besoin et le niveau attendu (risque aspiration), identifie le risque principal, applique une action validée (arrêter, prévenir, noter), réalise un contrôle observable, conserve une preuve/trace et transmet l'écart ou la décision au responsable concerné. ; Action professionnelle : appliquer la prescription et la consigne validée. ; Contrôle observable : Pour incident toux au repas, le professionnel vérifie le besoin et le niveau attendu (risque aspiration), identifie le risque principal, applique une action validée (arrêter, prévenir, noter), réalise un contrôle observable, conserve une preuve/trace et transmet l'écart ou la décision au responsable concerné. ; Risque / limite : Pour incident toux au repas, le professionnel vérifie le besoin et le niveau attendu (risque aspiration), identifie le risque principal, applique une action validée (arrêter, prévenir, noter), réalise un contrôle observable, conserve une preuve/trace et transmet l'écart ou la décision au responsable concerné. ; Validation / preuve : Pour incident toux au repas, le professionnel vérifie le besoin et le niveau attendu (risque aspiration), identifie le risque principal, applique une action validée (arrêter, prévenir, noter), réalise un contrôle observable, conserve une preuve/trace et transmet l'écart ou la décision au responsable concerné. ; Responsable : Cuisine + service + encadrement. ; Source : SRC_EURLEX_852</t>
  </si>
  <si>
    <t>Objectif : identifier la situation « risque aspiration », expliquer le risque à maîtriser, réaliser le geste professionnel autorisé, contrôler la conformité, alerter en.... ; Action : appliquer la prescription en production, service ou accompagnement. ; Contrôle : Atelier : faire décrire puis réaliser le contrôle lié à « incident toux au repas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</si>
  <si>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incident toux au repas, je contrôle avec un test simple ou .... ; Si écart : je préviens le responsable, les soins ou le formateur. ; Je transmets : ce que j'ai vu, corrigé ou fait remonter.</t>
  </si>
  <si>
    <t>incident → risque → action → contrôle → trace</t>
  </si>
  <si>
    <t>Compléter avec le niveau autorisé, le risque maîtrisé, la preuve gardée et la personne à prévenir pour « incident toux au repas ».</t>
  </si>
  <si>
    <t>Quel risque précis veux-tu maîtriser dans « incident toux au repas », et quelle preuve démontre que l'action est conforme ?</t>
  </si>
  <si>
    <t>Fiche recette/test texture/traçabilité PMS ou transmission ciblée selon le cas « incident toux au repas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</si>
  <si>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incident toux au repas ». Le risque à éviter est : Cuisine produit conforme ; soins/diététique valident la prescription ; service observe et transmet. Je m’appuie sur la preuve suivante : Fiche recette/test texture/traçabilité PMS ou transmission ciblée selon le cas « incident toux au repas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</si>
  <si>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incident toux au repas ». Je compare le résultat obtenu avec ce qui est demandé et je signale tout écart avant service. Je transmets l’information utile et je garde comme repère : Fiche recette/test texture/traçabilité PMS ou transmission ciblée selon le cas « incident toux au repas ».</t>
  </si>
  <si>
    <t>Exemple de réponse CFA : pour « Réagir sans improviser lorsqu'une texture ou un service devient non conforme. », je regarde la consigne, je contrôle : Atelier : faire décrire puis réaliser le contrôle lié à « incident toux au repas ». Si ce n’est pas bon ou si j’ai un doute, je ne laisse pas partir sans prévenir le responsable, les soins ou le formateur.</t>
  </si>
  <si>
    <t>Atelier : faire décrire puis réaliser le contrôle lié à « incident toux au repas ».</t>
  </si>
  <si>
    <t>Q277</t>
  </si>
  <si>
    <t>Situation : réclamation famille. Objectif terrain : répondre par faits, preuves et plan d'action.</t>
  </si>
  <si>
    <t>communication</t>
  </si>
  <si>
    <t>Analysez la conduite professionnelle à tenir pour « réclamation famille » en textures modifiées : besoin, risque, action validée, contrôle observable et trace.</t>
  </si>
  <si>
    <t>Explique la conduite intermédiaire à tenir pour « communication » : situation, risque, geste professionnel, contrôle et transmission.</t>
  </si>
  <si>
    <t>Sur le terrain, que fais-tu si tu rencontres « réclamation famille » avec une personne en texture modifiée ?</t>
  </si>
  <si>
    <t>Notion : Pour réclamation famille, le professionnel vérifie le besoin et le niveau attendu (communication), identifie le risque principal, applique une action validée (répondre par faits, preuves et plan d'action), réalise un contrôle observable, conserve une preuve/trace et transmet l'écart ou la décision au responsable concerné. ; Besoin / objectif : Pour réclamation famille, le professionnel vérifie le besoin et le niveau attendu (communication), identifie le risque principal, applique une action validée (répondre par faits, preuves et plan d'action), réalise un contrôle observable, conserve une preuve/trace et transmet l'écart ou la décision au responsable concerné. ; Action professionnelle : appliquer la prescription et la consigne validée. ; Contrôle observable : Pour réclamation famille, le professionnel vérifie le besoin et le niveau attendu (communication), identifie le risque principal, applique une action validée (répondre par faits, preuves et plan d'action), réalise un contrôle observable, conserve une preuve/trace et transmet l'écart ou la décision au responsable concerné. ; Risque / limite : Pour réclamation famille, le professionnel vérifie le besoin et le niveau attendu (communication), identifie le risque principal, applique une action validée (répondre par faits, preuves et plan d'action), réalise un contrôle observable, conserve une preuve/trace et transmet l'écart ou la décision au responsable concerné. ; Validation / preuve : Pour réclamation famille, le professionnel vérifie le besoin et le niveau attendu (communication), identifie le risque principal, applique une action validée (répondre par faits, preuves et plan d'action), réalise un contrôle observable, conserve une preuve/trace et transmet l'écart ou la décision au responsable concerné. ; Responsable : Cuisine + service + encadrement. ; Source : SRC_EURLEX_852</t>
  </si>
  <si>
    <t>Objectif : identifier la situation « communication », expliquer le risque à maîtriser, réaliser le geste professionnel autorisé, contrôler la conformité, alerter en cas.... ; Action : appliquer la prescription en production, service ou accompagnement. ; Contrôle : Atelier : faire décrire puis réaliser le contrôle lié à « réclamation famille ».. ; Transmission : prévenir cuisine, soins ou responsable si écart. ; Trace : noter ou faire remonter l'observation utile.</t>
  </si>
  <si>
    <t>Je vérifie : Réagir sans improviser lorsqu'une texture ou un service devient non conforme.. ; Je respecte : la prescription ou la consigne donnée. ; Je contrôle : Je vérifie la personne, le plateau et la texture. Je fais le geste prévu pour réclamation famille, je contrôle avec un test simple ou l'o.... ; Si écart : je préviens le responsable, les soins ou le formateur. ; Je transmets : ce que j'ai vu, corrigé ou fait remonter.</t>
  </si>
  <si>
    <t>réclamation → risque → action → contrôle → trace</t>
  </si>
  <si>
    <t>Compléter avec le niveau autorisé, le risque maîtrisé, la preuve gardée et la personne à prévenir pour « réclamation famille ».</t>
  </si>
  <si>
    <t>Quel risque précis veux-tu maîtriser dans « réclamation famille », et quelle preuve démontre que l'action est conforme ?</t>
  </si>
  <si>
    <t>Fiche recette/test texture/traçabilité PMS ou transmission ciblée selon le cas « réclamation famille ».</t>
  </si>
  <si>
    <t>Exemple de réponse PRO : pour « Réagir sans improviser lorsqu'une texture ou un service devient non conforme. », je vérifie d’abord la prescription, le niveau IDDSI ou la consigne validée. Je contrôle en situation réelle : Atelier : faire décrire puis réaliser le contrôle lié à « réclamation famille ». Le risque à éviter est : Cuisine produit conforme ; soins/diététique valident la prescription ; service observe et transmet. Je m’appuie sur la preuve suivante : Fiche recette/test texture/traçabilité PMS ou transmission ciblée selon le cas « réclamation famille ». Si l’écart persiste, je corrige, je bloque la sortie si nécessaire et je transmets au responsable concerné.</t>
  </si>
  <si>
    <t>Exemple de réponse intermédiaire : pour « Réagir sans improviser lorsqu'une texture ou un service devient non conforme. », j’applique la consigne puis je vérifie : Atelier : faire décrire puis réaliser le contrôle lié à « réclamation famille ». Je compare le résultat obtenu avec ce qui est demandé et je signale tout écart avant service. Je transmets l’information utile et je garde comme repère : Fiche recette/test texture/traçabilité PMS ou transmission ciblée selon le cas « réclamation famille ».</t>
  </si>
  <si>
    <t>Exemple de réponse CFA : pour « Réagir sans improviser lorsqu'une texture ou un service devient non conforme. », je regarde la consigne, je contrôle : Atelier : faire décrire puis réaliser le contrôle lié à « réclamation famille ». Si ce n’est pas bon ou si j’ai un doute, je ne laisse pas partir sans prévenir le responsable, les soins ou le formateur.</t>
  </si>
  <si>
    <t>Atelier : faire décrire puis réaliser le contrôle lié à « réclamation famille ».</t>
  </si>
  <si>
    <t>Q278</t>
  </si>
  <si>
    <t>Validation, formation et tutorat</t>
  </si>
  <si>
    <t>Formation, validation et tutorat</t>
  </si>
  <si>
    <t>Transformer la connaissance en gestes observables et validables.</t>
  </si>
  <si>
    <t>Situation : grille atelier texture. Objectif terrain : observer gestes et preuves.</t>
  </si>
  <si>
    <t>formation</t>
  </si>
  <si>
    <t>Analysez la conduite professionnelle à tenir pour « grille atelier texture » en textures modifiées : besoin, risque, action validée, contrôle observable et trace.</t>
  </si>
  <si>
    <t>Explique la conduite intermédiaire à tenir pour « formation » : situation, risque, geste professionnel, contrôle et transmission.</t>
  </si>
  <si>
    <t>Sur le terrain, que fais-tu si tu rencontres « grille atelier texture » avec une personne en texture modifiée ?</t>
  </si>
  <si>
    <t>Notion : Pour grille atelier texture, le professionnel vérifie le besoin et le niveau attendu (formation), identifie le risque principal, applique une action validée (observer gestes et preuves), réalise un contrôle observable, conserve une preuve/trace et transmet l'écart ou la décision au responsable concerné. ; Besoin / objectif : Pour grille atelier texture, le professionnel vérifie le besoin et le niveau attendu (formation), identifie le risque principal, applique une action validée (observer gestes et preuves), réalise un contrôle observable, conserve une preuve/trace et transmet l'écart ou la décision au responsable concerné. ; Action professionnelle : appliquer la prescription et la consigne validée. ; Contrôle observable : Pour grille atelier texture, le professionnel vérifie le besoin et le niveau attendu (formation), identifie le risque principal, applique une action validée (observer gestes et preuves), réalise un contrôle observable, conserve une preuve/trace et transmet l'écart ou la décision au responsable concerné. ; Risque / limite : Pour grille atelier texture, le professionnel vérifie le besoin et le niveau attendu (formation), identifie le risque principal, applique une action validée (observer gestes et preuves), réalise un contrôle observable, conserve une preuve/trace et transmet l'écart ou la décision au responsable concerné. ; Validation / preuve : Pour grille atelier texture, le professionnel vérifie le besoin et le niveau attendu (formation), identifie le risque principal, applique une action validée (observer gestes et preuves), réalise un contrôle observable, conserve une preuve/trace et transmet l'écart ou la décision au responsable concerné. ; Responsable : Formateur + encadrement. ; Source : SRC_IDDSI_TESTS</t>
  </si>
  <si>
    <t>Objectif : identifier la situation « formation », expliquer le risque à maîtriser, réaliser le geste professionnel autorisé, contrôler la conformité, alerter en cas d’é.... ; Action : appliquer la prescription en production, service ou accompagnement. ; Contrôle : Atelier : faire décrire puis réaliser le contrôle lié à « grille atelier texture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</si>
  <si>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grille atelier texture, je contrôle avec un test simple ou .... ; Si écart : je préviens le responsable, les soins ou le formateur. ; Je transmets : ce que j'ai vu, corrigé ou fait remonter.</t>
  </si>
  <si>
    <t>grille → risque → action → contrôle → trace</t>
  </si>
  <si>
    <t>Compléter avec le niveau autorisé, le risque maîtrisé, la preuve gardée et la personne à prévenir pour « grille atelier texture ».</t>
  </si>
  <si>
    <t>Quel risque précis veux-tu maîtriser dans « grille atelier texture », et quelle preuve démontre que l'action est conforme ?</t>
  </si>
  <si>
    <t>Formateur + encadrement</t>
  </si>
  <si>
    <t>Fiche recette/test texture/traçabilité PMS ou transmission ciblée selon le cas « grille atelier texture ».</t>
  </si>
  <si>
    <t>Exemple de réponse PRO : pour « Transformer la connaissance en gestes observables et validables. », je vérifie d’abord la prescription, le niveau IDDSI ou la consigne validée. Je contrôle en situation réelle : Atelier : faire décrire puis réaliser le contrôle lié à « grille atelier texture ». Le risque à éviter est : Cuisine produit conforme ; soins/diététique valident la prescription ; service observe et transmet. Je m’appuie sur la preuve suivante : Fiche recette/test texture/traçabilité PMS ou transmission ciblée selon le cas « grille atelier texture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</si>
  <si>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grille atelier texture ». Je compare le résultat obtenu avec ce qui est demandé et je signale tout écart avant service. Je transmets l’information utile et je garde comme repère : Fiche recette/test texture/traçabilité PMS ou transmission ciblée selon le cas « grille atelier texture ».</t>
  </si>
  <si>
    <t>Exemple de réponse CFA : pour « Transformer la connaissance en gestes observables et validables. », je regarde la consigne, je contrôle : Atelier : faire décrire puis réaliser le contrôle lié à « grille atelier texture ». Si ce n’est pas bon ou si j’ai un doute, je ne laisse pas partir sans prévenir le responsable, les soins ou le formateur.</t>
  </si>
  <si>
    <t>Atelier : faire décrire puis réaliser le contrôle lié à « grille atelier texture ».</t>
  </si>
  <si>
    <t>Q279</t>
  </si>
  <si>
    <t>Situation : questionnement professionnel. Objectif terrain : faire justifier le risque.</t>
  </si>
  <si>
    <t>Analysez la conduite professionnelle à tenir pour « questionnement professionnel » en textures modifiées : besoin, risque, action validée, contrôle observable et trace.</t>
  </si>
  <si>
    <t>Sur le terrain, que fais-tu si tu rencontres « questionnement professionnel » avec une personne en texture modifiée ?</t>
  </si>
  <si>
    <t>Notion : Pour questionnement professionnel, le professionnel vérifie le besoin et le niveau attendu (formation), identifie le risque principal, applique une action validée (faire justifier le risque), réalise un contrôle observable, conserve une preuve/trace et transmet l'écart ou la décision au responsable concerné. ; Besoin / objectif : Pour questionnement professionnel, le professionnel vérifie le besoin et le niveau attendu (formation), identifie le risque principal, applique une action validée (faire justifier le risque), réalise un contrôle observable, conserve une preuve/trace et transmet l'écart ou la décision au responsable concerné. ; Action professionnelle : appliquer la prescription et la consigne validée. ; Contrôle observable : Pour questionnement professionnel, le professionnel vérifie le besoin et le niveau attendu (formation), identifie le risque principal, applique une action validée (faire justifier le risque), réalise un contrôle observable, conserve une preuve/trace et transmet l'écart ou la décision au responsable concerné. ; Risque / limite : Pour questionnement professionnel, le professionnel vérifie le besoin et le niveau attendu (formation), identifie le risque principal, applique une action validée (faire justifier le risque), réalise un contrôle observable, conserve une preuve/trace et transmet l'écart ou la décision au responsable concerné. ; Validation / preuve : Pour questionnement professionnel, le professionnel vérifie le besoin et le niveau attendu (formation), identifie le risque principal, applique une action validée (faire justifier le risque), réalise un contrôle observable, conserve une preuve/trace et transmet l'écart ou la décision au responsable concerné. ; Responsable : Formateur + encadrement. ; Source : SRC_IDDSI_TESTS</t>
  </si>
  <si>
    <t>Objectif : identifier la situation « formation », expliquer le risque à maîtriser, réaliser le geste professionnel autorisé, contrôler la conformité, alerter en cas d’é.... ; Action : appliquer la prescription en production, service ou accompagnement. ; Contrôle : Atelier : faire décrire puis réaliser le contrôle lié à « questionnement professionnel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</si>
  <si>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questionnement professionnel, je contrôle avec un test simp.... ; Si écart : je préviens le responsable, les soins ou le formateur. ; Je transmets : ce que j'ai vu, corrigé ou fait remonter.</t>
  </si>
  <si>
    <t>questionnement → risque → action → contrôle → trace</t>
  </si>
  <si>
    <t>Compléter avec le niveau autorisé, le risque maîtrisé, la preuve gardée et la personne à prévenir pour « questionnement professionnel ».</t>
  </si>
  <si>
    <t>Quel risque précis veux-tu maîtriser dans « questionnement professionnel », et quelle preuve démontre que l'action est conforme ?</t>
  </si>
  <si>
    <t>Fiche recette/test texture/traçabilité PMS ou transmission ciblée selon le cas « questionnement professionnel ».</t>
  </si>
  <si>
    <t>Exemple de réponse PRO : pour « Transformer la connaissance en gestes observables et validables. », je vérifie d’abord la prescription, le niveau IDDSI ou la consigne validée. Je contrôle en situation réelle : Atelier : faire décrire puis réaliser le contrôle lié à « questionnement professionnel ». Le risque à éviter est : Cuisine produit conforme ; soins/diététique valident la prescription ; service observe et transmet. Je m’appuie sur la preuve suivante : Fiche recette/test texture/traçabilité PMS ou transmission ciblée selon le cas « questionnement professionnel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</si>
  <si>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questionnement professionnel ». Je compare le résultat obtenu avec ce qui est demandé et je signale tout écart avant service. Je transmets l’information utile et je garde comme repère : Fiche recette/test texture/traçabilité PMS ou transmission ciblée selon le cas « questionnement professionnel ».</t>
  </si>
  <si>
    <t>Exemple de réponse CFA : pour « Transformer la connaissance en gestes observables et validables. », je regarde la consigne, je contrôle : Atelier : faire décrire puis réaliser le contrôle lié à « questionnement professionnel ». Si ce n’est pas bon ou si j’ai un doute, je ne laisse pas partir sans prévenir le responsable, les soins ou le formateur.</t>
  </si>
  <si>
    <t>Atelier : faire décrire puis réaliser le contrôle lié à « questionnement professionnel ».</t>
  </si>
  <si>
    <t>Q280</t>
  </si>
  <si>
    <t>Situation : démonstration test IDDSI. Objectif terrain : faire faire puis corriger.</t>
  </si>
  <si>
    <t>Analysez la conduite professionnelle à tenir pour « démonstration test IDDSI » en textures modifiées : besoin, risque, action validée, contrôle observable et trace.</t>
  </si>
  <si>
    <t>Sur le terrain, que fais-tu si tu rencontres « démonstration test IDDSI » avec une personne en texture modifiée ?</t>
  </si>
  <si>
    <t>Notion : Pour démonstration test IDDSI, le professionnel vérifie le besoin et le niveau attendu (formation), identifie le risque principal, applique une action validée (faire faire puis corriger), réalise un contrôle observable, conserve une preuve/trace et transmet l'écart ou la décision au responsable concerné. ; Besoin / objectif : Pour démonstration test IDDSI, le professionnel vérifie le besoin et le niveau attendu (formation), identifie le risque principal, applique une action validée (faire faire puis corriger), réalise un contrôle observable, conserve une preuve/trace et transmet l'écart ou la décision au responsable concerné. ; Action professionnelle : appliquer la prescription et la consigne validée. ; Contrôle observable : Pour démonstration test IDDSI, le professionnel vérifie le besoin et le niveau attendu (formation), identifie le risque principal, applique une action validée (faire faire puis corriger), réalise un contrôle observable, conserve une preuve/trace et transmet l'écart ou la décision au responsable concerné. ; Risque / limite : Pour démonstration test IDDSI, le professionnel vérifie le besoin et le niveau attendu (formation), identifie le risque principal, applique une action validée (faire faire puis corriger), réalise un contrôle observable, conserve une preuve/trace et transmet l'écart ou la décision au responsable concerné. ; Validation / preuve : Pour démonstration test IDDSI, le professionnel vérifie le besoin et le niveau attendu (formation), identifie le risque principal, applique une action validée (faire faire puis corriger), réalise un contrôle observable, conserve une preuve/trace et transmet l'écart ou la décision au responsable concerné. ; Responsable : Formateur + encadrement. ; Source : SRC_IDDSI_TESTS</t>
  </si>
  <si>
    <t>Objectif : identifier la situation « formation », expliquer le risque à maîtriser, réaliser le geste professionnel autorisé, contrôler la conformité, alerter en cas d’é.... ; Action : appliquer la prescription en production, service ou accompagnement. ; Contrôle : Atelier : faire décrire puis réaliser le contrôle lié à « démonstration test IDDSI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</si>
  <si>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démonstration test IDDSI, je contrôle avec un test simple o.... ; Si écart : je préviens le responsable, les soins ou le formateur. ; Je transmets : ce que j'ai vu, corrigé ou fait remonter.</t>
  </si>
  <si>
    <t>démonstration → risque → action → contrôle → trace</t>
  </si>
  <si>
    <t>Compléter avec le niveau autorisé, le risque maîtrisé, la preuve gardée et la personne à prévenir pour « démonstration test IDDSI ».</t>
  </si>
  <si>
    <t>Quel risque précis veux-tu maîtriser dans « démonstration test IDDSI », et quelle preuve démontre que l'action est conforme ?</t>
  </si>
  <si>
    <t>Fiche recette/test texture/traçabilité PMS ou transmission ciblée selon le cas « démonstration test IDDSI ».</t>
  </si>
  <si>
    <t>Exemple de réponse PRO : pour « Transformer la connaissance en gestes observables et validables. », je vérifie d’abord la prescription, le niveau IDDSI ou la consigne validée. Je contrôle en situation réelle : Atelier : faire décrire puis réaliser le contrôle lié à « démonstration test IDDSI ». Le risque à éviter est : Cuisine produit conforme ; soins/diététique valident la prescription ; service observe et transmet. Je m’appuie sur la preuve suivante : Fiche recette/test texture/traçabilité PMS ou transmission ciblée selon le cas « démonstration test IDDSI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</si>
  <si>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démonstration test IDDSI ». Je compare le résultat obtenu avec ce qui est demandé et je signale tout écart avant service. Je transmets l’information utile et je garde comme repère : Fiche recette/test texture/traçabilité PMS ou transmission ciblée selon le cas « démonstration test IDDSI ».</t>
  </si>
  <si>
    <t>Exemple de réponse CFA : pour « Transformer la connaissance en gestes observables et validables. », je regarde la consigne, je contrôle : Atelier : faire décrire puis réaliser le contrôle lié à « démonstration test IDDSI ». Si ce n’est pas bon ou si j’ai un doute, je ne laisse pas partir sans prévenir le responsable, les soins ou le formateur.</t>
  </si>
  <si>
    <t>Atelier : faire décrire puis réaliser le contrôle lié à « démonstration test IDDSI ».</t>
  </si>
  <si>
    <t>Q281</t>
  </si>
  <si>
    <t>Situation : validation acquis. Objectif terrain : noter action, contrôle, trace.</t>
  </si>
  <si>
    <t>compétence</t>
  </si>
  <si>
    <t>Analysez la conduite professionnelle à tenir pour « validation acquis » en textures modifiées : besoin, risque, action validée, contrôle observable et trace.</t>
  </si>
  <si>
    <t>Explique la conduite intermédiaire à tenir pour « compétence » : situation, risque, geste professionnel, contrôle et transmission.</t>
  </si>
  <si>
    <t>Sur le terrain, que fais-tu si tu rencontres « validation acquis » avec une personne en texture modifiée ?</t>
  </si>
  <si>
    <t>Notion : Pour validation acquis, le professionnel vérifie le besoin et le niveau attendu (compétence), identifie le risque principal, applique une action validée (noter action, contrôle, trace), réalise un contrôle observable, conserve une preuve/trace et transmet l'écart ou la décision au responsable concerné. ; Besoin / objectif : Pour validation acquis, le professionnel vérifie le besoin et le niveau attendu (compétence), identifie le risque principal, applique une action validée (noter action, contrôle, trace), réalise un contrôle observable, conserve une preuve/trace et transmet l'écart ou la décision au responsable concerné. ; Action professionnelle : appliquer la prescription et la consigne validée. ; Contrôle observable : Pour validation acquis, le professionnel vérifie le besoin et le niveau attendu (compétence), identifie le risque principal, applique une action validée (noter action, contrôle, trace), réalise un contrôle observable, conserve une preuve/trace et transmet l'écart ou la décision au responsable concerné. ; Risque / limite : Pour validation acquis, le professionnel vérifie le besoin et le niveau attendu (compétence), identifie le risque principal, applique une action validée (noter action, contrôle, trace), réalise un contrôle observable, conserve une preuve/trace et transmet l'écart ou la décision au responsable concerné. ; Validation / preuve : Pour validation acquis, le professionnel vérifie le besoin et le niveau attendu (compétence), identifie le risque principal, applique une action validée (noter action, contrôle, trace), réalise un contrôle observable, conserve une preuve/trace et transmet l'écart ou la décision au responsable concerné. ; Responsable : Formateur + encadrement. ; Source : SRC_IDDSI_TESTS</t>
  </si>
  <si>
    <t>Objectif : identifier la situation « compétence », expliquer le risque à maîtriser, réaliser le geste professionnel autorisé, contrôler la conformité, alerter en cas d’.... ; Action : appliquer la prescription en production, service ou accompagnement. ; Contrôle : Atelier : faire décrire puis réaliser le contrôle lié à « validation acquis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</si>
  <si>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validation acquis, je contrôle avec un test simple ou l'obs.... ; Si écart : je préviens le responsable, les soins ou le formateur. ; Je transmets : ce que j'ai vu, corrigé ou fait remonter.</t>
  </si>
  <si>
    <t>Compléter avec le niveau autorisé, le risque maîtrisé, la preuve gardée et la personne à prévenir pour « validation acquis ».</t>
  </si>
  <si>
    <t>Quel risque précis veux-tu maîtriser dans « validation acquis », et quelle preuve démontre que l'action est conforme ?</t>
  </si>
  <si>
    <t>Fiche recette/test texture/traçabilité PMS ou transmission ciblée selon le cas « validation acquis ».</t>
  </si>
  <si>
    <t>Exemple de réponse PRO : pour « Transformer la connaissance en gestes observables et validables. », je vérifie d’abord la prescription, le niveau IDDSI ou la consigne validée. Je contrôle en situation réelle : Atelier : faire décrire puis réaliser le contrôle lié à « validation acquis ». Le risque à éviter est : Cuisine produit conforme ; soins/diététique valident la prescription ; service observe et transmet. Je m’appuie sur la preuve suivante : Fiche recette/test texture/traçabilité PMS ou transmission ciblée selon le cas « validation acquis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</si>
  <si>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validation acquis ». Je compare le résultat obtenu avec ce qui est demandé et je signale tout écart avant service. Je transmets l’information utile et je garde comme repère : Fiche recette/test texture/traçabilité PMS ou transmission ciblée selon le cas « validation acquis ».</t>
  </si>
  <si>
    <t>Exemple de réponse CFA : pour « Transformer la connaissance en gestes observables et validables. », je regarde la consigne, je contrôle : Atelier : faire décrire puis réaliser le contrôle lié à « validation acquis ». Si ce n’est pas bon ou si j’ai un doute, je ne laisse pas partir sans prévenir le responsable, les soins ou le formateur.</t>
  </si>
  <si>
    <t>Atelier : faire décrire puis réaliser le contrôle lié à « validation acquis ».</t>
  </si>
  <si>
    <t>Q282</t>
  </si>
  <si>
    <t>Situation : recyclage après écart. Objectif terrain : réentraîner sur situation réelle.</t>
  </si>
  <si>
    <t>Analysez la conduite professionnelle à tenir pour « recyclage après écart » en textures modifiées : besoin, risque, action validée, contrôle observable et trace.</t>
  </si>
  <si>
    <t>Sur le terrain, que fais-tu si tu rencontres « recyclage après écart » avec une personne en texture modifiée ?</t>
  </si>
  <si>
    <t>Notion : Pour recyclage après écart, le professionnel vérifie le besoin et le niveau attendu (amélioration), identifie le risque principal, applique une action validée (réentraîner sur situation réelle), réalise un contrôle observable, conserve une preuve/trace et transmet l'écart ou la décision au responsable concerné. ; Besoin / objectif : Pour recyclage après écart, le professionnel vérifie le besoin et le niveau attendu (amélioration), identifie le risque principal, applique une action validée (réentraîner sur situation réelle), réalise un contrôle observable, conserve une preuve/trace et transmet l'écart ou la décision au responsable concerné. ; Action professionnelle : appliquer la prescription et la consigne validée. ; Contrôle observable : Pour recyclage après écart, le professionnel vérifie le besoin et le niveau attendu (amélioration), identifie le risque principal, applique une action validée (réentraîner sur situation réelle), réalise un contrôle observable, conserve une preuve/trace et transmet l'écart ou la décision au responsable concerné. ; Risque / limite : Pour recyclage après écart, le professionnel vérifie le besoin et le niveau attendu (amélioration), identifie le risque principal, applique une action validée (réentraîner sur situation réelle), réalise un contrôle observable, conserve une preuve/trace et transmet l'écart ou la décision au responsable concerné. ; Validation / preuve : Pour recyclage après écart, le professionnel vérifie le besoin et le niveau attendu (amélioration), identifie le risque principal, applique une action validée (réentraîner sur situation réelle), réalise un contrôle observable, conserve une preuve/trace et transmet l'écart ou la décision au responsable concerné. ; Responsable : Formateur + encadrement. ; Source : SRC_IDDSI_TESTS</t>
  </si>
  <si>
    <t>Objectif : identifier la situation « amélioration », expliquer le risque à maîtriser, réaliser le geste professionnel autorisé, contrôler la conformité, alerter en cas .... ; Action : appliquer la prescription en production, service ou accompagnement. ; Contrôle : Atelier : faire décrire puis réaliser le contrôle lié à « recyclage après écart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</si>
  <si>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recyclage après écart, je contrôle avec un test simple ou l.... ; Si écart : je préviens le responsable, les soins ou le formateur. ; Je transmets : ce que j'ai vu, corrigé ou fait remonter.</t>
  </si>
  <si>
    <t>recyclage → risque → action → contrôle → trace</t>
  </si>
  <si>
    <t>Compléter avec le niveau autorisé, le risque maîtrisé, la preuve gardée et la personne à prévenir pour « recyclage après écart ».</t>
  </si>
  <si>
    <t>Quel risque précis veux-tu maîtriser dans « recyclage après écart », et quelle preuve démontre que l'action est conforme ?</t>
  </si>
  <si>
    <t>Fiche recette/test texture/traçabilité PMS ou transmission ciblée selon le cas « recyclage après écart ».</t>
  </si>
  <si>
    <t>Exemple de réponse PRO : pour « Transformer la connaissance en gestes observables et validables. », je vérifie d’abord la prescription, le niveau IDDSI ou la consigne validée. Je contrôle en situation réelle : Atelier : faire décrire puis réaliser le contrôle lié à « recyclage après écart ». Le risque à éviter est : Cuisine produit conforme ; soins/diététique valident la prescription ; service observe et transmet. Je m’appuie sur la preuve suivante : Fiche recette/test texture/traçabilité PMS ou transmission ciblée selon le cas « recyclage après écart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</si>
  <si>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recyclage après écart ». Je compare le résultat obtenu avec ce qui est demandé et je signale tout écart avant service. Je transmets l’information utile et je garde comme repère : Fiche recette/test texture/traçabilité PMS ou transmission ciblée selon le cas « recyclage après écart ».</t>
  </si>
  <si>
    <t>Exemple de réponse CFA : pour « Transformer la connaissance en gestes observables et validables. », je regarde la consigne, je contrôle : Atelier : faire décrire puis réaliser le contrôle lié à « recyclage après écart ». Si ce n’est pas bon ou si j’ai un doute, je ne laisse pas partir sans prévenir le responsable, les soins ou le formateur.</t>
  </si>
  <si>
    <t>Atelier : faire décrire puis réaliser le contrôle lié à « recyclage après écart ».</t>
  </si>
  <si>
    <t>Q283</t>
  </si>
  <si>
    <t>Situation : tutorat nouvel agent. Objectif terrain : associer consigne et observation.</t>
  </si>
  <si>
    <t>intégration</t>
  </si>
  <si>
    <t>Analysez la conduite professionnelle à tenir pour « tutorat nouvel agent » en textures modifiées : besoin, risque, action validée, contrôle observable et trace.</t>
  </si>
  <si>
    <t>Explique la conduite intermédiaire à tenir pour « intégration » : situation, risque, geste professionnel, contrôle et transmission.</t>
  </si>
  <si>
    <t>Sur le terrain, que fais-tu si tu rencontres « tutorat nouvel agent » avec une personne en texture modifiée ?</t>
  </si>
  <si>
    <t>Notion : Pour tutorat nouvel agent, le professionnel vérifie le besoin et le niveau attendu (intégration), identifie le risque principal, applique une action validée (associer consigne et observation), réalise un contrôle observable, conserve une preuve/trace et transmet l'écart ou la décision au responsable concerné. ; Besoin / objectif : Pour tutorat nouvel agent, le professionnel vérifie le besoin et le niveau attendu (intégration), identifie le risque principal, applique une action validée (associer consigne et observation), réalise un contrôle observable, conserve une preuve/trace et transmet l'écart ou la décision au responsable concerné. ; Action professionnelle : appliquer la prescription et la consigne validée. ; Contrôle observable : Pour tutorat nouvel agent, le professionnel vérifie le besoin et le niveau attendu (intégration), identifie le risque principal, applique une action validée (associer consigne et observation), réalise un contrôle observable, conserve une preuve/trace et transmet l'écart ou la décision au responsable concerné. ; Risque / limite : Pour tutorat nouvel agent, le professionnel vérifie le besoin et le niveau attendu (intégration), identifie le risque principal, applique une action validée (associer consigne et observation), réalise un contrôle observable, conserve une preuve/trace et transmet l'écart ou la décision au responsable concerné. ; Validation / preuve : Pour tutorat nouvel agent, le professionnel vérifie le besoin et le niveau attendu (intégration), identifie le risque principal, applique une action validée (associer consigne et observation), réalise un contrôle observable, conserve une preuve/trace et transmet l'écart ou la décision au responsable concerné. ; Responsable : Formateur + encadrement. ; Source : SRC_IDDSI_TESTS</t>
  </si>
  <si>
    <t>Objectif : identifier la situation « intégration », expliquer le risque à maîtriser, réaliser le geste professionnel autorisé, contrôler la conformité, alerter en cas d.... ; Action : appliquer la prescription en production, service ou accompagnement. ; Contrôle : Atelier : faire décrire puis réaliser le contrôle lié à « tutorat nouvel agent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</si>
  <si>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tutorat nouvel agent, je contrôle avec un test simple ou l'.... ; Si écart : je préviens le responsable, les soins ou le formateur. ; Je transmets : ce que j'ai vu, corrigé ou fait remonter.</t>
  </si>
  <si>
    <t>tutorat → risque → action → contrôle → trace</t>
  </si>
  <si>
    <t>Compléter avec le niveau autorisé, le risque maîtrisé, la preuve gardée et la personne à prévenir pour « tutorat nouvel agent ».</t>
  </si>
  <si>
    <t>Quel risque précis veux-tu maîtriser dans « tutorat nouvel agent », et quelle preuve démontre que l'action est conforme ?</t>
  </si>
  <si>
    <t>Fiche recette/test texture/traçabilité PMS ou transmission ciblée selon le cas « tutorat nouvel agent ».</t>
  </si>
  <si>
    <t>Exemple de réponse PRO : pour « Transformer la connaissance en gestes observables et validables. », je vérifie d’abord la prescription, le niveau IDDSI ou la consigne validée. Je contrôle en situation réelle : Atelier : faire décrire puis réaliser le contrôle lié à « tutorat nouvel agent ». Le risque à éviter est : Cuisine produit conforme ; soins/diététique valident la prescription ; service observe et transmet. Je m’appuie sur la preuve suivante : Fiche recette/test texture/traçabilité PMS ou transmission ciblée selon le cas « tutorat nouvel agent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</si>
  <si>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tutorat nouvel agent ». Je compare le résultat obtenu avec ce qui est demandé et je signale tout écart avant service. Je transmets l’information utile et je garde comme repère : Fiche recette/test texture/traçabilité PMS ou transmission ciblée selon le cas « tutorat nouvel agent ».</t>
  </si>
  <si>
    <t>Exemple de réponse CFA : pour « Transformer la connaissance en gestes observables et validables. », je regarde la consigne, je contrôle : Atelier : faire décrire puis réaliser le contrôle lié à « tutorat nouvel agent ». Si ce n’est pas bon ou si j’ai un doute, je ne laisse pas partir sans prévenir le responsable, les soins ou le formateur.</t>
  </si>
  <si>
    <t>Atelier : faire décrire puis réaliser le contrôle lié à « tutorat nouvel agent ».</t>
  </si>
  <si>
    <t>Q284</t>
  </si>
  <si>
    <t>Situation : bilan mensuel textures. Objectif terrain : suivre écarts, refus et corrections.</t>
  </si>
  <si>
    <t>pilotage</t>
  </si>
  <si>
    <t>Analysez la conduite professionnelle à tenir pour « bilan mensuel textures » en textures modifiées : besoin, risque, action validée, contrôle observable et trace.</t>
  </si>
  <si>
    <t>Explique la conduite intermédiaire à tenir pour « pilotage » : situation, risque, geste professionnel, contrôle et transmission.</t>
  </si>
  <si>
    <t>Sur le terrain, que fais-tu si tu rencontres « bilan mensuel textures » avec une personne en texture modifiée ?</t>
  </si>
  <si>
    <t>Notion : Pour bilan mensuel textures, le professionnel vérifie le besoin et le niveau attendu (pilotage), identifie le risque principal, applique une action validée (suivre écarts, refus et corrections), réalise un contrôle observable, conserve une preuve/trace et transmet l'écart ou la décision au responsable concerné. ; Besoin / objectif : Pour bilan mensuel textures, le professionnel vérifie le besoin et le niveau attendu (pilotage), identifie le risque principal, applique une action validée (suivre écarts, refus et corrections), réalise un contrôle observable, conserve une preuve/trace et transmet l'écart ou la décision au responsable concerné. ; Action professionnelle : appliquer la prescription et la consigne validée. ; Contrôle observable : Pour bilan mensuel textures, le professionnel vérifie le besoin et le niveau attendu (pilotage), identifie le risque principal, applique une action validée (suivre écarts, refus et corrections), réalise un contrôle observable, conserve une preuve/trace et transmet l'écart ou la décision au responsable concerné. ; Risque / limite : Pour bilan mensuel textures, le professionnel vérifie le besoin et le niveau attendu (pilotage), identifie le risque principal, applique une action validée (suivre écarts, refus et corrections), réalise un contrôle observable, conserve une preuve/trace et transmet l'écart ou la décision au responsable concerné. ; Validation / preuve : Pour bilan mensuel textures, le professionnel vérifie le besoin et le niveau attendu (pilotage), identifie le risque principal, applique une action validée (suivre écarts, refus et corrections), réalise un contrôle observable, conserve une preuve/trace et transmet l'écart ou la décision au responsable concerné. ; Responsable : Formateur + encadrement. ; Source : SRC_IDDSI_TESTS</t>
  </si>
  <si>
    <t>Objectif : identifier la situation « pilotage », expliquer le risque à maîtriser, réaliser le geste professionnel autorisé, contrôler la conformité, alerter en cas d’éc.... ; Action : appliquer la prescription en production, service ou accompagnement. ; Contrôle : Atelier : faire décrire puis réaliser le contrôle lié à « bilan mensuel textures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</si>
  <si>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bilan mensuel textures, je contrôle avec un test simple ou .... ; Si écart : je préviens le responsable, les soins ou le formateur. ; Je transmets : ce que j'ai vu, corrigé ou fait remonter.</t>
  </si>
  <si>
    <t>bilan → risque → action → contrôle → trace</t>
  </si>
  <si>
    <t>Compléter avec le niveau autorisé, le risque maîtrisé, la preuve gardée et la personne à prévenir pour « bilan mensuel textures ».</t>
  </si>
  <si>
    <t>Quel risque précis veux-tu maîtriser dans « bilan mensuel textures », et quelle preuve démontre que l'action est conforme ?</t>
  </si>
  <si>
    <t>Fiche recette/test texture/traçabilité PMS ou transmission ciblée selon le cas « bilan mensuel textures ».</t>
  </si>
  <si>
    <t>Exemple de réponse PRO : pour « Transformer la connaissance en gestes observables et validables. », je vérifie d’abord la prescription, le niveau IDDSI ou la consigne validée. Je contrôle en situation réelle : Atelier : faire décrire puis réaliser le contrôle lié à « bilan mensuel textures ». Le risque à éviter est : Cuisine produit conforme ; soins/diététique valident la prescription ; service observe et transmet. Je m’appuie sur la preuve suivante : Fiche recette/test texture/traçabilité PMS ou transmission ciblée selon le cas « bilan mensuel textures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</si>
  <si>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bilan mensuel textures ». Je compare le résultat obtenu avec ce qui est demandé et je signale tout écart avant service. Je transmets l’information utile et je garde comme repère : Fiche recette/test texture/traçabilité PMS ou transmission ciblée selon le cas « bilan mensuel textures ».</t>
  </si>
  <si>
    <t>Exemple de réponse CFA : pour « Transformer la connaissance en gestes observables et validables. », je regarde la consigne, je contrôle : Atelier : faire décrire puis réaliser le contrôle lié à « bilan mensuel textures ». Si ce n’est pas bon ou si j’ai un doute, je ne laisse pas partir sans prévenir le responsable, les soins ou le formateur.</t>
  </si>
  <si>
    <t>Atelier : faire décrire puis réaliser le contrôle lié à « bilan mensuel textures ».</t>
  </si>
  <si>
    <t>Q285</t>
  </si>
  <si>
    <t>Situation : standardisation inter-équipe. Objectif terrain : aligner cuisine, service et soins.</t>
  </si>
  <si>
    <t>Analysez la conduite professionnelle à tenir pour « standardisation inter-équipe » en textures modifiées : besoin, risque, action validée, contrôle observable et trace.</t>
  </si>
  <si>
    <t>Sur le terrain, que fais-tu si tu rencontres « standardisation inter-équipe » avec une personne en texture modifiée ?</t>
  </si>
  <si>
    <t>Notion : Pour standardisation inter-équipe, le professionnel vérifie le besoin et le niveau attendu (qualité), identifie le risque principal, applique une action validée (aligner cuisine, service et soins), réalise un contrôle observable, conserve une preuve/trace et transmet l'écart ou la décision au responsable concerné. ; Besoin / objectif : Pour standardisation inter-équipe, le professionnel vérifie le besoin et le niveau attendu (qualité), identifie le risque principal, applique une action validée (aligner cuisine, service et soins), réalise un contrôle observable, conserve une preuve/trace et transmet l'écart ou la décision au responsable concerné. ; Action professionnelle : appliquer la prescription et la consigne validée. ; Contrôle observable : Pour standardisation inter-équipe, le professionnel vérifie le besoin et le niveau attendu (qualité), identifie le risque principal, applique une action validée (aligner cuisine, service et soins), réalise un contrôle observable, conserve une preuve/trace et transmet l'écart ou la décision au responsable concerné. ; Risque / limite : Pour standardisation inter-équipe, le professionnel vérifie le besoin et le niveau attendu (qualité), identifie le risque principal, applique une action validée (aligner cuisine, service et soins), réalise un contrôle observable, conserve une preuve/trace et transmet l'écart ou la décision au responsable concerné. ; Validation / preuve : Pour standardisation inter-équipe, le professionnel vérifie le besoin et le niveau attendu (qualité), identifie le risque principal, applique une action validée (aligner cuisine, service et soins), réalise un contrôle observable, conserve une preuve/trace et transmet l'écart ou la décision au responsable concerné. ; Responsable : Formateur + encadrement. ; Source : SRC_IDDSI_TESTS</t>
  </si>
  <si>
    <t>Objectif : identifier la situation « qualité », expliquer le risque à maîtriser, réaliser le geste professionnel autorisé, contrôler la conformité, alerter en cas d’éca.... ; Action : appliquer la prescription en production, service ou accompagnement. ; Contrôle : Atelier : faire décrire puis réaliser le contrôle lié à « standardisation inter-équipe ».. ; Transmission : prévenir cuisine, soins ou responsable si écart. ; Trace : noter ou faire remonter l'observation utile.</t>
  </si>
  <si>
    <t>Je vérifie : Transformer la connaissance en gestes observables et validables.. ; Je respecte : la prescription ou la consigne donnée. ; Je contrôle : Je vérifie la personne, le plateau et la texture. Je fais le geste prévu pour standardisation inter-équipe, je contrôle avec un test simp.... ; Si écart : je préviens le responsable, les soins ou le formateur. ; Je transmets : ce que j'ai vu, corrigé ou fait remonter.</t>
  </si>
  <si>
    <t>standardisation → risque → action → contrôle → trace</t>
  </si>
  <si>
    <t>Compléter avec le niveau autorisé, le risque maîtrisé, la preuve gardée et la personne à prévenir pour « standardisation inter-équipe ».</t>
  </si>
  <si>
    <t>Quel risque précis veux-tu maîtriser dans « standardisation inter-équipe », et quelle preuve démontre que l'action est conforme ?</t>
  </si>
  <si>
    <t>Fiche recette/test texture/traçabilité PMS ou transmission ciblée selon le cas « standardisation inter-équipe ».</t>
  </si>
  <si>
    <t>Exemple de réponse PRO : pour « Transformer la connaissance en gestes observables et validables. », je vérifie d’abord la prescription, le niveau IDDSI ou la consigne validée. Je contrôle en situation réelle : Atelier : faire décrire puis réaliser le contrôle lié à « standardisation inter-équipe ». Le risque à éviter est : Cuisine produit conforme ; soins/diététique valident la prescription ; service observe et transmet. Je m’appuie sur la preuve suivante : Fiche recette/test texture/traçabilité PMS ou transmission ciblée selon le cas « standardisation inter-équipe ». Si l’écart persiste, je corrige, je bloque la sortie si nécessaire et je transmets au responsable concerné.</t>
  </si>
  <si>
    <t>Exemple de réponse intermédiaire : pour « Transformer la connaissance en gestes observables et validables. », j’applique la consigne puis je vérifie : Atelier : faire décrire puis réaliser le contrôle lié à « standardisation inter-équipe ». Je compare le résultat obtenu avec ce qui est demandé et je signale tout écart avant service. Je transmets l’information utile et je garde comme repère : Fiche recette/test texture/traçabilité PMS ou transmission ciblée selon le cas « standardisation inter-équipe ».</t>
  </si>
  <si>
    <t>Exemple de réponse CFA : pour « Transformer la connaissance en gestes observables et validables. », je regarde la consigne, je contrôle : Atelier : faire décrire puis réaliser le contrôle lié à « standardisation inter-équipe ». Si ce n’est pas bon ou si j’ai un doute, je ne laisse pas partir sans prévenir le responsable, les soins ou le formateur.</t>
  </si>
  <si>
    <t>Atelier : faire décrire puis réaliser le contrôle lié à « standardisation inter-équipe ».</t>
  </si>
  <si>
    <t>allergie intolerance</t>
  </si>
  <si>
    <t>situation allergie intolerance</t>
  </si>
  <si>
    <t>allergie intolerance separer allergie aversion et degout</t>
  </si>
  <si>
    <t>separer allergie aversion et degout</t>
  </si>
  <si>
    <t>reaction grave</t>
  </si>
  <si>
    <t>registre dossier</t>
  </si>
  <si>
    <t>distinguer allergie medicale intolerance non gout registre dossier</t>
  </si>
  <si>
    <t>regime therapeutique</t>
  </si>
  <si>
    <t>situation regime therapeutique</t>
  </si>
  <si>
    <t>regime therapeutique ne pas improviser les substitutions</t>
  </si>
  <si>
    <t>ne pas improviser les substitutions</t>
  </si>
  <si>
    <t>incompatibilite nutritionnelle ou medicale</t>
  </si>
  <si>
    <t>fiche individuelle</t>
  </si>
  <si>
    <t>croiser texture + regime + allergenes fiche individuelle</t>
  </si>
  <si>
    <t>fatigue en fin de journee</t>
  </si>
  <si>
    <t>situation fatigue en fin de journee</t>
  </si>
  <si>
    <t>fatigue en fin de journee adapter horaire collation texture selon moment</t>
  </si>
  <si>
    <t>adapter horaire collation texture selon moment</t>
  </si>
  <si>
    <t>apports insuffisants</t>
  </si>
  <si>
    <t>suivi consommation</t>
  </si>
  <si>
    <t>personnaliser temps moment et densite suivi consommation</t>
  </si>
  <si>
    <t>evaluation initiale</t>
  </si>
  <si>
    <t>situation evaluation initiale</t>
  </si>
  <si>
    <t>evaluation initiale observer interroger peser transmettre</t>
  </si>
  <si>
    <t>observer interroger peser transmettre</t>
  </si>
  <si>
    <t>mauvaise texture de depart</t>
  </si>
  <si>
    <t>bilan entree</t>
  </si>
  <si>
    <t>evaluation clinique nutritionnelle structuree bilan entree</t>
  </si>
  <si>
    <t>reviser niveau et outils</t>
  </si>
  <si>
    <t>reevaluation periodique</t>
  </si>
  <si>
    <t>situation reevaluation periodique</t>
  </si>
  <si>
    <t>reevaluation periodique reviser niveau et outils</t>
  </si>
  <si>
    <t>texture obsolete</t>
  </si>
  <si>
    <t>compte rendu repas</t>
  </si>
  <si>
    <t>boucle d amelioration individualisee compte rendu repas</t>
  </si>
  <si>
    <t>apports proteiques</t>
  </si>
  <si>
    <t>apports proteiques ou sont les proteines dans ton assiette modifiee</t>
  </si>
  <si>
    <t>ou sont les proteines dans ton assiette modifiee</t>
  </si>
  <si>
    <t>ne pas modifier texture regime ou allergene sans consigne validee</t>
  </si>
  <si>
    <t>grammage valide</t>
  </si>
  <si>
    <t>grammage valide recette enrichie et stable</t>
  </si>
  <si>
    <t>densite energetique</t>
  </si>
  <si>
    <t>densite energetique tu as mixe mais as tu garde l energie</t>
  </si>
  <si>
    <t>tu as mixe mais as tu garde l energie</t>
  </si>
  <si>
    <t>compatibilite regimes</t>
  </si>
  <si>
    <t>compatibilite regimes liaison enrichissement maitrises</t>
  </si>
  <si>
    <t>hydratation</t>
  </si>
  <si>
    <t>iddsi boissons</t>
  </si>
  <si>
    <t>hydratation comment sais tu que la personne boit assez</t>
  </si>
  <si>
    <t>comment sais tu que la personne boit assez</t>
  </si>
  <si>
    <t>suivi hydrique</t>
  </si>
  <si>
    <t>suivi hydrique preparation reguliere</t>
  </si>
  <si>
    <t>securite fausse route</t>
  </si>
  <si>
    <t>securite fausse route que se passe t il si ta puree rend de l eau</t>
  </si>
  <si>
    <t>que se passe t il si ta puree rend de l eau</t>
  </si>
  <si>
    <t>prescription respectee</t>
  </si>
  <si>
    <t>prescription respectee tamisage test texture</t>
  </si>
  <si>
    <t>volume alimentaire</t>
  </si>
  <si>
    <t>volume alimentaire comment eviter de remplir sans nourrir</t>
  </si>
  <si>
    <t>comment eviter de remplir sans nourrir</t>
  </si>
  <si>
    <t>plan alimentaire presentation portion adaptee</t>
  </si>
  <si>
    <t>gouter collations</t>
  </si>
  <si>
    <t>gouter collations quelle collation est utile et compatible texture</t>
  </si>
  <si>
    <t>quelle collation est utile et compatible texture</t>
  </si>
  <si>
    <t>plan nutrition</t>
  </si>
  <si>
    <t>plan nutrition texture collation validee</t>
  </si>
  <si>
    <t>fruits et fibres</t>
  </si>
  <si>
    <t>fruits et fibres comment gardes tu le fruit en texture adaptee</t>
  </si>
  <si>
    <t>comment gardes tu le fruit en texture adaptee</t>
  </si>
  <si>
    <t>menu valide</t>
  </si>
  <si>
    <t>menu valide preparation fraiche securisee</t>
  </si>
  <si>
    <t>temperature de service</t>
  </si>
  <si>
    <t>temperature de service une texture correcte mais froide donne quoi</t>
  </si>
  <si>
    <t>une texture correcte mais froide donne quoi</t>
  </si>
  <si>
    <t>confort et securite</t>
  </si>
  <si>
    <t>confort et securite maitrise liaison chaude froide</t>
  </si>
  <si>
    <t>regimes restrictifs</t>
  </si>
  <si>
    <t>regimes restrictifs restriction texture + sans sel + mixe que verifies tu</t>
  </si>
  <si>
    <t>restriction texture + sans sel + mixe que verifies tu</t>
  </si>
  <si>
    <t>limiter les restrictions inutiles prioriser nutrition</t>
  </si>
  <si>
    <t>validation dietetique obligatoire</t>
  </si>
  <si>
    <t>validation dietetique obligatoire recette adaptee non punitive</t>
  </si>
  <si>
    <t>plaisir et phase cephalique</t>
  </si>
  <si>
    <t>plaisir et phase cephalique pourquoi le beau peut ameliorer l apport</t>
  </si>
  <si>
    <t>pourquoi le beau peut ameliorer l apport</t>
  </si>
  <si>
    <t>respect gouts</t>
  </si>
  <si>
    <t>respect gouts dressage differencie</t>
  </si>
  <si>
    <t>suivi des restes</t>
  </si>
  <si>
    <t>suivi des restes que t apprend l assiette retour</t>
  </si>
  <si>
    <t>que t apprend l assiette retour</t>
  </si>
  <si>
    <t>suivi hebdomadaire</t>
  </si>
  <si>
    <t>suivi hebdomadaire retour cuisine exploite</t>
  </si>
  <si>
    <t>signaux d alerte</t>
  </si>
  <si>
    <t>signaux d alerte quel signal impose d arreter et prevenir</t>
  </si>
  <si>
    <t>quel signal impose d arreter et prevenir</t>
  </si>
  <si>
    <t>circuit alerte</t>
  </si>
  <si>
    <t>circuit alerte stop service si doute majeur</t>
  </si>
  <si>
    <t>identification du plat</t>
  </si>
  <si>
    <t>dimension identification du plat</t>
  </si>
  <si>
    <t>identification du plat poisson mixe moule + puree carotte + sauce citron</t>
  </si>
  <si>
    <t>poisson mixe moule + puree carotte + sauce citron</t>
  </si>
  <si>
    <t>equilibre composantes</t>
  </si>
  <si>
    <t>equilibre composantes dressage assiette compartimentee</t>
  </si>
  <si>
    <t>dimension couleur</t>
  </si>
  <si>
    <t>couleur betterave carotte epinard courge</t>
  </si>
  <si>
    <t>betterave carotte epinard courge</t>
  </si>
  <si>
    <t>variete legumes</t>
  </si>
  <si>
    <t>variete legumes pas de colorants inutiles</t>
  </si>
  <si>
    <t>dimension saveur</t>
  </si>
  <si>
    <t>assaisonnement controle et adapte regime</t>
  </si>
  <si>
    <t>herbes mixees jus corse epices douces</t>
  </si>
  <si>
    <t>compatibilite sans sel allergenes</t>
  </si>
  <si>
    <t>compatibilite sans sel allergenes degustation cuisine systematique</t>
  </si>
  <si>
    <t>saveur herbes mixees jus corse epices douces</t>
  </si>
  <si>
    <t>dimension odeur</t>
  </si>
  <si>
    <t>odeur jus de viande reduit aromates</t>
  </si>
  <si>
    <t>jus de viande reduit aromates</t>
  </si>
  <si>
    <t>respect tolerances</t>
  </si>
  <si>
    <t>respect tolerances rechauffage non dessechant</t>
  </si>
  <si>
    <t>texture lisse cohesive lubrifiee selon niveau</t>
  </si>
  <si>
    <t>texture en bouche</t>
  </si>
  <si>
    <t>dimension texture en bouche</t>
  </si>
  <si>
    <t>texture en bouche ajout sauce liaison tamisage</t>
  </si>
  <si>
    <t>ajout sauce liaison tamisage</t>
  </si>
  <si>
    <t>niveau conforme</t>
  </si>
  <si>
    <t>niveau conforme test cuillere fourchette</t>
  </si>
  <si>
    <t>dimension sauces</t>
  </si>
  <si>
    <t>sauces bechamel enrichie veloute reduit</t>
  </si>
  <si>
    <t>bechamel enrichie veloute reduit</t>
  </si>
  <si>
    <t>apport et regime</t>
  </si>
  <si>
    <t>apport et regime texture sauce validee</t>
  </si>
  <si>
    <t>dimension formes</t>
  </si>
  <si>
    <t>formes boudin quenelle dome moule silicone</t>
  </si>
  <si>
    <t>boudin quenelle dome moule silicone</t>
  </si>
  <si>
    <t>portion lisible</t>
  </si>
  <si>
    <t>portion lisible tenue au chaud validee</t>
  </si>
  <si>
    <t>repas complet</t>
  </si>
  <si>
    <t>dimension repas complet</t>
  </si>
  <si>
    <t>repas complet menu complet texture 4</t>
  </si>
  <si>
    <t>menu complet texture 4</t>
  </si>
  <si>
    <t>menu equilibre</t>
  </si>
  <si>
    <t>menu equilibre organisation multi composantes</t>
  </si>
  <si>
    <t>meme repas que les autres</t>
  </si>
  <si>
    <t>dimension meme repas que les autres</t>
  </si>
  <si>
    <t>bœuf carottes decline texture</t>
  </si>
  <si>
    <t>variete declinaison du menu</t>
  </si>
  <si>
    <t>meme repas que les autres bœuf carottes decline texture</t>
  </si>
  <si>
    <t>dimension sociale</t>
  </si>
  <si>
    <t>dimension dimension sociale</t>
  </si>
  <si>
    <t>dimension sociale meme salle aide discrete</t>
  </si>
  <si>
    <t>meme salle aide discrete</t>
  </si>
  <si>
    <t>projet personnalise</t>
  </si>
  <si>
    <t>projet personnalise coordination salle</t>
  </si>
  <si>
    <t>acceptabilite cfa pro</t>
  </si>
  <si>
    <t>dimension acceptabilite cfa pro</t>
  </si>
  <si>
    <t>acceptabilite cfa pro securite plaisir autonomie</t>
  </si>
  <si>
    <t>securite plaisir autonomie</t>
  </si>
  <si>
    <t>validation globale</t>
  </si>
  <si>
    <t>validation globale execution realiste</t>
  </si>
  <si>
    <t>degustation interne</t>
  </si>
  <si>
    <t>dimension degustation interne</t>
  </si>
  <si>
    <t>organoleptique</t>
  </si>
  <si>
    <t>check gout sel texture temperature</t>
  </si>
  <si>
    <t>regimes respectes</t>
  </si>
  <si>
    <t>regimes respectes controle organoleptique</t>
  </si>
  <si>
    <t>degustation interne check gout sel texture temperature</t>
  </si>
  <si>
    <t>etape menu</t>
  </si>
  <si>
    <t>menu fiche technique texture par composante</t>
  </si>
  <si>
    <t>fiche technique texture par composante</t>
  </si>
  <si>
    <t>improvisation en fin de service</t>
  </si>
  <si>
    <t>menu compatible regimes</t>
  </si>
  <si>
    <t>menu compatible regimes fiches techniques signees fiche texture</t>
  </si>
  <si>
    <t>etape achats</t>
  </si>
  <si>
    <t>achats pieces tendres parage qualite constante</t>
  </si>
  <si>
    <t>pieces tendres parage qualite constante</t>
  </si>
  <si>
    <t>fibres nerfs peaux aretes</t>
  </si>
  <si>
    <t>apports et allergies</t>
  </si>
  <si>
    <t>apports et allergies cahier charges fournisseur bon livraison</t>
  </si>
  <si>
    <t>cuisson longue douce si besoin</t>
  </si>
  <si>
    <t>cuisson cuisson longue douce si besoin</t>
  </si>
  <si>
    <t>trop sec trop fibreux sous cuisson</t>
  </si>
  <si>
    <t>preservation apports</t>
  </si>
  <si>
    <t>preservation apports courbe temps temperature releve cuisson</t>
  </si>
  <si>
    <t>etape mixage</t>
  </si>
  <si>
    <t>mixage materiel adapte petites charges tamisage</t>
  </si>
  <si>
    <t>materiel adapte petites charges tamisage</t>
  </si>
  <si>
    <t>grumeaux peaux fibres</t>
  </si>
  <si>
    <t>densite nutritionnelle</t>
  </si>
  <si>
    <t>densite nutritionnelle procedure mixage test texture</t>
  </si>
  <si>
    <t>etape liaison</t>
  </si>
  <si>
    <t>liaison lier avec sauce feculent epaississant valide</t>
  </si>
  <si>
    <t>lier avec sauce feculent epaississant valide</t>
  </si>
  <si>
    <t>dephasage eau solide ou texture collante</t>
  </si>
  <si>
    <t>compatibilite regimes allergenes</t>
  </si>
  <si>
    <t>compatibilite regimes allergenes recette testee stabilite 30 min</t>
  </si>
  <si>
    <t>enrichissement</t>
  </si>
  <si>
    <t>etape enrichissement</t>
  </si>
  <si>
    <t>enrichissement enrichir selon protocole dietetique</t>
  </si>
  <si>
    <t>enrichir selon protocole dietetique</t>
  </si>
  <si>
    <t>dilution au bouillon eau</t>
  </si>
  <si>
    <t>regime allergene valide</t>
  </si>
  <si>
    <t>regime allergene valide dosage precis fiche recette</t>
  </si>
  <si>
    <t>refroidissement</t>
  </si>
  <si>
    <t>etape refroidissement</t>
  </si>
  <si>
    <t>refroidissement cellule tracabilite portionnement</t>
  </si>
  <si>
    <t>cellule tracabilite portionnement</t>
  </si>
  <si>
    <t>zone de temperature dangereuse</t>
  </si>
  <si>
    <t>sans impact apports</t>
  </si>
  <si>
    <t>sans impact apports process pms releve cellule</t>
  </si>
  <si>
    <t>remise en temperature</t>
  </si>
  <si>
    <t>etape remise en temperature</t>
  </si>
  <si>
    <t>remise en temperature temperature maitrisee sauce ajustee</t>
  </si>
  <si>
    <t>temperature maitrisee sauce ajustee</t>
  </si>
  <si>
    <t>dephasage brulure refroidissement</t>
  </si>
  <si>
    <t>compatibilite textures</t>
  </si>
  <si>
    <t>compatibilite textures mode operatoire temperature service</t>
  </si>
  <si>
    <t>portionnement</t>
  </si>
  <si>
    <t>etape portionnement</t>
  </si>
  <si>
    <t>portionnement pesee ou outils de portionnement</t>
  </si>
  <si>
    <t>pesee ou outils de portionnement</t>
  </si>
  <si>
    <t>portions inegales ration faible</t>
  </si>
  <si>
    <t>grammage nutritionnel</t>
  </si>
  <si>
    <t>grammage nutritionnel louche portionneur defini grammage</t>
  </si>
  <si>
    <t>tracabilite</t>
  </si>
  <si>
    <t>etape tracabilite</t>
  </si>
  <si>
    <t>tracabilite fiche lot recette allergenes</t>
  </si>
  <si>
    <t>fiche lot recette allergenes</t>
  </si>
  <si>
    <t>impossible de retrouver recette ou allergene</t>
  </si>
  <si>
    <t>conserver preuve lot process</t>
  </si>
  <si>
    <t>registre allergenes pms et etiquetage interne fiche lot</t>
  </si>
  <si>
    <t>prevention contaminations</t>
  </si>
  <si>
    <t>etape prevention contaminations</t>
  </si>
  <si>
    <t>prevention contaminations plan de nettoyage et ordre de production</t>
  </si>
  <si>
    <t>plan de nettoyage et ordre de production</t>
  </si>
  <si>
    <t>contamination croisee</t>
  </si>
  <si>
    <t>regimes proteges</t>
  </si>
  <si>
    <t>regimes proteges ordonnancement production plan nettoyage</t>
  </si>
  <si>
    <t>formation equipe</t>
  </si>
  <si>
    <t>etape formation equipe</t>
  </si>
  <si>
    <t>formation equipe procedures photos tests formation</t>
  </si>
  <si>
    <t>procedures photos tests formation</t>
  </si>
  <si>
    <t>variabilite non conformite</t>
  </si>
  <si>
    <t>validation equipe</t>
  </si>
  <si>
    <t>validation equipe mode operatoire affiche audit interne</t>
  </si>
  <si>
    <t>avant service</t>
  </si>
  <si>
    <t>moment avant service</t>
  </si>
  <si>
    <t>double verification discrete</t>
  </si>
  <si>
    <t>mauvaise assiette au mauvais convive</t>
  </si>
  <si>
    <t>avant service double verification discrete</t>
  </si>
  <si>
    <t>installation</t>
  </si>
  <si>
    <t>besoin postural</t>
  </si>
  <si>
    <t>installation assis droit tete adaptee confort</t>
  </si>
  <si>
    <t>assis droit tete adaptee confort</t>
  </si>
  <si>
    <t>fausse route fatigue</t>
  </si>
  <si>
    <t>presentation</t>
  </si>
  <si>
    <t>moment presentation</t>
  </si>
  <si>
    <t>presentation annonce simple positive non infantilisante</t>
  </si>
  <si>
    <t>annonce simple positive non infantilisante</t>
  </si>
  <si>
    <t>refus par non identification</t>
  </si>
  <si>
    <t>ecoute salle</t>
  </si>
  <si>
    <t>moment rythme</t>
  </si>
  <si>
    <t>rythme temps suffisant petites bouchees</t>
  </si>
  <si>
    <t>temps suffisant petites bouchees</t>
  </si>
  <si>
    <t>fausse route stress refus</t>
  </si>
  <si>
    <t>duree repas</t>
  </si>
  <si>
    <t>aide partielle</t>
  </si>
  <si>
    <t>moment aide partielle</t>
  </si>
  <si>
    <t>aide partielle aider uniquement ce qui est necessaire</t>
  </si>
  <si>
    <t>aider uniquement ce qui est necessaire</t>
  </si>
  <si>
    <t>perte autonomie</t>
  </si>
  <si>
    <t>aide totale</t>
  </si>
  <si>
    <t>moment aide totale</t>
  </si>
  <si>
    <t>aide totale demander expliquer respecter refus</t>
  </si>
  <si>
    <t>demander expliquer respecter refus</t>
  </si>
  <si>
    <t>maltraitance involontaire</t>
  </si>
  <si>
    <t>temperature</t>
  </si>
  <si>
    <t>moment temperature</t>
  </si>
  <si>
    <t>temperature organisation pour maintien chaud froid</t>
  </si>
  <si>
    <t>organisation pour maintien chaud froid</t>
  </si>
  <si>
    <t>refus danger qualite</t>
  </si>
  <si>
    <t>temperature en salle</t>
  </si>
  <si>
    <t>moment observation</t>
  </si>
  <si>
    <t>observation transmettre toux refus lenteur restes</t>
  </si>
  <si>
    <t>transmettre toux refus lenteur restes</t>
  </si>
  <si>
    <t>probleme repete invisible</t>
  </si>
  <si>
    <t>moment ambiance</t>
  </si>
  <si>
    <t>ambiance cadre calme reperes plaisir</t>
  </si>
  <si>
    <t>cadre calme reperes plaisir</t>
  </si>
  <si>
    <t>refus ou agitation</t>
  </si>
  <si>
    <t>moment materiel</t>
  </si>
  <si>
    <t>materiel verre assiette couvert ergonomique</t>
  </si>
  <si>
    <t>verre assiette couvert ergonomique</t>
  </si>
  <si>
    <t>dependance et fatigue</t>
  </si>
  <si>
    <t>respect du non gout</t>
  </si>
  <si>
    <t>moment respect du non gout</t>
  </si>
  <si>
    <t>respect du non gout proposer equivalence validee</t>
  </si>
  <si>
    <t>proposer equivalence validee</t>
  </si>
  <si>
    <t>refus durable</t>
  </si>
  <si>
    <t>fiche gouts</t>
  </si>
  <si>
    <t>fin de repas</t>
  </si>
  <si>
    <t>moment fin de repas</t>
  </si>
  <si>
    <t>fin de repas noter restes et reactions</t>
  </si>
  <si>
    <t>noter restes et reactions</t>
  </si>
  <si>
    <t>perte d information</t>
  </si>
  <si>
    <t>douleur buccale</t>
  </si>
  <si>
    <t>cause possible douleur buccale</t>
  </si>
  <si>
    <t>douleur buccale signaler adapter texture temperature</t>
  </si>
  <si>
    <t>signaler adapter texture temperature</t>
  </si>
  <si>
    <t>dire qu il est difficile</t>
  </si>
  <si>
    <t>observation terrain fiche de suivi transmission</t>
  </si>
  <si>
    <t>a t il mal aux dents ou a la bouche</t>
  </si>
  <si>
    <t>reevaluation du niveau</t>
  </si>
  <si>
    <t>texture inadaptee</t>
  </si>
  <si>
    <t>cause possible texture inadaptee</t>
  </si>
  <si>
    <t>texture inadaptee reevaluation du niveau</t>
  </si>
  <si>
    <t>forcer a terminer</t>
  </si>
  <si>
    <t>la texture est elle trop dure ou trop fluide</t>
  </si>
  <si>
    <t>plat non identifiable</t>
  </si>
  <si>
    <t>cause possible plat non identifiable</t>
  </si>
  <si>
    <t>plat non identifiable separer couleurs formes expliquer</t>
  </si>
  <si>
    <t>separer couleurs formes expliquer</t>
  </si>
  <si>
    <t>tout melanger</t>
  </si>
  <si>
    <t>le plat est il reconnaissable</t>
  </si>
  <si>
    <t>gout non accepte</t>
  </si>
  <si>
    <t>cause possible gout non accepte</t>
  </si>
  <si>
    <t>gout non accepte equivalence validee</t>
  </si>
  <si>
    <t>equivalence validee</t>
  </si>
  <si>
    <t>confondre gout et allergene</t>
  </si>
  <si>
    <t>allergie regime non gout ou aversion</t>
  </si>
  <si>
    <t>cause possible fatigue</t>
  </si>
  <si>
    <t>fatigue fractionner enrichir aider</t>
  </si>
  <si>
    <t>fractionner enrichir aider</t>
  </si>
  <si>
    <t>grossir la portion</t>
  </si>
  <si>
    <t>le repas est il trop long ou trop volumineux</t>
  </si>
  <si>
    <t>environnement</t>
  </si>
  <si>
    <t>cause possible environnement</t>
  </si>
  <si>
    <t>environnement calme placement reperes</t>
  </si>
  <si>
    <t>calme placement reperes</t>
  </si>
  <si>
    <t>penser seulement cuisine</t>
  </si>
  <si>
    <t>le contexte favorise t il le repas</t>
  </si>
  <si>
    <t>cause possible posture</t>
  </si>
  <si>
    <t>posture repositionner avec soignant</t>
  </si>
  <si>
    <t>repositionner avec soignant</t>
  </si>
  <si>
    <t>servir sans installer</t>
  </si>
  <si>
    <t>l installation est elle correcte</t>
  </si>
  <si>
    <t>culture religion habitude</t>
  </si>
  <si>
    <t>cause possible culture religion habitude</t>
  </si>
  <si>
    <t>culture religion habitude adapter menus choix dans cadre valide</t>
  </si>
  <si>
    <t>adapter menus choix dans cadre valide</t>
  </si>
  <si>
    <t>juger ou imposer</t>
  </si>
  <si>
    <t>est ce lie aux habitudes de vie</t>
  </si>
  <si>
    <t>trouble cognitif</t>
  </si>
  <si>
    <t>a t il besoin de reperes ou guidance</t>
  </si>
  <si>
    <t>trouble cognitif guidance verbale visuelle</t>
  </si>
  <si>
    <t>guidance verbale visuelle</t>
  </si>
  <si>
    <t>accuser de mauvaise volonte</t>
  </si>
  <si>
    <t>medicaments</t>
  </si>
  <si>
    <t>cause possible medicaments</t>
  </si>
  <si>
    <t>medicaments signaler aux soignants</t>
  </si>
  <si>
    <t>signaler aux soignants</t>
  </si>
  <si>
    <t>cuisine seule responsable</t>
  </si>
  <si>
    <t>un traitement gene t il le repas</t>
  </si>
  <si>
    <t>depression isolement</t>
  </si>
  <si>
    <t>cause possible depression isolement</t>
  </si>
  <si>
    <t>depression isolement presence encouragement alerte equipe</t>
  </si>
  <si>
    <t>presence encouragement alerte equipe</t>
  </si>
  <si>
    <t>reduire a caprice</t>
  </si>
  <si>
    <t>le refus est il psychologique social</t>
  </si>
  <si>
    <t>satiete ou mauvais horaire</t>
  </si>
  <si>
    <t>cause possible satiete ou mauvais horaire</t>
  </si>
  <si>
    <t>satiete ou mauvais horaire reorganiser collation repas</t>
  </si>
  <si>
    <t>reorganiser collation repas</t>
  </si>
  <si>
    <t>forcer sans cause</t>
  </si>
  <si>
    <t>le rythme alimentaire est il coherent</t>
  </si>
  <si>
    <t>bienveillance</t>
  </si>
  <si>
    <t>bienveillance insuffisant si l organisation produit du dommage</t>
  </si>
  <si>
    <t>insuffisant si l organisation produit du dommage</t>
  </si>
  <si>
    <t>bientraitance</t>
  </si>
  <si>
    <t>bientraitance reduire a gentillesse individuelle</t>
  </si>
  <si>
    <t>reduire a gentillesse individuelle</t>
  </si>
  <si>
    <t>plan action</t>
  </si>
  <si>
    <t>plan qualite</t>
  </si>
  <si>
    <t>maltraitance</t>
  </si>
  <si>
    <t>geste parole action ou defaut d action qui porte atteinte aux droits besoins ou sante d une personne vulnerable</t>
  </si>
  <si>
    <t>maltraitance atteinte a sante dignite</t>
  </si>
  <si>
    <t>atteinte a sante dignite</t>
  </si>
  <si>
    <t>atteinte droits sante critique</t>
  </si>
  <si>
    <t>fiche evenement</t>
  </si>
  <si>
    <t>maltraitance involontaire danger banalise</t>
  </si>
  <si>
    <t>danger banalise</t>
  </si>
  <si>
    <t>maltraitance organisationnelle</t>
  </si>
  <si>
    <t>maltraitance organisationnelle refus denutrition perte de dignite</t>
  </si>
  <si>
    <t>refus denutrition perte de dignite</t>
  </si>
  <si>
    <t>consentement</t>
  </si>
  <si>
    <t>consentement forcage ou infantilisation</t>
  </si>
  <si>
    <t>forcage ou infantilisation</t>
  </si>
  <si>
    <t>dignite humiliation</t>
  </si>
  <si>
    <t>humiliation</t>
  </si>
  <si>
    <t>autonomie dependance creee</t>
  </si>
  <si>
    <t>dependance creee</t>
  </si>
  <si>
    <t>refus respecte mais analyse</t>
  </si>
  <si>
    <t>refus respecte mais analyse denutrition si abandon</t>
  </si>
  <si>
    <t>denutrition si abandon</t>
  </si>
  <si>
    <t>liberte de choix</t>
  </si>
  <si>
    <t>liberte de choix repas subi</t>
  </si>
  <si>
    <t>repas subi</t>
  </si>
  <si>
    <t>tracabilite ethique</t>
  </si>
  <si>
    <t>tracabilite ethique decisions invisibles</t>
  </si>
  <si>
    <t>decisions invisibles</t>
  </si>
  <si>
    <t>culture du signalement</t>
  </si>
  <si>
    <t>culture du signalement repetition silencieuse</t>
  </si>
  <si>
    <t>repetition silencieuse</t>
  </si>
  <si>
    <t>prescription texture</t>
  </si>
  <si>
    <t>flux d information prescription texture</t>
  </si>
  <si>
    <t>prescription texture niveau texture boissons interdits</t>
  </si>
  <si>
    <t>niveau texture boissons interdits</t>
  </si>
  <si>
    <t>assiette non conforme</t>
  </si>
  <si>
    <t>regimes allergenes</t>
  </si>
  <si>
    <t>flux d information regimes allergenes</t>
  </si>
  <si>
    <t>regimes allergenes allergies intolerances regimes</t>
  </si>
  <si>
    <t>allergies intolerances regimes</t>
  </si>
  <si>
    <t>erreur grave</t>
  </si>
  <si>
    <t>gouts non gouts</t>
  </si>
  <si>
    <t>flux d information gouts non gouts</t>
  </si>
  <si>
    <t>gouts non gouts preferences aversions habitudes</t>
  </si>
  <si>
    <t>preferences aversions habitudes</t>
  </si>
  <si>
    <t>refus repetes</t>
  </si>
  <si>
    <t>consommation reelle</t>
  </si>
  <si>
    <t>flux d information consommation reelle</t>
  </si>
  <si>
    <t>consommation reelle reste par composante refus appetit</t>
  </si>
  <si>
    <t>reste par composante refus appetit</t>
  </si>
  <si>
    <t>denutrition invisible</t>
  </si>
  <si>
    <t>incidents deglutition</t>
  </si>
  <si>
    <t>flux d information incidents deglutition</t>
  </si>
  <si>
    <t>incidents deglutition toux fausse route voix mouillee</t>
  </si>
  <si>
    <t>toux fausse route voix mouillee</t>
  </si>
  <si>
    <t>danger repete</t>
  </si>
  <si>
    <t>qualite organoleptique</t>
  </si>
  <si>
    <t>flux d information qualite organoleptique</t>
  </si>
  <si>
    <t>qualite organoleptique trop sec fade collant froid</t>
  </si>
  <si>
    <t>trop sec fade collant froid</t>
  </si>
  <si>
    <t>refus non compris</t>
  </si>
  <si>
    <t>autonomie materiel</t>
  </si>
  <si>
    <t>flux d information autonomie materiel</t>
  </si>
  <si>
    <t>autonomie materiel couverts verre assiette aide</t>
  </si>
  <si>
    <t>couverts verre assiette aide</t>
  </si>
  <si>
    <t>aide excessive</t>
  </si>
  <si>
    <t>changement etat</t>
  </si>
  <si>
    <t>flux d information changement etat</t>
  </si>
  <si>
    <t>changement etat fatigue infection retour hospitalisation</t>
  </si>
  <si>
    <t>fatigue infection retour hospitalisation</t>
  </si>
  <si>
    <t>texture ou portion inadaptee</t>
  </si>
  <si>
    <t>validation recette</t>
  </si>
  <si>
    <t>flux d information validation recette</t>
  </si>
  <si>
    <t>validation recette texture apports allergenes photo</t>
  </si>
  <si>
    <t>texture apports allergenes photo</t>
  </si>
  <si>
    <t>recette non validee</t>
  </si>
  <si>
    <t>reunion repas</t>
  </si>
  <si>
    <t>flux d information reunion repas</t>
  </si>
  <si>
    <t>reunion repas difficultes indicateurs actions</t>
  </si>
  <si>
    <t>difficultes indicateurs actions</t>
  </si>
  <si>
    <t>silos professionnels</t>
  </si>
  <si>
    <t>formation terrain</t>
  </si>
  <si>
    <t>flux d information formation terrain</t>
  </si>
  <si>
    <t>formation terrain cas pratiques tests texture ethique</t>
  </si>
  <si>
    <t>cas pratiques tests texture ethique</t>
  </si>
  <si>
    <t>savoirs non transferes</t>
  </si>
  <si>
    <t>retour famille proches</t>
  </si>
  <si>
    <t>flux d information retour famille proches</t>
  </si>
  <si>
    <t>retour famille proches habitudes histoire alimentaire inquietudes</t>
  </si>
  <si>
    <t>habitudes histoire alimentaire inquietudes</t>
  </si>
  <si>
    <t>projet non personnalise</t>
  </si>
  <si>
    <t>accompagner</t>
  </si>
  <si>
    <t>aider la personne selon ses besoins reels</t>
  </si>
  <si>
    <t>accompagner assistance trop faible ou excessive</t>
  </si>
  <si>
    <t>assistance trop faible ou excessive</t>
  </si>
  <si>
    <t>mission proteger</t>
  </si>
  <si>
    <t>texture prescrite + allergenes controles</t>
  </si>
  <si>
    <t>atteinte sante</t>
  </si>
  <si>
    <t>prevenir risques de fausse route allergie denutrition</t>
  </si>
  <si>
    <t>proteger atteinte sante</t>
  </si>
  <si>
    <t>favoriser autonomie</t>
  </si>
  <si>
    <t>mission favoriser autonomie</t>
  </si>
  <si>
    <t>favoriser autonomie dependance creee</t>
  </si>
  <si>
    <t>respecter droits</t>
  </si>
  <si>
    <t>mission respecter droits</t>
  </si>
  <si>
    <t>respecter droits maltraitance</t>
  </si>
  <si>
    <t>personnaliser</t>
  </si>
  <si>
    <t>mission personnaliser</t>
  </si>
  <si>
    <t>personnaliser repas standard subi</t>
  </si>
  <si>
    <t>repas standard subi</t>
  </si>
  <si>
    <t>prevenir maltraitance</t>
  </si>
  <si>
    <t>mission prevenir maltraitance</t>
  </si>
  <si>
    <t>prevenir maltraitance atteinte sante dignite</t>
  </si>
  <si>
    <t>atteinte sante dignite</t>
  </si>
  <si>
    <t>coordonner</t>
  </si>
  <si>
    <t>mission coordonner</t>
  </si>
  <si>
    <t>coordonner silos et erreurs</t>
  </si>
  <si>
    <t>silos et erreurs</t>
  </si>
  <si>
    <t>mission evaluer</t>
  </si>
  <si>
    <t>evaluer actions sans preuve</t>
  </si>
  <si>
    <t>actions sans preuve</t>
  </si>
  <si>
    <t>mission inclure</t>
  </si>
  <si>
    <t>inclure isolement</t>
  </si>
  <si>
    <t>mission former</t>
  </si>
  <si>
    <t>former pratiques variables</t>
  </si>
  <si>
    <t>pratiques variables</t>
  </si>
  <si>
    <t>assurer qualite</t>
  </si>
  <si>
    <t>mission assurer qualite</t>
  </si>
  <si>
    <t>assurer qualite repetition des erreurs</t>
  </si>
  <si>
    <t>repetition des erreurs</t>
  </si>
  <si>
    <t>demarche continue observer corriger tracer</t>
  </si>
  <si>
    <t>securiser organisation</t>
  </si>
  <si>
    <t>mission securiser organisation</t>
  </si>
  <si>
    <t>securiser organisation maltraitance organisationnelle</t>
  </si>
  <si>
    <t>domaine hygiene</t>
  </si>
  <si>
    <t>hygiene tiac non conformite</t>
  </si>
  <si>
    <t>tiac non conformite</t>
  </si>
  <si>
    <t>tiac non conformite critique</t>
  </si>
  <si>
    <t>mixage refroidissement remise en temperature traces</t>
  </si>
  <si>
    <t>qualite nutritionnelle</t>
  </si>
  <si>
    <t>domaine qualite nutritionnelle</t>
  </si>
  <si>
    <t>qualite nutritionnelle desequilibre menus</t>
  </si>
  <si>
    <t>desequilibre menus</t>
  </si>
  <si>
    <t>desequilibre menus vigilance</t>
  </si>
  <si>
    <t>nutrition collective</t>
  </si>
  <si>
    <t>domaine nutrition collective</t>
  </si>
  <si>
    <t>nutrition collective texture pauvre</t>
  </si>
  <si>
    <t>texture pauvre</t>
  </si>
  <si>
    <t>texture pauvre vigilance</t>
  </si>
  <si>
    <t>domaine denutrition</t>
  </si>
  <si>
    <t>recettes enrichies controlees</t>
  </si>
  <si>
    <t>denutrition critique si perte poids</t>
  </si>
  <si>
    <t>denutrition denutrition</t>
  </si>
  <si>
    <t>allergenes</t>
  </si>
  <si>
    <t>domaine allergenes</t>
  </si>
  <si>
    <t>allergenes reaction allergique</t>
  </si>
  <si>
    <t>reaction allergique</t>
  </si>
  <si>
    <t>reaction allergique critique</t>
  </si>
  <si>
    <t>registre allergenes</t>
  </si>
  <si>
    <t>domaine esms</t>
  </si>
  <si>
    <t>esms repas reduit a logistique</t>
  </si>
  <si>
    <t>repas reduit a logistique</t>
  </si>
  <si>
    <t>repas reduit a logistique info</t>
  </si>
  <si>
    <t>projet etablissement</t>
  </si>
  <si>
    <t>allergies en collectivite</t>
  </si>
  <si>
    <t>domaine allergies en collectivite</t>
  </si>
  <si>
    <t>allergies en collectivite accident allergique</t>
  </si>
  <si>
    <t>accident allergique</t>
  </si>
  <si>
    <t>accident allergique critique</t>
  </si>
  <si>
    <t>procedure allergie</t>
  </si>
  <si>
    <t>ethique qualite</t>
  </si>
  <si>
    <t>domaine ethique qualite</t>
  </si>
  <si>
    <t>ethique qualite maltraitance institutionnelle</t>
  </si>
  <si>
    <t>maltraitance institutionnelle</t>
  </si>
  <si>
    <t>maltraitance institutionnelle vigilance</t>
  </si>
  <si>
    <t>validation externe</t>
  </si>
  <si>
    <t>domaine validation externe</t>
  </si>
  <si>
    <t>validation externe usage non valide</t>
  </si>
  <si>
    <t>usage non valide</t>
  </si>
  <si>
    <t>usage non valide vigilance</t>
  </si>
  <si>
    <t>mise a jour</t>
  </si>
  <si>
    <t>domaine mise a jour</t>
  </si>
  <si>
    <t>mise a jour document obsolete</t>
  </si>
  <si>
    <t>document obsolete</t>
  </si>
  <si>
    <t>document obsolete info</t>
  </si>
  <si>
    <t>substance a declaration obligatoire si incorporee volontairement</t>
  </si>
  <si>
    <t>allergene obligatoire</t>
  </si>
  <si>
    <t>categorie allergene obligatoire</t>
  </si>
  <si>
    <t>allergene obligatoire reaction grave</t>
  </si>
  <si>
    <t>tracabilite recette allergenes</t>
  </si>
  <si>
    <t>reaction immunitaire possible parfois grave</t>
  </si>
  <si>
    <t>categorie allergie</t>
  </si>
  <si>
    <t>allergie anaphylaxie</t>
  </si>
  <si>
    <t>anaphylaxie</t>
  </si>
  <si>
    <t>eviter ingredient et contamination croisee</t>
  </si>
  <si>
    <t>reaction non immunitaire ou tolerance limitee selon cas</t>
  </si>
  <si>
    <t>intolerance</t>
  </si>
  <si>
    <t>categorie intolerance</t>
  </si>
  <si>
    <t>intolerance troubles digestifs</t>
  </si>
  <si>
    <t>troubles digestifs</t>
  </si>
  <si>
    <t>appliquer consigne dietetique</t>
  </si>
  <si>
    <t>preference ou aversion non medicale</t>
  </si>
  <si>
    <t>non gout</t>
  </si>
  <si>
    <t>categorie non gout</t>
  </si>
  <si>
    <t>non gout refus durable si ignore</t>
  </si>
  <si>
    <t>refus durable si ignore</t>
  </si>
  <si>
    <t>proposer equivalence si possible</t>
  </si>
  <si>
    <t>rejet lie a sensation en bouche</t>
  </si>
  <si>
    <t>degout texture</t>
  </si>
  <si>
    <t>categorie degout texture</t>
  </si>
  <si>
    <t>degout texture refus alimentaire</t>
  </si>
  <si>
    <t>refus alimentaire</t>
  </si>
  <si>
    <t>reformuler recette</t>
  </si>
  <si>
    <t>enrichir avec produit allergene potentiel</t>
  </si>
  <si>
    <t>enrichissement allergene</t>
  </si>
  <si>
    <t>categorie enrichissement allergene</t>
  </si>
  <si>
    <t>enrichissement allergene allergene ajoute invisible</t>
  </si>
  <si>
    <t>allergene ajoute invisible</t>
  </si>
  <si>
    <t>mettre a jour fiche recette allergenes</t>
  </si>
  <si>
    <t>presence accidentelle par materiel surface</t>
  </si>
  <si>
    <t>categorie contamination croisee</t>
  </si>
  <si>
    <t>contamination croisee reaction chez allergique</t>
  </si>
  <si>
    <t>reaction chez allergique</t>
  </si>
  <si>
    <t>ordre de production nettoyage</t>
  </si>
  <si>
    <t>remplacer sans creer autre risque</t>
  </si>
  <si>
    <t>substitution</t>
  </si>
  <si>
    <t>categorie substitution</t>
  </si>
  <si>
    <t>substitution nouvel allergene</t>
  </si>
  <si>
    <t>nouvel allergene</t>
  </si>
  <si>
    <t>valider substitution</t>
  </si>
  <si>
    <t>information disponible avant consommation selon contexte</t>
  </si>
  <si>
    <t>affichage registre</t>
  </si>
  <si>
    <t>categorie affichage registre</t>
  </si>
  <si>
    <t>affichage registre defaut information</t>
  </si>
  <si>
    <t>defaut information</t>
  </si>
  <si>
    <t>tenir registre</t>
  </si>
  <si>
    <t>chaque niveau texture doit garder tracabilite allergenes</t>
  </si>
  <si>
    <t>texture + allergene</t>
  </si>
  <si>
    <t>categorie texture + allergene</t>
  </si>
  <si>
    <t>assiette modifiee moins tracee</t>
  </si>
  <si>
    <t>texture + allergene assiette modifiee moins tracee</t>
  </si>
  <si>
    <t>fiche texture allergenes</t>
  </si>
  <si>
    <t>support de reference pour restrictions reelles</t>
  </si>
  <si>
    <t>dossier individuel</t>
  </si>
  <si>
    <t>categorie dossier individuel</t>
  </si>
  <si>
    <t>dossier individuel erreur de service</t>
  </si>
  <si>
    <t>erreur de service</t>
  </si>
  <si>
    <t>mise a jour centralisee</t>
  </si>
  <si>
    <t>boire sans extension tete</t>
  </si>
  <si>
    <t>boire sans extension tete risque deglutition posture</t>
  </si>
  <si>
    <t>risque deglutition posture</t>
  </si>
  <si>
    <t>prehension faible</t>
  </si>
  <si>
    <t>prehension faible dependance inutile</t>
  </si>
  <si>
    <t>dependance inutile</t>
  </si>
  <si>
    <t>tremblements</t>
  </si>
  <si>
    <t>tremblements fatigue renversement</t>
  </si>
  <si>
    <t>fatigue renversement</t>
  </si>
  <si>
    <t>une main disponible</t>
  </si>
  <si>
    <t>une main disponible aide humaine excessive</t>
  </si>
  <si>
    <t>aide humaine excessive</t>
  </si>
  <si>
    <t>troubles visuels</t>
  </si>
  <si>
    <t>troubles visuels non reconnaissance aliment</t>
  </si>
  <si>
    <t>non reconnaissance aliment</t>
  </si>
  <si>
    <t>lenteur repas</t>
  </si>
  <si>
    <t>lenteur repas plat froid refuse</t>
  </si>
  <si>
    <t>plat froid refuse</t>
  </si>
  <si>
    <t>fatigabilite</t>
  </si>
  <si>
    <t>fatigabilite refus par volume</t>
  </si>
  <si>
    <t>refus par volume</t>
  </si>
  <si>
    <t>volume en bouche</t>
  </si>
  <si>
    <t>fausse route</t>
  </si>
  <si>
    <t>dysphagie fausse route</t>
  </si>
  <si>
    <t>reperage texture</t>
  </si>
  <si>
    <t>reperage texture mauvaise assiette</t>
  </si>
  <si>
    <t>mauvaise assiette</t>
  </si>
  <si>
    <t>evite erreur sans stigmatiser</t>
  </si>
  <si>
    <t>info dispersee</t>
  </si>
  <si>
    <t>communication info dispersee</t>
  </si>
  <si>
    <t>qualite cuisine</t>
  </si>
  <si>
    <t>qualite cuisine variabilite</t>
  </si>
  <si>
    <t>variabilite</t>
  </si>
  <si>
    <t>amelioration</t>
  </si>
  <si>
    <t>amelioration refus repetes non traites</t>
  </si>
  <si>
    <t>refus repetes non traites</t>
  </si>
  <si>
    <t>texture cfa pro</t>
  </si>
  <si>
    <t>la texture est une reponse individualisee a un besoin evalue elle doit etre prescrite transmise controlee et reevaluee</t>
  </si>
  <si>
    <t>question reponse</t>
  </si>
  <si>
    <t>ne pas decider seul hors prescription regime allergene ou situation de securite</t>
  </si>
  <si>
    <t>reponse argumentee + transmission ou controle cite</t>
  </si>
  <si>
    <t>je dois respecter le besoin du convive et la texture validee je ne decide pas seul de tout mixer ajouter un controle concret et une transmission utile</t>
  </si>
  <si>
    <t>texture question reponse</t>
  </si>
  <si>
    <t>je dois respecter le besoin du convive et la texture validee je ne decide pas seul de tout mixer</t>
  </si>
  <si>
    <t>elle doit etre homogene cohesive sans grumeaux sans eau libre non collante avec un niveau iddsi verifie</t>
  </si>
  <si>
    <t>decris une texture mixee lisse correcte pour une personne avec trouble de deglutition</t>
  </si>
  <si>
    <t>elle doit etre lisse sans morceaux pas trop liquide et facile a avaler ajouter un controle concret et une transmission utile</t>
  </si>
  <si>
    <t>elle doit etre lisse sans morceaux pas trop liquide et facile a avaler</t>
  </si>
  <si>
    <t>sante cfa pro</t>
  </si>
  <si>
    <t>pourquoi une texture modifiee peut augmenter le risque de denutrition si elle est mal faite</t>
  </si>
  <si>
    <t>sante question reponse</t>
  </si>
  <si>
    <t>si on dilue trop ou si ce n est pas bon la personne mange moins et recoit moins de proteines ajouter un controle concret et une transmission utile</t>
  </si>
  <si>
    <t>si on dilue trop ou si ce n est pas bon la personne mange moins et recoit moins de proteines</t>
  </si>
  <si>
    <t>repas cfa pro</t>
  </si>
  <si>
    <t>construis une assiette texture modifiee appetissante a partir d un menu classique</t>
  </si>
  <si>
    <t>repas question reponse</t>
  </si>
  <si>
    <t>je separe la viande le legume et la sauce je garde les couleurs et je dresse proprement ajouter un controle concret et une transmission utile</t>
  </si>
  <si>
    <t>je separe la viande le legume et la sauce je garde les couleurs et je dresse proprement</t>
  </si>
  <si>
    <t>service cfa pro</t>
  </si>
  <si>
    <t>que doit verifier l equipe de salle avant de servir un repas texture modifiee</t>
  </si>
  <si>
    <t>service question reponse</t>
  </si>
  <si>
    <t>elle verifie la bonne personne la texture le regime les allergenes et l installation ajouter un controle concret et une transmission utile</t>
  </si>
  <si>
    <t>elle verifie la bonne personne la texture le regime les allergenes et l installation</t>
  </si>
  <si>
    <t>refus cfa pro</t>
  </si>
  <si>
    <t>un convive refuse son repas mixe quelles causes recherches tu avant de conclure</t>
  </si>
  <si>
    <t>refus question reponse</t>
  </si>
  <si>
    <t>je regarde s il a mal si le gout ne va pas si la texture est mauvaise s il est fatigue ou mal installe ajouter un controle concret et une transmission utile</t>
  </si>
  <si>
    <t>je regarde s il a mal si le gout ne va pas si la texture est mauvaise s il est fatigue ou mal installe</t>
  </si>
  <si>
    <t>ethique cfa pro</t>
  </si>
  <si>
    <t>donne un exemple de maltraitance involontaire autour du repas</t>
  </si>
  <si>
    <t>ethique question reponse</t>
  </si>
  <si>
    <t>forcer quelqu un a manger vite ou lui donner une texture non adaptee meme sans vouloir faire mal ajouter un controle concret et une transmission utile</t>
  </si>
  <si>
    <t>forcer quelqu un a manger vite ou lui donner une texture non adaptee meme sans vouloir faire mal</t>
  </si>
  <si>
    <t>pluri cfa pro</t>
  </si>
  <si>
    <t>pourquoi la communication entre cuisiniers et soignants est elle indispensable</t>
  </si>
  <si>
    <t>pluri question reponse</t>
  </si>
  <si>
    <t>la cuisine doit savoir la texture les regimes et les retours du repas ajouter un controle concret et une transmission utile</t>
  </si>
  <si>
    <t>la cuisine doit savoir la texture les regimes et les retours du repas</t>
  </si>
  <si>
    <t>allergenes cfa pro</t>
  </si>
  <si>
    <t>quelle difference fais tu entre allergie intolerance et non gout</t>
  </si>
  <si>
    <t>allergenes question reponse</t>
  </si>
  <si>
    <t>une allergie est dangereuse et doit etre respectee un non gout est une preference une intolerance suit une consigne ajouter un controle concret et une tra</t>
  </si>
  <si>
    <t>une allergie est dangereuse et doit etre respectee un non gout est une preference une intolerance suit une consigne</t>
  </si>
  <si>
    <t>outils cfa pro</t>
  </si>
  <si>
    <t>comment favoriser l autonomie au repas avant d aider totalement</t>
  </si>
  <si>
    <t>outils question reponse</t>
  </si>
  <si>
    <t>je propose un couvert un verre ou une assiette adaptes et j aide seulement si besoin ajouter un controle concret et une transmission utile</t>
  </si>
  <si>
    <t>je propose un couvert un verre ou une assiette adaptes et j aide seulement si besoin</t>
  </si>
  <si>
    <t>reglementation cfa pro</t>
  </si>
  <si>
    <t>cite les grands points de vigilance reglementaire pour un repas texture modifiee</t>
  </si>
  <si>
    <t>reglementation question reponse</t>
  </si>
  <si>
    <t>hygiene pms allergenes regimes tracabilite et respect de la personne ajouter un controle concret et une transmission utile</t>
  </si>
  <si>
    <t>hygiene pms allergenes regimes tracabilite et respect de la personne</t>
  </si>
  <si>
    <t>niveau iddsi homogeneite absence d eau libre grumeaux densite nutritionnelle allergenes temperature grammage tracabilite et presentation</t>
  </si>
  <si>
    <t>production cfa pro</t>
  </si>
  <si>
    <t>quels controles cuisine fais tu avant d envoyer un plat mixe</t>
  </si>
  <si>
    <t>production question reponse</t>
  </si>
  <si>
    <t>gout texture absence de morceaux temperature portion et allergenes ajouter un controle concret et une transmission utile</t>
  </si>
  <si>
    <t>gout texture absence de morceaux temperature portion et allergenes</t>
  </si>
  <si>
    <t>niveaux iddsi detection</t>
  </si>
  <si>
    <t>precise le niveau de texture et le test utilise</t>
  </si>
  <si>
    <t>le candidat doit citer l action attendue le risque en cas d erreur le controle et la preuve associee</t>
  </si>
  <si>
    <t>l alerte securite allergene ou prescription ne doit pas etre compensee par une reponse approximative</t>
  </si>
  <si>
    <t>mots cles detectes + exemple metier verifiable</t>
  </si>
  <si>
    <t>precise le niveau de texture et le test utilise je donne un exemple terrain</t>
  </si>
  <si>
    <t>mixe lisse detection</t>
  </si>
  <si>
    <t>decris la texture obtenue en bouche et a la cuillere</t>
  </si>
  <si>
    <t>decris la texture obtenue en bouche et a la cuillere je donne un exemple terrain</t>
  </si>
  <si>
    <t>proteines detection</t>
  </si>
  <si>
    <t>ou sont les proteines et comment gardes tu la ration</t>
  </si>
  <si>
    <t>ou sont les proteines et comment gardes tu la ration je donne un exemple terrain</t>
  </si>
  <si>
    <t>enrichissement detection</t>
  </si>
  <si>
    <t>explique comment enrichir sans augmenter le volume</t>
  </si>
  <si>
    <t>explique comment enrichir sans augmenter le volume je donne un exemple terrain</t>
  </si>
  <si>
    <t>posture detection</t>
  </si>
  <si>
    <t>avant de servir quelle installation verifies tu</t>
  </si>
  <si>
    <t>avant de servir quelle installation verifies tu je donne un exemple terrain</t>
  </si>
  <si>
    <t>rythme detection</t>
  </si>
  <si>
    <t>comment adaptes tu le rythme du repas</t>
  </si>
  <si>
    <t>comment adaptes tu le rythme du repas je donne un exemple terrain</t>
  </si>
  <si>
    <t>analyse refus detection</t>
  </si>
  <si>
    <t>donne au moins trois causes possibles de refus</t>
  </si>
  <si>
    <t>donne au moins trois causes possibles de refus je donne un exemple terrain</t>
  </si>
  <si>
    <t>maltraitance detection</t>
  </si>
  <si>
    <t>relie le repas au risque de maltraitance involontaire</t>
  </si>
  <si>
    <t>relie le repas au risque de maltraitance involontaire je donne un exemple terrain</t>
  </si>
  <si>
    <t>differencier non gout detection</t>
  </si>
  <si>
    <t>separe allergie regime intolerance et preference</t>
  </si>
  <si>
    <t>separe allergie regime intolerance et preference je donne un exemple terrain</t>
  </si>
  <si>
    <t>tracabilite detection</t>
  </si>
  <si>
    <t>quelle preuve gardes tu pour la production</t>
  </si>
  <si>
    <t>quelle preuve gardes tu pour la production je donne un exemple terrain</t>
  </si>
  <si>
    <t>plaisir detection</t>
  </si>
  <si>
    <t>comment rends tu le plat modifie reconnaissable</t>
  </si>
  <si>
    <t>comment rends tu le plat modifie reconnaissable je donne un exemple terrain</t>
  </si>
  <si>
    <t>quelles informations circulent avant et apres repas</t>
  </si>
  <si>
    <t>quelles informations circulent avant et apres repas je donne un exemple terrain</t>
  </si>
  <si>
    <t>niveaux textures</t>
  </si>
  <si>
    <t>les niveaux proposes correspondent ils au vocabulaire institutionnel et aux pratiques iddsi retenues</t>
  </si>
  <si>
    <t>ne pas considerer la matrice comme validee sans relecture metier et preuve terrain</t>
  </si>
  <si>
    <t>table de correspondance signee</t>
  </si>
  <si>
    <t>dieteticiennes + orthophoniste si disponible</t>
  </si>
  <si>
    <t>regimes particuliers</t>
  </si>
  <si>
    <t>les enrichissements proposes sont ils compatibles avec les regimes presents dans l etablissement</t>
  </si>
  <si>
    <t>fiches recettes annotees</t>
  </si>
  <si>
    <t>dieteticiennes hospitalieres</t>
  </si>
  <si>
    <t>chaque recette texture modifiee possede t elle une tracabilite allergenes complete</t>
  </si>
  <si>
    <t>qualite + dietetique</t>
  </si>
  <si>
    <t>securite sanitaire</t>
  </si>
  <si>
    <t>le process mixage refroidissement remise en temperature est il compatible pms</t>
  </si>
  <si>
    <t>procedures pms</t>
  </si>
  <si>
    <t>fiches techniques</t>
  </si>
  <si>
    <t>les grammages protidiques et energetiques sont ils suffisants</t>
  </si>
  <si>
    <t>fiches techniques chiffrees</t>
  </si>
  <si>
    <t>dieteticiennes + chef cuisine</t>
  </si>
  <si>
    <t>service en salle</t>
  </si>
  <si>
    <t>les consignes texture regime arrivent elles lisiblement a la salle</t>
  </si>
  <si>
    <t>procedure plateau service</t>
  </si>
  <si>
    <t>cadre hotelier soins</t>
  </si>
  <si>
    <t>refus alimentaires</t>
  </si>
  <si>
    <t>la grille distingue t elle douleur texture gout posture environnement et etat psychologique</t>
  </si>
  <si>
    <t>grille refus testee</t>
  </si>
  <si>
    <t>equipe pluri</t>
  </si>
  <si>
    <t>les formulations evitent elles le jugement et integrent elles consentement dignite</t>
  </si>
  <si>
    <t>relecture ethique</t>
  </si>
  <si>
    <t>referent bientraitance</t>
  </si>
  <si>
    <t>questions cfa</t>
  </si>
  <si>
    <t>les reponses attendues cfa sont elles courtes terrain et comprehensibles</t>
  </si>
  <si>
    <t>test cfa</t>
  </si>
  <si>
    <t>formateur cuisine</t>
  </si>
  <si>
    <t>questions pro</t>
  </si>
  <si>
    <t>les reponses pro integrent elles process tracabilite equipe pluri et arbitrage</t>
  </si>
  <si>
    <t>test professionnels</t>
  </si>
  <si>
    <t>formateur cuisine + dietetique</t>
  </si>
  <si>
    <t>moteur notation</t>
  </si>
  <si>
    <t>les alertes critiques bloquent elles bien la note quand securite allergenes maltraitance sont en cause</t>
  </si>
  <si>
    <t>tests de validation</t>
  </si>
  <si>
    <t>concepteur moteur</t>
  </si>
  <si>
    <t>la date de revision et les sources sont elles visibles</t>
  </si>
  <si>
    <t>referent qualite</t>
  </si>
  <si>
    <t>pour prescription niveau iddsi le professionnel verifie le besoin et le niveau attendu iddsi 3 a 7 identifie le risque principal applique une action validee controle de la prescription avant production realise un controle observable conserve une preuve trace et transmet l ecart ou la decision au responsable concerne</t>
  </si>
  <si>
    <t>identifier le besoin le risque et la texture prescrite avant production ou service</t>
  </si>
  <si>
    <t>iddsi 3 a 7</t>
  </si>
  <si>
    <t>atelier faire decrire puis realiser le controle lie a prescription niveau iddsi</t>
  </si>
  <si>
    <t>cuisine produit conforme soins dietetique valident la prescription service observe et transmet</t>
  </si>
  <si>
    <t>fiche recette test texture tracabilite pms ou transmission ciblee selon le cas prescription niveau iddsi</t>
  </si>
  <si>
    <t>identifier la situation iddsi 3 a 7 expliquer le risque a maitriser realiser le geste professionnel autorise controler la conformite alerter en cas d</t>
  </si>
  <si>
    <t>la personne le plateau et la texture je fais le geste prevu pour prescription niveau iddsi je controle avec un test simple</t>
  </si>
  <si>
    <t>pour trouble de deglutition signale le professionnel verifie le besoin et le niveau attendu selon prescription identifie le risque principal applique une action validee alerte si modification de l etat realise un controle observable conserve une preuve trace et transmet l ecart ou la decision au responsable concerne</t>
  </si>
  <si>
    <t>atelier faire decrire puis realiser le controle lie a trouble de deglutition signale</t>
  </si>
  <si>
    <t>fiche recette test texture tracabilite pms ou transmission ciblee selon le cas trouble de deglutition signale</t>
  </si>
  <si>
    <t>identifier la situation selon prescription expliquer le risque a maitriser realiser le geste professionnel autorise controler la conformite alerter e</t>
  </si>
  <si>
    <t>la personne le plateau et la texture je fais le geste prevu pour trouble de deglutition signale je controle avec un test si</t>
  </si>
  <si>
    <t>pour mastication insuffisante le professionnel verifie le besoin et le niveau attendu iddsi 5 ou 6 identifie le risque principal applique une action validee adaptation de la taille et de l humidite realise un controle observable conserve une preuve trace et transmet l ecart ou la decision au responsable concerne</t>
  </si>
  <si>
    <t>iddsi 5 ou 6</t>
  </si>
  <si>
    <t>atelier faire decrire puis realiser le controle lie a mastication insuffisante</t>
  </si>
  <si>
    <t>fiche recette test texture tracabilite pms ou transmission ciblee selon le cas mastication insuffisante</t>
  </si>
  <si>
    <t>identifier la situation iddsi 5 ou 6 expliquer le risque a maitriser realiser le geste professionnel autorise controler la conformite alerter en cas</t>
  </si>
  <si>
    <t>la personne le plateau et la texture je fais le geste prevu pour mastication insuffisante je controle avec un test simple o</t>
  </si>
  <si>
    <t>pour fausse route anterieure le professionnel verifie le besoin et le niveau attendu selon avis soignant identifie le risque principal applique une action validee securisation du repas et transmission realise un controle observable conserve une preuve trace et transmet l ecart ou la decision au responsable concerne</t>
  </si>
  <si>
    <t>atelier faire decrire puis realiser le controle lie a fausse route anterieure</t>
  </si>
  <si>
    <t>fiche recette test texture tracabilite pms ou transmission ciblee selon le cas fausse route anterieure</t>
  </si>
  <si>
    <t>identifier la situation selon avis soignant expliquer le risque a maitriser realiser le geste professionnel autorise controler la conformite alerter</t>
  </si>
  <si>
    <t>la personne le plateau et la texture je fais le geste prevu pour fausse route anterieure je controle avec un test simple ou</t>
  </si>
  <si>
    <t>pour changement d etat pendant le repas le professionnel verifie le besoin et le niveau attendu a confirmer identifie le risque principal applique une action validee arret alerte et trace realise un controle observable conserve une preuve trace et transmet l ecart ou la decision au responsable concerne</t>
  </si>
  <si>
    <t>a confirmer</t>
  </si>
  <si>
    <t>atelier faire decrire puis realiser le controle lie a changement d etat pendant le repas</t>
  </si>
  <si>
    <t>fiche recette test texture tracabilite pms ou transmission ciblee selon le cas changement d etat pendant le repas</t>
  </si>
  <si>
    <t>identifier la situation a confirmer expliquer le risque a maitriser realiser le geste professionnel autorise controler la conformite alerter en cas d</t>
  </si>
  <si>
    <t>la personne le plateau et la texture je fais le geste prevu pour changement d etat pendant le repas je controle avec un tes</t>
  </si>
  <si>
    <t>pour besoin d aide au repas le professionnel verifie le besoin et le niveau attendu selon plan de soin identifie le risque principal applique une action validee coordination service et soins realise un controle observable conserve une preuve trace et transmet l ecart ou la decision au responsable concerne</t>
  </si>
  <si>
    <t>atelier faire decrire puis realiser le controle lie a besoin d aide au repas</t>
  </si>
  <si>
    <t>fiche recette test texture tracabilite pms ou transmission ciblee selon le cas besoin d aide au repas</t>
  </si>
  <si>
    <t>identifier la situation selon plan de soin expliquer le risque a maitriser realiser le geste professionnel autorise controler la conformite alerter e</t>
  </si>
  <si>
    <t>la personne le plateau et la texture je fais le geste prevu pour besoin d aide au repas je controle avec un test simple ou</t>
  </si>
  <si>
    <t>pour refus de texture prescrite le professionnel verifie le besoin et le niveau attendu texture prescrite identifie le risque principal applique une action validee analyse appetence et risque nutritionnel realise un controle observable conserve une preuve trace et transmet l ecart ou la decision au responsable concerne</t>
  </si>
  <si>
    <t>atelier faire decrire puis realiser le controle lie a refus de texture prescrite</t>
  </si>
  <si>
    <t>fiche recette test texture tracabilite pms ou transmission ciblee selon le cas refus de texture prescrite</t>
  </si>
  <si>
    <t>identifier la situation texture prescrite expliquer le risque a maitriser realiser le geste professionnel autorise controler la conformite alerter en</t>
  </si>
  <si>
    <t>la personne le plateau et la texture je fais le geste prevu pour refus de texture prescrite je controle avec un test simple</t>
  </si>
  <si>
    <t>pour demande famille non conforme le professionnel verifie le besoin et le niveau attendu selon prescription identifie le risque principal applique une action validee expliquer la limite et tracer la demande realise un controle observable conserve une preuve trace et transmet l ecart ou la decision au responsable concerne</t>
  </si>
  <si>
    <t>atelier faire decrire puis realiser le controle lie a demande famille non conforme</t>
  </si>
  <si>
    <t>fiche recette test texture tracabilite pms ou transmission ciblee selon le cas demande famille non conforme</t>
  </si>
  <si>
    <t>la personne le plateau et la texture je fais le geste prevu pour demande famille non conforme je controle avec un test simp</t>
  </si>
  <si>
    <t>pour test cuillere inclinee le professionnel verifie le besoin et le niveau attendu iddsi 4 identifie le risque principal applique une action validee verifier tenue et glissement realise un controle observable conserve une preuve trace et transmet l ecart ou la decision au responsable concerne</t>
  </si>
  <si>
    <t>realiser des tests simples reproductibles et tracables avant envoi</t>
  </si>
  <si>
    <t>atelier faire decrire puis realiser le controle lie a test cuillere inclinee</t>
  </si>
  <si>
    <t>fiche recette test texture tracabilite pms ou transmission ciblee selon le cas test cuillere inclinee</t>
  </si>
  <si>
    <t>identifier la situation iddsi 4 expliquer le risque a maitriser realiser le geste professionnel autorise controler la conformite alerter en cas d eca</t>
  </si>
  <si>
    <t>la personne le plateau et la texture je fais le geste prevu pour test cuillere inclinee je controle avec un test simple ou</t>
  </si>
  <si>
    <t>pour test pression fourchette le professionnel verifie le besoin et le niveau attendu iddsi 5 a 6 identifie le risque principal applique une action validee verifier ecrasement et cohesion realise un controle observable conserve une preuve trace et transmet l ecart ou la decision au responsable concerne</t>
  </si>
  <si>
    <t>iddsi 5 a 6</t>
  </si>
  <si>
    <t>atelier faire decrire puis realiser le controle lie a test pression fourchette</t>
  </si>
  <si>
    <t>fiche recette test texture tracabilite pms ou transmission ciblee selon le cas test pression fourchette</t>
  </si>
  <si>
    <t>identifier la situation iddsi 5 a 6 expliquer le risque a maitriser realiser le geste professionnel autorise controler la conformite alerter en cas d</t>
  </si>
  <si>
    <t>la personne le plateau et la texture je fais le geste prevu pour test pression fourchette je controle avec un test simple o</t>
  </si>
  <si>
    <t>pour test egouttement fourchette le professionnel verifie le besoin et le niveau attendu iddsi 3 a 4 identifie le risque principal applique une action validee controler ecoulement et separation realise un controle observable conserve une preuve trace et transmet l ecart ou la decision au responsable concerne</t>
  </si>
  <si>
    <t>iddsi 3 a 4</t>
  </si>
  <si>
    <t>atelier faire decrire puis realiser le controle lie a test egouttement fourchette</t>
  </si>
  <si>
    <t>fiche recette test texture tracabilite pms ou transmission ciblee selon le cas test egouttement fourchette</t>
  </si>
  <si>
    <t>identifier la situation iddsi 3 a 4 expliquer le risque a maitriser realiser le geste professionnel autorise controler la conformite alerter en cas d</t>
  </si>
  <si>
    <t>la personne le plateau et la texture je fais le geste prevu pour test egouttement fourchette je controle avec un test simpl</t>
  </si>
  <si>
    <t>pour test ecoulement seringue le professionnel verifie le besoin et le niveau attendu iddsi liquides 0 a 4 identifie le risque principal applique une action validee controler l epaisseur d une boisson realise un controle observable conserve une preuve trace et transmet l ecart ou la decision au responsable concerne</t>
  </si>
  <si>
    <t>iddsi liquides 0 a 4</t>
  </si>
  <si>
    <t>atelier faire decrire puis realiser le controle lie a test ecoulement seringue</t>
  </si>
  <si>
    <t>fiche recette test texture tracabilite pms ou transmission ciblee selon le cas test ecoulement seringue</t>
  </si>
  <si>
    <t>identifier la situation iddsi liquides 0 a 4 expliquer le risque a maitriser realiser le geste professionnel autorise controler la conformite alerter</t>
  </si>
  <si>
    <t>la personne le plateau et la texture je fais le geste prevu pour test ecoulement seringue je controle avec un test simple o</t>
  </si>
  <si>
    <t>pour granulometrie hachee le professionnel verifie le besoin et le niveau attendu iddsi 5 identifie le risque principal applique une action validee controler taille des morceaux realise un controle observable conserve une preuve trace et transmet l ecart ou la decision au responsable concerne</t>
  </si>
  <si>
    <t>atelier faire decrire puis realiser le controle lie a granulometrie hachee</t>
  </si>
  <si>
    <t>fiche recette test texture tracabilite pms ou transmission ciblee selon le cas granulometrie hachee</t>
  </si>
  <si>
    <t>identifier la situation iddsi 5 expliquer le risque a maitriser realiser le geste professionnel autorise controler la conformite alerter en cas d eca</t>
  </si>
  <si>
    <t>la personne le plateau et la texture je fais le geste prevu pour granulometrie hachee je controle avec un test simple ou l</t>
  </si>
  <si>
    <t>pour absence de double texture le professionnel verifie le besoin et le niveau attendu tous niveaux identifie le risque principal applique une action validee eviter morceaux + liquide libre realise un controle observable conserve une preuve trace et transmet l ecart ou la decision au responsable concerne</t>
  </si>
  <si>
    <t>atelier faire decrire puis realiser le controle lie a absence de double texture</t>
  </si>
  <si>
    <t>fiche recette test texture tracabilite pms ou transmission ciblee selon le cas absence de double texture</t>
  </si>
  <si>
    <t>identifier la situation tous niveaux expliquer le risque a maitriser realiser le geste professionnel autorise controler la conformite alerter en cas</t>
  </si>
  <si>
    <t>la personne le plateau et la texture je fais le geste prevu pour absence de double texture je controle avec un test simple</t>
  </si>
  <si>
    <t>pour effet de la temperature le professionnel verifie le besoin et le niveau attendu selon produit identifie le risque principal applique une action validee tester apres refroidissement remise en temperature realise un controle observable conserve une preuve trace et transmet l ecart ou la decision au responsable concerne</t>
  </si>
  <si>
    <t>atelier faire decrire puis realiser le controle lie a effet de la temperature</t>
  </si>
  <si>
    <t>fiche recette test texture tracabilite pms ou transmission ciblee selon le cas effet de la temperature</t>
  </si>
  <si>
    <t>identifier la situation selon produit expliquer le risque a maitriser realiser le geste professionnel autorise controler la conformite alerter en cas</t>
  </si>
  <si>
    <t>la personne le plateau et la texture je fais le geste prevu pour effet de la temperature je controle avec un test simple ou</t>
  </si>
  <si>
    <t>pour conformite lot avant service le professionnel verifie le besoin et le niveau attendu niveau prescrit identifie le risque principal applique une action validee prelever et valider un echantillon realise un controle observable conserve une preuve trace et transmet l ecart ou la decision au responsable concerne</t>
  </si>
  <si>
    <t>atelier faire decrire puis realiser le controle lie a conformite lot avant service</t>
  </si>
  <si>
    <t>fiche recette test texture tracabilite pms ou transmission ciblee selon le cas conformite lot avant service</t>
  </si>
  <si>
    <t>identifier la situation niveau prescrit expliquer le risque a maitriser realiser le geste professionnel autorise controler la conformite alerter en c</t>
  </si>
  <si>
    <t>la personne le plateau et la texture je fais le geste prevu pour conformite lot avant service je controle avec un test simp</t>
  </si>
  <si>
    <t>pour cuisson adaptee avant mixage le professionnel verifie le besoin et le niveau attendu selon recette identifie le risque principal applique une action validee attendrir sans dessecher realise un controle observable conserve une preuve trace et transmet l ecart ou la decision au responsable concerne</t>
  </si>
  <si>
    <t>produire une texture homogene nutritive sure et repetable</t>
  </si>
  <si>
    <t>atelier faire decrire puis realiser le controle lie a cuisson adaptee avant mixage</t>
  </si>
  <si>
    <t>fiche recette test texture tracabilite pms ou transmission ciblee selon le cas cuisson adaptee avant mixage</t>
  </si>
  <si>
    <t>identifier la situation selon recette expliquer le risque a maitriser realiser le geste professionnel autorise controler la conformite alerter en cas</t>
  </si>
  <si>
    <t>la personne le plateau et la texture je fais le geste prevu pour cuisson adaptee avant mixage je controle avec un test simp</t>
  </si>
  <si>
    <t>pour mixage progressif le professionnel verifie le besoin et le niveau attendu iddsi 3 a 5 identifie le risque principal applique une action validee maitriser eau liaison et fibres realise un controle observable conserve une preuve trace et transmet l ecart ou la decision au responsable concerne</t>
  </si>
  <si>
    <t>iddsi 3 a 5</t>
  </si>
  <si>
    <t>atelier faire decrire puis realiser le controle lie a mixage progressif</t>
  </si>
  <si>
    <t>fiche recette test texture tracabilite pms ou transmission ciblee selon le cas mixage progressif</t>
  </si>
  <si>
    <t>identifier la situation iddsi 3 a 5 expliquer le risque a maitriser realiser le geste professionnel autorise controler la conformite alerter en cas d</t>
  </si>
  <si>
    <t>la personne le plateau et la texture je fais le geste prevu pour mixage progressif je controle avec un test simple ou l obs</t>
  </si>
  <si>
    <t>pour tamisage apres mixage le professionnel verifie le besoin et le niveau attendu iddsi 4 identifie le risque principal applique une action validee supprimer peaux aretes et grumeaux realise un controle observable conserve une preuve trace et transmet l ecart ou la decision au responsable concerne</t>
  </si>
  <si>
    <t>atelier faire decrire puis realiser le controle lie a tamisage apres mixage</t>
  </si>
  <si>
    <t>fiche recette test texture tracabilite pms ou transmission ciblee selon le cas tamisage apres mixage</t>
  </si>
  <si>
    <t>la personne le plateau et la texture je fais le geste prevu pour tamisage apres mixage je controle avec un test simple ou l</t>
  </si>
  <si>
    <t>pour liaison culinaire le professionnel verifie le besoin et le niveau attendu selon texture identifie le risque principal applique une action validee assurer cohesion sans coller realise un controle observable conserve une preuve trace et transmet l ecart ou la decision au responsable concerne</t>
  </si>
  <si>
    <t>atelier faire decrire puis realiser le controle lie a liaison culinaire</t>
  </si>
  <si>
    <t>fiche recette test texture tracabilite pms ou transmission ciblee selon le cas liaison culinaire</t>
  </si>
  <si>
    <t>identifier la situation selon texture expliquer le risque a maitriser realiser le geste professionnel autorise controler la conformite alerter en cas</t>
  </si>
  <si>
    <t>la personne le plateau et la texture je fais le geste prevu pour liaison culinaire je controle avec un test simple ou l obs</t>
  </si>
  <si>
    <t>pour portionnage homogene le professionnel verifie le besoin et le niveau attendu niveau prescrit identifie le risque principal applique une action validee garantir regularite par convive realise un controle observable conserve une preuve trace et transmet l ecart ou la decision au responsable concerne</t>
  </si>
  <si>
    <t>atelier faire decrire puis realiser le controle lie a portionnage homogene</t>
  </si>
  <si>
    <t>fiche recette test texture tracabilite pms ou transmission ciblee selon le cas portionnage homogene</t>
  </si>
  <si>
    <t>la personne le plateau et la texture je fais le geste prevu pour portionnage homogene je controle avec un test simple ou l</t>
  </si>
  <si>
    <t>pour remise en temperature le professionnel verifie le besoin et le niveau attendu pms identifie le risque principal applique une action validee maintenir securite et texture realise un controle observable conserve une preuve trace et transmet l ecart ou la decision au responsable concerne</t>
  </si>
  <si>
    <t>atelier faire decrire puis realiser le controle lie a remise en temperature</t>
  </si>
  <si>
    <t>fiche recette test texture tracabilite pms ou transmission ciblee selon le cas remise en temperature</t>
  </si>
  <si>
    <t>identifier la situation pms expliquer le risque a maitriser realiser le geste professionnel autorise controler la conformite alerter en cas d ecart e</t>
  </si>
  <si>
    <t>la personne le plateau et la texture je fais le geste prevu pour remise en temperature je controle avec un test simple ou l</t>
  </si>
  <si>
    <t>pour reformage visuel le professionnel verifie le besoin et le niveau attendu textures moulees identifie le risque principal applique une action validee redonner une forme identifiable realise un controle observable conserve une preuve trace et transmet l ecart ou la decision au responsable concerne</t>
  </si>
  <si>
    <t>textures moulees</t>
  </si>
  <si>
    <t>atelier faire decrire puis realiser le controle lie a reformage visuel</t>
  </si>
  <si>
    <t>fiche recette test texture tracabilite pms ou transmission ciblee selon le cas reformage visuel</t>
  </si>
  <si>
    <t>identifier la situation textures moulees expliquer le risque a maitriser realiser le geste professionnel autorise controler la conformite alerter en</t>
  </si>
  <si>
    <t>la personne le plateau et la texture je fais le geste prevu pour reformage visuel je controle avec un test simple ou l obse</t>
  </si>
  <si>
    <t>pour fiche technique texture le professionnel verifie le besoin et le niveau attendu standard interne identifie le risque principal applique une action validee stabiliser grammage test et trace realise un controle observable conserve une preuve trace et transmet l ecart ou la decision au responsable concerne</t>
  </si>
  <si>
    <t>atelier faire decrire puis realiser le controle lie a fiche technique texture</t>
  </si>
  <si>
    <t>fiche recette test texture tracabilite pms ou transmission ciblee selon le cas fiche technique texture</t>
  </si>
  <si>
    <t>identifier la situation standard interne expliquer le risque a maitriser realiser le geste professionnel autorise controler la conformite alerter en</t>
  </si>
  <si>
    <t>la personne le plateau et la texture je fais le geste prevu pour fiche technique texture je controle avec un test simple ou</t>
  </si>
  <si>
    <t>pour enrichissement proteique le professionnel verifie le besoin et le niveau attendu selon prescription identifie le risque principal applique une action validee augmenter proteines sans volume excessif realise un controle observable conserve une preuve trace et transmet l ecart ou la decision au responsable concerne</t>
  </si>
  <si>
    <t>maintenir les apports energetiques et proteiques malgre la texture modifiee</t>
  </si>
  <si>
    <t>atelier faire decrire puis realiser le controle lie a enrichissement proteique</t>
  </si>
  <si>
    <t>fiche recette test texture tracabilite pms ou transmission ciblee selon le cas enrichissement proteique</t>
  </si>
  <si>
    <t>la personne le plateau et la texture je fais le geste prevu pour enrichissement proteique je controle avec un test simple o</t>
  </si>
  <si>
    <t>pour enrichissement energetique le professionnel verifie le besoin et le niveau attendu selon prescription identifie le risque principal applique une action validee ajouter matiere grasse ou lait concentre realise un controle observable conserve une preuve trace et transmet l ecart ou la decision au responsable concerne</t>
  </si>
  <si>
    <t>atelier faire decrire puis realiser le controle lie a enrichissement energetique</t>
  </si>
  <si>
    <t>fiche recette test texture tracabilite pms ou transmission ciblee selon le cas enrichissement energetique</t>
  </si>
  <si>
    <t>la personne le plateau et la texture je fais le geste prevu pour enrichissement energetique je controle avec un test simple</t>
  </si>
  <si>
    <t>pour petit volume dense le professionnel verifie le besoin et le niveau attendu resident petit mangeur identifie le risque principal applique une action validee concentrer les apports realise un controle observable conserve une preuve trace et transmet l ecart ou la decision au responsable concerne</t>
  </si>
  <si>
    <t>resident petit mangeur</t>
  </si>
  <si>
    <t>atelier faire decrire puis realiser le controle lie a petit volume dense</t>
  </si>
  <si>
    <t>fiche recette test texture tracabilite pms ou transmission ciblee selon le cas petit volume dense</t>
  </si>
  <si>
    <t>identifier la situation resident petit mangeur expliquer le risque a maitriser realiser le geste professionnel autorise controler la conformite alert</t>
  </si>
  <si>
    <t>la personne le plateau et la texture je fais le geste prevu pour petit volume dense je controle avec un test simple ou l ob</t>
  </si>
  <si>
    <t>pour collation enrichie le professionnel verifie le besoin et le niveau attendu plan alimentaire identifie le risque principal applique une action validee fractionner la journee alimentaire realise un controle observable conserve une preuve trace et transmet l ecart ou la decision au responsable concerne</t>
  </si>
  <si>
    <t>atelier faire decrire puis realiser le controle lie a collation enrichie</t>
  </si>
  <si>
    <t>fiche recette test texture tracabilite pms ou transmission ciblee selon le cas collation enrichie</t>
  </si>
  <si>
    <t>identifier la situation plan alimentaire expliquer le risque a maitriser realiser le geste professionnel autorise controler la conformite alerter en</t>
  </si>
  <si>
    <t>la personne le plateau et la texture je fais le geste prevu pour collation enrichie je controle avec un test simple ou l ob</t>
  </si>
  <si>
    <t>pour hydratation epaissie le professionnel verifie le besoin et le niveau attendu liquides iddsi identifie le risque principal applique une action validee adapter boisson et surveillance realise un controle observable conserve une preuve trace et transmet l ecart ou la decision au responsable concerne</t>
  </si>
  <si>
    <t>liquides iddsi</t>
  </si>
  <si>
    <t>atelier faire decrire puis realiser le controle lie a hydratation epaissie</t>
  </si>
  <si>
    <t>fiche recette test texture tracabilite pms ou transmission ciblee selon le cas hydratation epaissie</t>
  </si>
  <si>
    <t>identifier la situation liquides iddsi expliquer le risque a maitriser realiser le geste professionnel autorise controler la conformite alerter en ca</t>
  </si>
  <si>
    <t>la personne le plateau et la texture je fais le geste prevu pour hydratation epaissie je controle avec un test simple ou l</t>
  </si>
  <si>
    <t>pour suivi des ingesta le professionnel verifie le besoin et le niveau attendu fiche suivi identifie le risque principal applique une action validee reperer baisse de consommation realise un controle observable conserve une preuve trace et transmet l ecart ou la decision au responsable concerne</t>
  </si>
  <si>
    <t>atelier faire decrire puis realiser le controle lie a suivi des ingesta</t>
  </si>
  <si>
    <t>fiche recette test texture tracabilite pms ou transmission ciblee selon le cas suivi des ingesta</t>
  </si>
  <si>
    <t>identifier la situation fiche suivi expliquer le risque a maitriser realiser le geste professionnel autorise controler la conformite alerter en cas d</t>
  </si>
  <si>
    <t>la personne le plateau et la texture je fais le geste prevu pour suivi des ingesta je controle avec un test simple ou l obs</t>
  </si>
  <si>
    <t>pour perte de poids le professionnel verifie le besoin et le niveau attendu alerte nutritionnelle identifie le risque principal applique une action validee transmettre aux soins dietetique realise un controle observable conserve une preuve trace et transmet l ecart ou la decision au responsable concerne</t>
  </si>
  <si>
    <t>atelier faire decrire puis realiser le controle lie a perte de poids</t>
  </si>
  <si>
    <t>fiche recette test texture tracabilite pms ou transmission ciblee selon le cas perte de poids</t>
  </si>
  <si>
    <t>identifier la situation alerte nutritionnelle expliquer le risque a maitriser realiser le geste professionnel autorise controler la conformite alerte</t>
  </si>
  <si>
    <t>la personne le plateau et la texture je fais le geste prevu pour perte de poids je controle avec un test simple ou l observ</t>
  </si>
  <si>
    <t>pour refus alimentaire repete le professionnel verifie le besoin et le niveau attendu risque denutrition identifie le risque principal applique une action validee adapter gout texture et presentation realise un controle observable conserve une preuve trace et transmet l ecart ou la decision au responsable concerne</t>
  </si>
  <si>
    <t>risque denutrition</t>
  </si>
  <si>
    <t>atelier faire decrire puis realiser le controle lie a refus alimentaire repete</t>
  </si>
  <si>
    <t>fiche recette test texture tracabilite pms ou transmission ciblee selon le cas refus alimentaire repete</t>
  </si>
  <si>
    <t>identifier la situation risque denutrition expliquer le risque a maitriser realiser le geste professionnel autorise controler la conformite alerter e</t>
  </si>
  <si>
    <t>la personne le plateau et la texture je fais le geste prevu pour refus alimentaire repete je controle avec un test simple o</t>
  </si>
  <si>
    <t>pour controle plateau le professionnel verifie le besoin et le niveau attendu texture prescrite identifie le risque principal applique une action validee verifier nom regime texture allergenes realise un controle observable conserve une preuve trace et transmet l ecart ou la decision au responsable concerne</t>
  </si>
  <si>
    <t>servir la bonne texture au bon resident et transmettre les observations utiles</t>
  </si>
  <si>
    <t>atelier faire decrire puis realiser le controle lie a controle plateau</t>
  </si>
  <si>
    <t>fiche recette test texture tracabilite pms ou transmission ciblee selon le cas controle plateau</t>
  </si>
  <si>
    <t>la personne le plateau et la texture je fais le geste prevu pour controle plateau je controle avec un test simple ou l obse</t>
  </si>
  <si>
    <t>pour installation du resident le professionnel verifie le besoin et le niveau attendu securite repas identifie le risque principal applique une action validee positionner avant premiere bouchee realise un controle observable conserve une preuve trace et transmet l ecart ou la decision au responsable concerne</t>
  </si>
  <si>
    <t>securite repas</t>
  </si>
  <si>
    <t>atelier faire decrire puis realiser le controle lie a installation du resident</t>
  </si>
  <si>
    <t>fiche recette test texture tracabilite pms ou transmission ciblee selon le cas installation du resident</t>
  </si>
  <si>
    <t>identifier la situation securite repas expliquer le risque a maitriser realiser le geste professionnel autorise controler la conformite alerter en ca</t>
  </si>
  <si>
    <t>la personne le plateau et la texture je fais le geste prevu pour installation du resident je controle avec un test simple o</t>
  </si>
  <si>
    <t>pour aide a la prise alimentaire le professionnel verifie le besoin et le niveau attendu plan de soin identifie le risque principal applique une action validee respecter rythme et autonomie realise un controle observable conserve une preuve trace et transmet l ecart ou la decision au responsable concerne</t>
  </si>
  <si>
    <t>atelier faire decrire puis realiser le controle lie a aide a la prise alimentaire</t>
  </si>
  <si>
    <t>fiche recette test texture tracabilite pms ou transmission ciblee selon le cas aide a la prise alimentaire</t>
  </si>
  <si>
    <t>identifier la situation plan de soin expliquer le risque a maitriser realiser le geste professionnel autorise controler la conformite alerter en cas</t>
  </si>
  <si>
    <t>la personne le plateau et la texture je fais le geste prevu pour aide a la prise alimentaire je controle avec un test simpl</t>
  </si>
  <si>
    <t>pour observation toux le professionnel verifie le besoin et le niveau attendu risque fausse route identifie le risque principal applique une action validee arreter et alerter realise un controle observable conserve une preuve trace et transmet l ecart ou la decision au responsable concerne</t>
  </si>
  <si>
    <t>atelier faire decrire puis realiser le controle lie a observation toux</t>
  </si>
  <si>
    <t>fiche recette test texture tracabilite pms ou transmission ciblee selon le cas observation toux</t>
  </si>
  <si>
    <t>identifier la situation risque fausse route expliquer le risque a maitriser realiser le geste professionnel autorise controler la conformite alerter</t>
  </si>
  <si>
    <t>la personne le plateau et la texture je fais le geste prevu pour observation toux je controle avec un test simple ou l obse</t>
  </si>
  <si>
    <t>pour observation fatigue le professionnel verifie le besoin et le niveau attendu risque baisse ingesta identifie le risque principal applique une action validee fractionner ou transmettre realise un controle observable conserve une preuve trace et transmet l ecart ou la decision au responsable concerne</t>
  </si>
  <si>
    <t>atelier faire decrire puis realiser le controle lie a observation fatigue</t>
  </si>
  <si>
    <t>fiche recette test texture tracabilite pms ou transmission ciblee selon le cas observation fatigue</t>
  </si>
  <si>
    <t>identifier la situation risque baisse ingesta expliquer le risque a maitriser realiser le geste professionnel autorise controler la conformite alerte</t>
  </si>
  <si>
    <t>la personne le plateau et la texture je fais le geste prevu pour observation fatigue je controle avec un test simple ou l o</t>
  </si>
  <si>
    <t>pour transmission fin de repas le professionnel verifie le besoin et le niveau attendu fiche ou logiciel identifie le risque principal applique une action validee noter consommation et incident realise un controle observable conserve une preuve trace et transmet l ecart ou la decision au responsable concerne</t>
  </si>
  <si>
    <t>atelier faire decrire puis realiser le controle lie a transmission fin de repas</t>
  </si>
  <si>
    <t>fiche recette test texture tracabilite pms ou transmission ciblee selon le cas transmission fin de repas</t>
  </si>
  <si>
    <t>identifier la situation fiche ou logiciel expliquer le risque a maitriser realiser le geste professionnel autorise controler la conformite alerter en</t>
  </si>
  <si>
    <t>la personne le plateau et la texture je fais le geste prevu pour transmission fin de repas je controle avec un test simple</t>
  </si>
  <si>
    <t>pour temperature au service le professionnel verifie le besoin et le niveau attendu pms + confort identifie le risque principal applique une action validee servir chaud froid adapte realise un controle observable conserve une preuve trace et transmet l ecart ou la decision au responsable concerne</t>
  </si>
  <si>
    <t>pms + confort</t>
  </si>
  <si>
    <t>atelier faire decrire puis realiser le controle lie a temperature au service</t>
  </si>
  <si>
    <t>fiche recette test texture tracabilite pms ou transmission ciblee selon le cas temperature au service</t>
  </si>
  <si>
    <t>identifier la situation pms + confort expliquer le risque a maitriser realiser le geste professionnel autorise controler la conformite alerter en cas</t>
  </si>
  <si>
    <t>la personne le plateau et la texture je fais le geste prevu pour temperature au service je controle avec un test simple ou</t>
  </si>
  <si>
    <t>pour respect des preferences le professionnel verifie le besoin et le niveau attendu projet personnalise identifie le risque principal applique une action validee adapter sans sortir du cadre prescrit realise un controle observable conserve une preuve trace et transmet l ecart ou la decision au responsable concerne</t>
  </si>
  <si>
    <t>atelier faire decrire puis realiser le controle lie a respect des preferences</t>
  </si>
  <si>
    <t>fiche recette test texture tracabilite pms ou transmission ciblee selon le cas respect des preferences</t>
  </si>
  <si>
    <t>identifier la situation projet personnalise expliquer le risque a maitriser realiser le geste professionnel autorise controler la conformite alerter</t>
  </si>
  <si>
    <t>la personne le plateau et la texture je fais le geste prevu pour respect des preferences je controle avec un test simple ou</t>
  </si>
  <si>
    <t>pour bouchee prehensible le professionnel verifie le besoin et le niveau attendu manger main identifie le risque principal applique une action validee tenir en main sans s emietter realise un controle observable conserve une preuve trace et transmet l ecart ou la decision au responsable concerne</t>
  </si>
  <si>
    <t>concevoir des bouchees sures nutritionnelles et manipulables</t>
  </si>
  <si>
    <t>manger main</t>
  </si>
  <si>
    <t>atelier faire decrire puis realiser le controle lie a bouchee prehensible</t>
  </si>
  <si>
    <t>fiche recette test texture tracabilite pms ou transmission ciblee selon le cas bouchee prehensible</t>
  </si>
  <si>
    <t>identifier la situation manger main expliquer le risque a maitriser realiser le geste professionnel autorise controler la conformite alerter en cas d</t>
  </si>
  <si>
    <t>la personne le plateau et la texture je fais le geste prevu pour bouchee prehensible je controle avec un test simple ou l o</t>
  </si>
  <si>
    <t>pour taille bouchee le professionnel verifie le besoin et le niveau attendu securite identifie le risque principal applique une action validee adapter au risque de mastication realise un controle observable conserve une preuve trace et transmet l ecart ou la decision au responsable concerne</t>
  </si>
  <si>
    <t>atelier faire decrire puis realiser le controle lie a taille bouchee</t>
  </si>
  <si>
    <t>fiche recette test texture tracabilite pms ou transmission ciblee selon le cas taille bouchee</t>
  </si>
  <si>
    <t>identifier la situation securite expliquer le risque a maitriser realiser le geste professionnel autorise controler la conformite alerter en cas d ec</t>
  </si>
  <si>
    <t>la personne le plateau et la texture je fais le geste prevu pour taille bouchee je controle avec un test simple ou l observ</t>
  </si>
  <si>
    <t>pour cohesion du produit le professionnel verifie le besoin et le niveau attendu texture adaptee identifie le risque principal applique une action validee eviter miettes et liquide libre realise un controle observable conserve une preuve trace et transmet l ecart ou la decision au responsable concerne</t>
  </si>
  <si>
    <t>texture adaptee</t>
  </si>
  <si>
    <t>atelier faire decrire puis realiser le controle lie a cohesion du produit</t>
  </si>
  <si>
    <t>fiche recette test texture tracabilite pms ou transmission ciblee selon le cas cohesion du produit</t>
  </si>
  <si>
    <t>identifier la situation texture adaptee expliquer le risque a maitriser realiser le geste professionnel autorise controler la conformite alerter en c</t>
  </si>
  <si>
    <t>la personne le plateau et la texture je fais le geste prevu pour cohesion du produit je controle avec un test simple ou l o</t>
  </si>
  <si>
    <t>pour densite nutritionnelle bouchee le professionnel verifie le besoin et le niveau attendu denutrition identifie le risque principal applique une action validee concentrer proteines et energie realise un controle observable conserve une preuve trace et transmet l ecart ou la decision au responsable concerne</t>
  </si>
  <si>
    <t>atelier faire decrire puis realiser le controle lie a densite nutritionnelle bouchee</t>
  </si>
  <si>
    <t>fiche recette test texture tracabilite pms ou transmission ciblee selon le cas densite nutritionnelle bouchee</t>
  </si>
  <si>
    <t>identifier la situation denutrition expliquer le risque a maitriser realiser le geste professionnel autorise controler la conformite alerter en cas d</t>
  </si>
  <si>
    <t>la personne le plateau et la texture je fais le geste prevu pour densite nutritionnelle bouchee je controle avec un test si</t>
  </si>
  <si>
    <t>pour hygiene des mains le professionnel verifie le besoin et le niveau attendu pms identifie le risque principal applique une action validee securiser la prise directe realise un controle observable conserve une preuve trace et transmet l ecart ou la decision au responsable concerne</t>
  </si>
  <si>
    <t>atelier faire decrire puis realiser le controle lie a hygiene des mains</t>
  </si>
  <si>
    <t>fiche recette test texture tracabilite pms ou transmission ciblee selon le cas hygiene des mains</t>
  </si>
  <si>
    <t>la personne le plateau et la texture je fais le geste prevu pour hygiene des mains je controle avec un test simple ou l obs</t>
  </si>
  <si>
    <t>pour plateau manger main le professionnel verifie le besoin et le niveau attendu autonomie identifie le risque principal applique une action validee organiser couleurs formes et reperes realise un controle observable conserve une preuve trace et transmet l ecart ou la decision au responsable concerne</t>
  </si>
  <si>
    <t>atelier faire decrire puis realiser le controle lie a plateau manger main</t>
  </si>
  <si>
    <t>fiche recette test texture tracabilite pms ou transmission ciblee selon le cas plateau manger main</t>
  </si>
  <si>
    <t>identifier la situation autonomie expliquer le risque a maitriser realiser le geste professionnel autorise controler la conformite alerter en cas d e</t>
  </si>
  <si>
    <t>la personne le plateau et la texture je fais le geste prevu pour plateau manger main je controle avec un test simple ou l o</t>
  </si>
  <si>
    <t>pour surveillance discrete le professionnel verifie le besoin et le niveau attendu securite identifie le risque principal applique une action validee observer sans infantiliser realise un controle observable conserve une preuve trace et transmet l ecart ou la decision au responsable concerne</t>
  </si>
  <si>
    <t>atelier faire decrire puis realiser le controle lie a surveillance discrete</t>
  </si>
  <si>
    <t>fiche recette test texture tracabilite pms ou transmission ciblee selon le cas surveillance discrete</t>
  </si>
  <si>
    <t>la personne le plateau et la texture je fais le geste prevu pour surveillance discrete je controle avec un test simple ou l</t>
  </si>
  <si>
    <t>pour evaluation autonomie le professionnel verifie le besoin et le niveau attendu projet personnalise identifie le risque principal applique une action validee mesurer prise reelle et plaisir realise un controle observable conserve une preuve trace et transmet l ecart ou la decision au responsable concerne</t>
  </si>
  <si>
    <t>atelier faire decrire puis realiser le controle lie a evaluation autonomie</t>
  </si>
  <si>
    <t>fiche recette test texture tracabilite pms ou transmission ciblee selon le cas evaluation autonomie</t>
  </si>
  <si>
    <t>la personne le plateau et la texture je fais le geste prevu pour evaluation autonomie je controle avec un test simple ou l</t>
  </si>
  <si>
    <t>pour fiche allergene recette le professionnel verifie le besoin et le niveau attendu information convive identifie le risque principal applique une action validee mettre a jour selon ingredient realise un controle observable conserve une preuve trace et transmet l ecart ou la decision au responsable concerne</t>
  </si>
  <si>
    <t>garantir l information allergenes et eviter les contaminations croisees</t>
  </si>
  <si>
    <t>atelier faire decrire puis realiser le controle lie a fiche allergene recette</t>
  </si>
  <si>
    <t>fiche recette test texture tracabilite pms ou transmission ciblee selon le cas fiche allergene recette</t>
  </si>
  <si>
    <t>identifier la situation information convive expliquer le risque a maitriser realiser le geste professionnel autorise controler la conformite alerter</t>
  </si>
  <si>
    <t>la personne le plateau et la texture je fais le geste prevu pour fiche allergene recette je controle avec un test simple ou</t>
  </si>
  <si>
    <t>pour remplacement ingredient le professionnel verifie le besoin et le niveau attendu allergene possible identifie le risque principal applique une action validee controler etiquette fournisseur realise un controle observable conserve une preuve trace et transmet l ecart ou la decision au responsable concerne</t>
  </si>
  <si>
    <t>allergene possible</t>
  </si>
  <si>
    <t>atelier faire decrire puis realiser le controle lie a remplacement ingredient</t>
  </si>
  <si>
    <t>fiche recette test texture tracabilite pms ou transmission ciblee selon le cas remplacement ingredient</t>
  </si>
  <si>
    <t>identifier la situation allergene possible expliquer le risque a maitriser realiser le geste professionnel autorise controler la conformite alerter e</t>
  </si>
  <si>
    <t>la personne le plateau et la texture je fais le geste prevu pour remplacement ingredient je controle avec un test simple ou</t>
  </si>
  <si>
    <t>pour allergene cache epaississant le professionnel verifie le besoin et le niveau attendu additif ingredient identifie le risque principal applique une action validee verifier composition realise un controle observable conserve une preuve trace et transmet l ecart ou la decision au responsable concerne</t>
  </si>
  <si>
    <t>additif ingredient</t>
  </si>
  <si>
    <t>atelier faire decrire puis realiser le controle lie a allergene cache epaississant</t>
  </si>
  <si>
    <t>fiche recette test texture tracabilite pms ou transmission ciblee selon le cas allergene cache epaississant</t>
  </si>
  <si>
    <t>identifier la situation additif ingredient expliquer le risque a maitriser realiser le geste professionnel autorise controler la conformite alerter e</t>
  </si>
  <si>
    <t>la personne le plateau et la texture je fais le geste prevu pour allergene cache epaississant je controle avec un test simp</t>
  </si>
  <si>
    <t>pour contamination croisee mixeur le professionnel verifie le besoin et le niveau attendu pms allergenes identifie le risque principal applique une action validee nettoyer et organiser sequences realise un controle observable conserve une preuve trace et transmet l ecart ou la decision au responsable concerne</t>
  </si>
  <si>
    <t>pms allergenes</t>
  </si>
  <si>
    <t>atelier faire decrire puis realiser le controle lie a contamination croisee mixeur</t>
  </si>
  <si>
    <t>fiche recette test texture tracabilite pms ou transmission ciblee selon le cas contamination croisee mixeur</t>
  </si>
  <si>
    <t>identifier la situation pms allergenes expliquer le risque a maitriser realiser le geste professionnel autorise controler la conformite alerter en ca</t>
  </si>
  <si>
    <t>la personne le plateau et la texture je fais le geste prevu pour contamination croisee mixeur je controle avec un test simp</t>
  </si>
  <si>
    <t>pour information au service le professionnel verifie le besoin et le niveau attendu convive allergique identifie le risque principal applique une action validee transmettre sans improviser realise un controle observable conserve une preuve trace et transmet l ecart ou la decision au responsable concerne</t>
  </si>
  <si>
    <t>atelier faire decrire puis realiser le controle lie a information au service</t>
  </si>
  <si>
    <t>fiche recette test texture tracabilite pms ou transmission ciblee selon le cas information au service</t>
  </si>
  <si>
    <t>identifier la situation convive allergique expliquer le risque a maitriser realiser le geste professionnel autorise controler la conformite alerter e</t>
  </si>
  <si>
    <t>la personne le plateau et la texture je fais le geste prevu pour information au service je controle avec un test simple ou</t>
  </si>
  <si>
    <t>pour cahier allergenes le professionnel verifie le besoin et le niveau attendu obligation information identifie le risque principal applique une action validee tenir disponible et coherent realise un controle observable conserve une preuve trace et transmet l ecart ou la decision au responsable concerne</t>
  </si>
  <si>
    <t>atelier faire decrire puis realiser le controle lie a cahier allergenes</t>
  </si>
  <si>
    <t>fiche recette test texture tracabilite pms ou transmission ciblee selon le cas cahier allergenes</t>
  </si>
  <si>
    <t>identifier la situation obligation information expliquer le risque a maitriser realiser le geste professionnel autorise controler la conformite alert</t>
  </si>
  <si>
    <t>la personne le plateau et la texture je fais le geste prevu pour cahier allergenes je controle avec un test simple ou l obs</t>
  </si>
  <si>
    <t>pour plateau nominatif allergene le professionnel verifie le besoin et le niveau attendu risque grave identifie le risque principal applique une action validee controler identite avant service realise un controle observable conserve une preuve trace et transmet l ecart ou la decision au responsable concerne</t>
  </si>
  <si>
    <t>atelier faire decrire puis realiser le controle lie a plateau nominatif allergene</t>
  </si>
  <si>
    <t>fiche recette test texture tracabilite pms ou transmission ciblee selon le cas plateau nominatif allergene</t>
  </si>
  <si>
    <t>identifier la situation risque grave expliquer le risque a maitriser realiser le geste professionnel autorise controler la conformite alerter en cas</t>
  </si>
  <si>
    <t>la personne le plateau et la texture je fais le geste prevu pour plateau nominatif allergene je controle avec un test simpl</t>
  </si>
  <si>
    <t>pour ecart allergene detecte le professionnel verifie le besoin et le niveau attendu non conformite identifie le risque principal applique une action validee bloquer alerter tracer realise un controle observable conserve une preuve trace et transmet l ecart ou la decision au responsable concerne</t>
  </si>
  <si>
    <t>non conformite</t>
  </si>
  <si>
    <t>atelier faire decrire puis realiser le controle lie a ecart allergene detecte</t>
  </si>
  <si>
    <t>fiche recette test texture tracabilite pms ou transmission ciblee selon le cas ecart allergene detecte</t>
  </si>
  <si>
    <t>identifier la situation non conformite expliquer le risque a maitriser realiser le geste professionnel autorise controler la conformite alerter en ca</t>
  </si>
  <si>
    <t>la personne le plateau et la texture je fais le geste prevu pour ecart allergene detecte je controle avec un test simple ou</t>
  </si>
  <si>
    <t>pour nettoyage materiel mixage le professionnel verifie le besoin et le niveau attendu pms identifie le risque principal applique une action validee eviter biofilm et residus realise un controle observable conserve une preuve trace et transmet l ecart ou la decision au responsable concerne</t>
  </si>
  <si>
    <t>appliquer les regles pms haccp aux preparations sensibles mixees</t>
  </si>
  <si>
    <t>atelier faire decrire puis realiser le controle lie a nettoyage materiel mixage</t>
  </si>
  <si>
    <t>fiche recette test texture tracabilite pms ou transmission ciblee selon le cas nettoyage materiel mixage</t>
  </si>
  <si>
    <t>la personne le plateau et la texture je fais le geste prevu pour nettoyage materiel mixage je controle avec un test simple</t>
  </si>
  <si>
    <t>pour refroidissement rapide le professionnel verifie le besoin et le niveau attendu liaison froide identifie le risque principal applique une action validee maitriser temps et temperature realise un controle observable conserve une preuve trace et transmet l ecart ou la decision au responsable concerne</t>
  </si>
  <si>
    <t>atelier faire decrire puis realiser le controle lie a refroidissement rapide</t>
  </si>
  <si>
    <t>fiche recette test texture tracabilite pms ou transmission ciblee selon le cas refroidissement rapide</t>
  </si>
  <si>
    <t>identifier la situation liaison froide expliquer le risque a maitriser realiser le geste professionnel autorise controler la conformite alerter en ca</t>
  </si>
  <si>
    <t>la personne le plateau et la texture je fais le geste prevu pour refroidissement rapide je controle avec un test simple ou</t>
  </si>
  <si>
    <t>pour maintien chaud le professionnel verifie le besoin et le niveau attendu service chaud identifie le risque principal applique une action validee eviter zone critique realise un controle observable conserve une preuve trace et transmet l ecart ou la decision au responsable concerne</t>
  </si>
  <si>
    <t>atelier faire decrire puis realiser le controle lie a maintien chaud</t>
  </si>
  <si>
    <t>fiche recette test texture tracabilite pms ou transmission ciblee selon le cas maintien chaud</t>
  </si>
  <si>
    <t>identifier la situation service chaud expliquer le risque a maitriser realiser le geste professionnel autorise controler la conformite alerter en cas</t>
  </si>
  <si>
    <t>la personne le plateau et la texture je fais le geste prevu pour maintien chaud je controle avec un test simple ou l observ</t>
  </si>
  <si>
    <t>pour dlc texture modifiee le professionnel verifie le besoin et le niveau attendu preparation sensible identifie le risque principal applique une action validee definir duree et etiquetage realise un controle observable conserve une preuve trace et transmet l ecart ou la decision au responsable concerne</t>
  </si>
  <si>
    <t>preparation sensible</t>
  </si>
  <si>
    <t>atelier faire decrire puis realiser le controle lie a dlc texture modifiee</t>
  </si>
  <si>
    <t>fiche recette test texture tracabilite pms ou transmission ciblee selon le cas dlc texture modifiee</t>
  </si>
  <si>
    <t>identifier la situation preparation sensible expliquer le risque a maitriser realiser le geste professionnel autorise controler la conformite alerter</t>
  </si>
  <si>
    <t>la personne le plateau et la texture je fais le geste prevu pour dlc texture modifiee je controle avec un test simple ou l</t>
  </si>
  <si>
    <t>pour prelevement temoin le professionnel verifie le besoin et le niveau attendu restauration collective identifie le risque principal applique une action validee conserver preuve sanitaire realise un controle observable conserve une preuve trace et transmet l ecart ou la decision au responsable concerne</t>
  </si>
  <si>
    <t>atelier faire decrire puis realiser le controle lie a prelevement temoin</t>
  </si>
  <si>
    <t>fiche recette test texture tracabilite pms ou transmission ciblee selon le cas prelevement temoin</t>
  </si>
  <si>
    <t>identifier la situation restauration collective expliquer le risque a maitriser realiser le geste professionnel autorise controler la conformite aler</t>
  </si>
  <si>
    <t>la personne le plateau et la texture je fais le geste prevu pour prelevement temoin je controle avec un test simple ou l ob</t>
  </si>
  <si>
    <t>pour separation cru cuit le professionnel verifie le besoin et le niveau attendu organisation cuisine identifie le risque principal applique une action validee eviter contamination croisee realise un controle observable conserve une preuve trace et transmet l ecart ou la decision au responsable concerne</t>
  </si>
  <si>
    <t>atelier faire decrire puis realiser le controle lie a separation cru cuit</t>
  </si>
  <si>
    <t>fiche recette test texture tracabilite pms ou transmission ciblee selon le cas separation cru cuit</t>
  </si>
  <si>
    <t>identifier la situation organisation cuisine expliquer le risque a maitriser realiser le geste professionnel autorise controler la conformite alerter</t>
  </si>
  <si>
    <t>la personne le plateau et la texture je fais le geste prevu pour separation cru cuit je controle avec un test simple ou l o</t>
  </si>
  <si>
    <t>pour action corrective temperature le professionnel verifie le besoin et le niveau attendu non conformite identifie le risque principal applique une action validee decider ecart destruction ou remise en conformite realise un controle observable conserve une preuve trace et transmet l ecart ou la decision au responsable concerne</t>
  </si>
  <si>
    <t>atelier faire decrire puis realiser le controle lie a action corrective temperature</t>
  </si>
  <si>
    <t>fiche recette test texture tracabilite pms ou transmission ciblee selon le cas action corrective temperature</t>
  </si>
  <si>
    <t>la personne le plateau et la texture je fais le geste prevu pour action corrective temperature je controle avec un test sim</t>
  </si>
  <si>
    <t>pour tracabilite lot mixe le professionnel verifie le besoin et le niveau attendu pms identifie le risque principal applique une action validee relier lot recette date operateur realise un controle observable conserve une preuve trace et transmet l ecart ou la decision au responsable concerne</t>
  </si>
  <si>
    <t>atelier faire decrire puis realiser le controle lie a tracabilite lot mixe</t>
  </si>
  <si>
    <t>fiche recette test texture tracabilite pms ou transmission ciblee selon le cas tracabilite lot mixe</t>
  </si>
  <si>
    <t>la personne le plateau et la texture je fais le geste prevu pour tracabilite lot mixe je controle avec un test simple ou l</t>
  </si>
  <si>
    <t>pour validation texture prescrite le professionnel verifie le besoin et le niveau attendu decision soignante identifie le risque principal applique une action validee ne pas changer seul realise un controle observable conserve une preuve trace et transmet l ecart ou la decision au responsable concerne</t>
  </si>
  <si>
    <t>savoir qui decide qui execute qui controle et qui trace</t>
  </si>
  <si>
    <t>decision soignante</t>
  </si>
  <si>
    <t>atelier faire decrire puis realiser le controle lie a validation texture prescrite</t>
  </si>
  <si>
    <t>fiche recette test texture tracabilite pms ou transmission ciblee selon le cas validation texture prescrite</t>
  </si>
  <si>
    <t>identifier la situation decision soignante expliquer le risque a maitriser realiser le geste professionnel autorise controler la conformite alerter e</t>
  </si>
  <si>
    <t>la personne le plateau et la texture je fais le geste prevu pour validation texture prescrite je controle avec un test simp</t>
  </si>
  <si>
    <t>pour demande modification cuisine le professionnel verifie le besoin et le niveau attendu coordination identifie le risque principal applique une action validee alerter avant adaptation realise un controle observable conserve une preuve trace et transmet l ecart ou la decision au responsable concerne</t>
  </si>
  <si>
    <t>atelier faire decrire puis realiser le controle lie a demande modification cuisine</t>
  </si>
  <si>
    <t>fiche recette test texture tracabilite pms ou transmission ciblee selon le cas demande modification cuisine</t>
  </si>
  <si>
    <t>identifier la situation coordination expliquer le risque a maitriser realiser le geste professionnel autorise controler la conformite alerter en cas</t>
  </si>
  <si>
    <t>la personne le plateau et la texture je fais le geste prevu pour demande modification cuisine je controle avec un test simp</t>
  </si>
  <si>
    <t>pour alerte toux repetee le professionnel verifie le besoin et le niveau attendu soins identifie le risque principal applique une action validee transmettre immediatement realise un controle observable conserve une preuve trace et transmet l ecart ou la decision au responsable concerne</t>
  </si>
  <si>
    <t>atelier faire decrire puis realiser le controle lie a alerte toux repetee</t>
  </si>
  <si>
    <t>fiche recette test texture tracabilite pms ou transmission ciblee selon le cas alerte toux repetee</t>
  </si>
  <si>
    <t>identifier la situation soins expliquer le risque a maitriser realiser le geste professionnel autorise controler la conformite alerter en cas d ecart</t>
  </si>
  <si>
    <t>la personne le plateau et la texture je fais le geste prevu pour alerte toux repetee je controle avec un test simple ou l o</t>
  </si>
  <si>
    <t>pour suivi poids et ingesta le professionnel verifie le besoin et le niveau attendu soins dietetique identifie le risque principal applique une action validee relier cuisine et observation realise un controle observable conserve une preuve trace et transmet l ecart ou la decision au responsable concerne</t>
  </si>
  <si>
    <t>soins dietetique</t>
  </si>
  <si>
    <t>atelier faire decrire puis realiser le controle lie a suivi poids et ingesta</t>
  </si>
  <si>
    <t>fiche recette test texture tracabilite pms ou transmission ciblee selon le cas suivi poids et ingesta</t>
  </si>
  <si>
    <t>identifier la situation soins dietetique expliquer le risque a maitriser realiser le geste professionnel autorise controler la conformite alerter en</t>
  </si>
  <si>
    <t>la personne le plateau et la texture je fais le geste prevu pour suivi poids et ingesta je controle avec un test simple ou</t>
  </si>
  <si>
    <t>pour limite responsabilite cuisine le professionnel verifie le besoin et le niveau attendu securite identifie le risque principal applique une action validee produire conforme sans prescrire realise un controle observable conserve une preuve trace et transmet l ecart ou la decision au responsable concerne</t>
  </si>
  <si>
    <t>atelier faire decrire puis realiser le controle lie a limite responsabilite cuisine</t>
  </si>
  <si>
    <t>fiche recette test texture tracabilite pms ou transmission ciblee selon le cas limite responsabilite cuisine</t>
  </si>
  <si>
    <t>la personne le plateau et la texture je fais le geste prevu pour limite responsabilite cuisine je controle avec un test sim</t>
  </si>
  <si>
    <t>pour limite responsabilite service le professionnel verifie le besoin et le niveau attendu securite identifie le risque principal applique une action validee servir conforme et signaler realise un controle observable conserve une preuve trace et transmet l ecart ou la decision au responsable concerne</t>
  </si>
  <si>
    <t>atelier faire decrire puis realiser le controle lie a limite responsabilite service</t>
  </si>
  <si>
    <t>fiche recette test texture tracabilite pms ou transmission ciblee selon le cas limite responsabilite service</t>
  </si>
  <si>
    <t>la personne le plateau et la texture je fais le geste prevu pour limite responsabilite service je controle avec un test sim</t>
  </si>
  <si>
    <t>pour reunion pluridisciplinaire le professionnel verifie le besoin et le niveau attendu amelioration identifie le risque principal applique une action validee croiser cuisine soins dietetique realise un controle observable conserve une preuve trace et transmet l ecart ou la decision au responsable concerne</t>
  </si>
  <si>
    <t>atelier faire decrire puis realiser le controle lie a reunion pluridisciplinaire</t>
  </si>
  <si>
    <t>fiche recette test texture tracabilite pms ou transmission ciblee selon le cas reunion pluridisciplinaire</t>
  </si>
  <si>
    <t>identifier la situation amelioration expliquer le risque a maitriser realiser le geste professionnel autorise controler la conformite alerter en cas</t>
  </si>
  <si>
    <t>la personne le plateau et la texture je fais le geste prevu pour reunion pluridisciplinaire je controle avec un test simple</t>
  </si>
  <si>
    <t>pour preuve de decision le professionnel verifie le besoin et le niveau attendu tracabilite identifie le risque principal applique une action validee formaliser prescription et changement realise un controle observable conserve une preuve trace et transmet l ecart ou la decision au responsable concerne</t>
  </si>
  <si>
    <t>atelier faire decrire puis realiser le controle lie a preuve de decision</t>
  </si>
  <si>
    <t>fiche recette test texture tracabilite pms ou transmission ciblee selon le cas preuve de decision</t>
  </si>
  <si>
    <t>identifier la situation tracabilite expliquer le risque a maitriser realiser le geste professionnel autorise controler la conformite alerter en cas d</t>
  </si>
  <si>
    <t>la personne le plateau et la texture je fais le geste prevu pour preuve de decision je controle avec un test simple ou l ob</t>
  </si>
  <si>
    <t>pour couleur identifiable le professionnel verifie le besoin et le niveau attendu appetence identifie le risque principal applique une action validee eviter assiette monochrome realise un controle observable conserve une preuve trace et transmet l ecart ou la decision au responsable concerne</t>
  </si>
  <si>
    <t>rendre la texture modifiee identifiable agreable et consommee</t>
  </si>
  <si>
    <t>atelier faire decrire puis realiser le controle lie a couleur identifiable</t>
  </si>
  <si>
    <t>fiche recette test texture tracabilite pms ou transmission ciblee selon le cas couleur identifiable</t>
  </si>
  <si>
    <t>identifier la situation appetence expliquer le risque a maitriser realiser le geste professionnel autorise controler la conformite alerter en cas d e</t>
  </si>
  <si>
    <t>la personne le plateau et la texture je fais le geste prevu pour couleur identifiable je controle avec un test simple ou l</t>
  </si>
  <si>
    <t>pour odeur et gout le professionnel verifie le besoin et le niveau attendu plaisir alimentaire identifie le risque principal applique une action validee preserver marqueur culinaire realise un controle observable conserve une preuve trace et transmet l ecart ou la decision au responsable concerne</t>
  </si>
  <si>
    <t>atelier faire decrire puis realiser le controle lie a odeur et gout</t>
  </si>
  <si>
    <t>fiche recette test texture tracabilite pms ou transmission ciblee selon le cas odeur et gout</t>
  </si>
  <si>
    <t>identifier la situation plaisir alimentaire expliquer le risque a maitriser realiser le geste professionnel autorise controler la conformite alerter</t>
  </si>
  <si>
    <t>la personne le plateau et la texture je fais le geste prevu pour odeur et gout je controle avec un test simple ou l observa</t>
  </si>
  <si>
    <t>pour assaisonnement adapte le professionnel verifie le besoin et le niveau attendu gout identifie le risque principal applique une action validee corriger fadeur sans exces sel realise un controle observable conserve une preuve trace et transmet l ecart ou la decision au responsable concerne</t>
  </si>
  <si>
    <t>atelier faire decrire puis realiser le controle lie a assaisonnement adapte</t>
  </si>
  <si>
    <t>fiche recette test texture tracabilite pms ou transmission ciblee selon le cas assaisonnement adapte</t>
  </si>
  <si>
    <t>identifier la situation gout expliquer le risque a maitriser realiser le geste professionnel autorise controler la conformite alerter en cas d ecart</t>
  </si>
  <si>
    <t>la personne le plateau et la texture je fais le geste prevu pour assaisonnement adapte je controle avec un test simple ou l</t>
  </si>
  <si>
    <t>pour forme reformee le professionnel verifie le besoin et le niveau attendu repere visuel identifie le risque principal applique une action validee identifier viande legume feculent realise un controle observable conserve une preuve trace et transmet l ecart ou la decision au responsable concerne</t>
  </si>
  <si>
    <t>repere visuel</t>
  </si>
  <si>
    <t>atelier faire decrire puis realiser le controle lie a forme reformee</t>
  </si>
  <si>
    <t>fiche recette test texture tracabilite pms ou transmission ciblee selon le cas forme reformee</t>
  </si>
  <si>
    <t>identifier la situation repere visuel expliquer le risque a maitriser realiser le geste professionnel autorise controler la conformite alerter en cas</t>
  </si>
  <si>
    <t>la personne le plateau et la texture je fais le geste prevu pour forme reformee je controle avec un test simple ou l observ</t>
  </si>
  <si>
    <t>pour texture lisse non collante le professionnel verifie le besoin et le niveau attendu iddsi 4 identifie le risque principal applique une action validee eviter pate seche ou gluante realise un controle observable conserve une preuve trace et transmet l ecart ou la decision au responsable concerne</t>
  </si>
  <si>
    <t>atelier faire decrire puis realiser le controle lie a texture lisse non collante</t>
  </si>
  <si>
    <t>fiche recette test texture tracabilite pms ou transmission ciblee selon le cas texture lisse non collante</t>
  </si>
  <si>
    <t>la personne le plateau et la texture je fais le geste prevu pour texture lisse non collante je controle avec un test simple</t>
  </si>
  <si>
    <t>pour sauce adaptee le professionnel verifie le besoin et le niveau attendu humidite identifie le risque principal applique une action validee lier sans double texture realise un controle observable conserve une preuve trace et transmet l ecart ou la decision au responsable concerne</t>
  </si>
  <si>
    <t>atelier faire decrire puis realiser le controle lie a sauce adaptee</t>
  </si>
  <si>
    <t>fiche recette test texture tracabilite pms ou transmission ciblee selon le cas sauce adaptee</t>
  </si>
  <si>
    <t>identifier la situation humidite expliquer le risque a maitriser realiser le geste professionnel autorise controler la conformite alerter en cas d ec</t>
  </si>
  <si>
    <t>la personne le plateau et la texture je fais le geste prevu pour sauce adaptee je controle avec un test simple ou l observa</t>
  </si>
  <si>
    <t>pour temperature de degustation le professionnel verifie le besoin et le niveau attendu qualite identifie le risque principal applique une action validee gouter dans condition de service realise un controle observable conserve une preuve trace et transmet l ecart ou la decision au responsable concerne</t>
  </si>
  <si>
    <t>atelier faire decrire puis realiser le controle lie a temperature de degustation</t>
  </si>
  <si>
    <t>fiche recette test texture tracabilite pms ou transmission ciblee selon le cas temperature de degustation</t>
  </si>
  <si>
    <t>identifier la situation qualite expliquer le risque a maitriser realiser le geste professionnel autorise controler la conformite alerter en cas d eca</t>
  </si>
  <si>
    <t>la personne le plateau et la texture je fais le geste prevu pour temperature de degustation je controle avec un test simple</t>
  </si>
  <si>
    <t>pour retour convive le professionnel verifie le besoin et le niveau attendu amelioration continue identifie le risque principal applique une action validee adapter recette selon consommation realise un controle observable conserve une preuve trace et transmet l ecart ou la decision au responsable concerne</t>
  </si>
  <si>
    <t>amelioration continue</t>
  </si>
  <si>
    <t>atelier faire decrire puis realiser le controle lie a retour convive</t>
  </si>
  <si>
    <t>fiche recette test texture tracabilite pms ou transmission ciblee selon le cas retour convive</t>
  </si>
  <si>
    <t>identifier la situation amelioration continue expliquer le risque a maitriser realiser le geste professionnel autorise controler la conformite alerte</t>
  </si>
  <si>
    <t>la personne le plateau et la texture je fais le geste prevu pour retour convive je controle avec un test simple ou l observ</t>
  </si>
  <si>
    <t>pour texture trop liquide le professionnel verifie le besoin et le niveau attendu non conformite identifie le risque principal applique une action validee bloquer et refaire test realise un controle observable conserve une preuve trace et transmet l ecart ou la decision au responsable concerne</t>
  </si>
  <si>
    <t>reagir sans improviser lorsqu une texture ou un service devient non conforme</t>
  </si>
  <si>
    <t>atelier faire decrire puis realiser le controle lie a texture trop liquide</t>
  </si>
  <si>
    <t>fiche recette test texture tracabilite pms ou transmission ciblee selon le cas texture trop liquide</t>
  </si>
  <si>
    <t>la personne le plateau et la texture je fais le geste prevu pour texture trop liquide je controle avec un test simple ou l</t>
  </si>
  <si>
    <t>pour texture trop seche le professionnel verifie le besoin et le niveau attendu risque etouffement identifie le risque principal applique une action validee corriger humidite ou retirer realise un controle observable conserve une preuve trace et transmet l ecart ou la decision au responsable concerne</t>
  </si>
  <si>
    <t>risque etouffement</t>
  </si>
  <si>
    <t>atelier faire decrire puis realiser le controle lie a texture trop seche</t>
  </si>
  <si>
    <t>fiche recette test texture tracabilite pms ou transmission ciblee selon le cas texture trop seche</t>
  </si>
  <si>
    <t>identifier la situation risque etouffement expliquer le risque a maitriser realiser le geste professionnel autorise controler la conformite alerter e</t>
  </si>
  <si>
    <t>la personne le plateau et la texture je fais le geste prevu pour texture trop seche je controle avec un test simple ou l ob</t>
  </si>
  <si>
    <t>pour morceaux retrouves le professionnel verifie le besoin et le niveau attendu risque fausse route identifie le risque principal applique une action validee tamisage et alerte realise un controle observable conserve une preuve trace et transmet l ecart ou la decision au responsable concerne</t>
  </si>
  <si>
    <t>atelier faire decrire puis realiser le controle lie a morceaux retrouves</t>
  </si>
  <si>
    <t>fiche recette test texture tracabilite pms ou transmission ciblee selon le cas morceaux retrouves</t>
  </si>
  <si>
    <t>la personne le plateau et la texture je fais le geste prevu pour morceaux retrouves je controle avec un test simple ou l ob</t>
  </si>
  <si>
    <t>pour plateau inverse le professionnel verifie le besoin et le niveau attendu erreur service identifie le risque principal applique une action validee bloquer avant consommation realise un controle observable conserve une preuve trace et transmet l ecart ou la decision au responsable concerne</t>
  </si>
  <si>
    <t>atelier faire decrire puis realiser le controle lie a plateau inverse</t>
  </si>
  <si>
    <t>fiche recette test texture tracabilite pms ou transmission ciblee selon le cas plateau inverse</t>
  </si>
  <si>
    <t>identifier la situation erreur service expliquer le risque a maitriser realiser le geste professionnel autorise controler la conformite alerter en ca</t>
  </si>
  <si>
    <t>la personne le plateau et la texture je fais le geste prevu pour plateau inverse je controle avec un test simple ou l obser</t>
  </si>
  <si>
    <t>pour oubli allergene le professionnel verifie le besoin et le niveau attendu risque allergique identifie le risque principal applique une action validee retirer informer tracer realise un controle observable conserve une preuve trace et transmet l ecart ou la decision au responsable concerne</t>
  </si>
  <si>
    <t>atelier faire decrire puis realiser le controle lie a oubli allergene</t>
  </si>
  <si>
    <t>fiche recette test texture tracabilite pms ou transmission ciblee selon le cas oubli allergene</t>
  </si>
  <si>
    <t>identifier la situation risque allergique expliquer le risque a maitriser realiser le geste professionnel autorise controler la conformite alerter en</t>
  </si>
  <si>
    <t>la personne le plateau et la texture je fais le geste prevu pour oubli allergene je controle avec un test simple ou l obser</t>
  </si>
  <si>
    <t>pour rupture produit enrichissant le professionnel verifie le besoin et le niveau attendu continuite nutritionnelle identifie le risque principal applique une action validee substituer apres validation realise un controle observable conserve une preuve trace et transmet l ecart ou la decision au responsable concerne</t>
  </si>
  <si>
    <t>continuite nutritionnelle</t>
  </si>
  <si>
    <t>atelier faire decrire puis realiser le controle lie a rupture produit enrichissant</t>
  </si>
  <si>
    <t>fiche recette test texture tracabilite pms ou transmission ciblee selon le cas rupture produit enrichissant</t>
  </si>
  <si>
    <t>identifier la situation continuite nutritionnelle expliquer le risque a maitriser realiser le geste professionnel autorise controler la conformite al</t>
  </si>
  <si>
    <t>la personne le plateau et la texture je fais le geste prevu pour rupture produit enrichissant je controle avec un test simp</t>
  </si>
  <si>
    <t>pour incident toux au repas le professionnel verifie le besoin et le niveau attendu risque aspiration identifie le risque principal applique une action validee arreter prevenir noter realise un controle observable conserve une preuve trace et transmet l ecart ou la decision au responsable concerne</t>
  </si>
  <si>
    <t>atelier faire decrire puis realiser le controle lie a incident toux au repas</t>
  </si>
  <si>
    <t>fiche recette test texture tracabilite pms ou transmission ciblee selon le cas incident toux au repas</t>
  </si>
  <si>
    <t>identifier la situation risque aspiration expliquer le risque a maitriser realiser le geste professionnel autorise controler la conformite alerter en</t>
  </si>
  <si>
    <t>la personne le plateau et la texture je fais le geste prevu pour incident toux au repas je controle avec un test simple ou</t>
  </si>
  <si>
    <t>pour reclamation famille le professionnel verifie le besoin et le niveau attendu communication identifie le risque principal applique une action validee repondre par faits preuves et plan d action realise un controle observable conserve une preuve trace et transmet l ecart ou la decision au responsable concerne</t>
  </si>
  <si>
    <t>atelier faire decrire puis realiser le controle lie a reclamation famille</t>
  </si>
  <si>
    <t>fiche recette test texture tracabilite pms ou transmission ciblee selon le cas reclamation famille</t>
  </si>
  <si>
    <t>identifier la situation communication expliquer le risque a maitriser realiser le geste professionnel autorise controler la conformite alerter en cas</t>
  </si>
  <si>
    <t>la personne le plateau et la texture je fais le geste prevu pour reclamation famille je controle avec un test simple ou l o</t>
  </si>
  <si>
    <t>pour grille atelier texture le professionnel verifie le besoin et le niveau attendu formation identifie le risque principal applique une action validee observer gestes et preuves realise un controle observable conserve une preuve trace et transmet l ecart ou la decision au responsable concerne</t>
  </si>
  <si>
    <t>transformer la connaissance en gestes observables et validables</t>
  </si>
  <si>
    <t>atelier faire decrire puis realiser le controle lie a grille atelier texture</t>
  </si>
  <si>
    <t>fiche recette test texture tracabilite pms ou transmission ciblee selon le cas grille atelier texture</t>
  </si>
  <si>
    <t>identifier la situation formation expliquer le risque a maitriser realiser le geste professionnel autorise controler la conformite alerter en cas d e</t>
  </si>
  <si>
    <t>la personne le plateau et la texture je fais le geste prevu pour grille atelier texture je controle avec un test simple ou</t>
  </si>
  <si>
    <t>pour questionnement professionnel le professionnel verifie le besoin et le niveau attendu formation identifie le risque principal applique une action validee faire justifier le risque realise un controle observable conserve une preuve trace et transmet l ecart ou la decision au responsable concerne</t>
  </si>
  <si>
    <t>atelier faire decrire puis realiser le controle lie a questionnement professionnel</t>
  </si>
  <si>
    <t>fiche recette test texture tracabilite pms ou transmission ciblee selon le cas questionnement professionnel</t>
  </si>
  <si>
    <t>la personne le plateau et la texture je fais le geste prevu pour questionnement professionnel je controle avec un test simp</t>
  </si>
  <si>
    <t>pour demonstration test iddsi le professionnel verifie le besoin et le niveau attendu formation identifie le risque principal applique une action validee faire faire puis corriger realise un controle observable conserve une preuve trace et transmet l ecart ou la decision au responsable concerne</t>
  </si>
  <si>
    <t>atelier faire decrire puis realiser le controle lie a demonstration test iddsi</t>
  </si>
  <si>
    <t>fiche recette test texture tracabilite pms ou transmission ciblee selon le cas demonstration test iddsi</t>
  </si>
  <si>
    <t>la personne le plateau et la texture je fais le geste prevu pour demonstration test iddsi je controle avec un test simple o</t>
  </si>
  <si>
    <t>pour validation acquis le professionnel verifie le besoin et le niveau attendu competence identifie le risque principal applique une action validee noter action controle trace realise un controle observable conserve une preuve trace et transmet l ecart ou la decision au responsable concerne</t>
  </si>
  <si>
    <t>competence</t>
  </si>
  <si>
    <t>atelier faire decrire puis realiser le controle lie a validation acquis</t>
  </si>
  <si>
    <t>fiche recette test texture tracabilite pms ou transmission ciblee selon le cas validation acquis</t>
  </si>
  <si>
    <t>identifier la situation competence expliquer le risque a maitriser realiser le geste professionnel autorise controler la conformite alerter en cas d</t>
  </si>
  <si>
    <t>la personne le plateau et la texture je fais le geste prevu pour validation acquis je controle avec un test simple ou l obs</t>
  </si>
  <si>
    <t>pour recyclage apres ecart le professionnel verifie le besoin et le niveau attendu amelioration identifie le risque principal applique une action validee reentrainer sur situation reelle realise un controle observable conserve une preuve trace et transmet l ecart ou la decision au responsable concerne</t>
  </si>
  <si>
    <t>atelier faire decrire puis realiser le controle lie a recyclage apres ecart</t>
  </si>
  <si>
    <t>fiche recette test texture tracabilite pms ou transmission ciblee selon le cas recyclage apres ecart</t>
  </si>
  <si>
    <t>la personne le plateau et la texture je fais le geste prevu pour recyclage apres ecart je controle avec un test simple ou l</t>
  </si>
  <si>
    <t>pour tutorat nouvel agent le professionnel verifie le besoin et le niveau attendu integration identifie le risque principal applique une action validee associer consigne et observation realise un controle observable conserve une preuve trace et transmet l ecart ou la decision au responsable concerne</t>
  </si>
  <si>
    <t>integration</t>
  </si>
  <si>
    <t>atelier faire decrire puis realiser le controle lie a tutorat nouvel agent</t>
  </si>
  <si>
    <t>fiche recette test texture tracabilite pms ou transmission ciblee selon le cas tutorat nouvel agent</t>
  </si>
  <si>
    <t>identifier la situation integration expliquer le risque a maitriser realiser le geste professionnel autorise controler la conformite alerter en cas d</t>
  </si>
  <si>
    <t>la personne le plateau et la texture je fais le geste prevu pour tutorat nouvel agent je controle avec un test simple ou l</t>
  </si>
  <si>
    <t>pour bilan mensuel textures le professionnel verifie le besoin et le niveau attendu pilotage identifie le risque principal applique une action validee suivre ecarts refus et corrections realise un controle observable conserve une preuve trace et transmet l ecart ou la decision au responsable concerne</t>
  </si>
  <si>
    <t>atelier faire decrire puis realiser le controle lie a bilan mensuel textures</t>
  </si>
  <si>
    <t>fiche recette test texture tracabilite pms ou transmission ciblee selon le cas bilan mensuel textures</t>
  </si>
  <si>
    <t>identifier la situation pilotage expliquer le risque a maitriser realiser le geste professionnel autorise controler la conformite alerter en cas d ec</t>
  </si>
  <si>
    <t>la personne le plateau et la texture je fais le geste prevu pour bilan mensuel textures je controle avec un test simple ou</t>
  </si>
  <si>
    <t>pour standardisation inter equipe le professionnel verifie le besoin et le niveau attendu qualite identifie le risque principal applique une action validee aligner cuisine service et soins realise un controle observable conserve une preuve trace et transmet l ecart ou la decision au responsable concerne</t>
  </si>
  <si>
    <t>atelier faire decrire puis realiser le controle lie a standardisation inter equipe</t>
  </si>
  <si>
    <t>fiche recette test texture tracabilite pms ou transmission ciblee selon le cas standardisation inter equipe</t>
  </si>
  <si>
    <t>la personne le plateau et la texture je fais le geste prevu pour standardisation inter equipe je controle avec un test simp</t>
  </si>
  <si>
    <t>FIN</t>
  </si>
  <si>
    <t>(Je fournis la base. Vous construisez votre outil)</t>
  </si>
  <si>
    <t>TEXTURES MODIFIÉES — FORMATION PRO / INTERMÉDIAIRE / CFA        285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</si>
</sst>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name val="Carlito"/>
    </font>
    <font>
      <sz val="11"/>
      <color theme="1"/>
      <name val="Calibri"/>
      <family val="2"/>
      <scheme val="minor"/>
    </font>
    <font>
      <sz val="11"/>
      <color theme="1"/>
      <name val="Calibri"/>
      <family val="2"/>
      <scheme val="minor"/>
    </font>
    <font>
      <sz val="11"/>
      <color theme="1"/>
      <name val="Calibri"/>
      <family val="2"/>
      <scheme val="minor"/>
    </font>
    <font>
      <sz val="11"/>
      <name val="Carlito"/>
      <family val="2"/>
    </font>
    <font>
      <b/>
      <sz val="14"/>
      <color theme="0"/>
      <name val="Calibri"/>
      <family val="2"/>
    </font>
    <font>
      <sz val="11"/>
      <color theme="1"/>
      <name val="Calibri"/>
      <family val="2"/>
    </font>
    <font>
      <b/>
      <sz val="14"/>
      <color rgb="FFC00000"/>
      <name val="Calibri"/>
      <family val="2"/>
    </font>
    <font>
      <b/>
      <sz val="12"/>
      <color rgb="FF1F2937"/>
      <name val="Calibri"/>
      <family val="2"/>
    </font>
    <font>
      <b/>
      <sz val="12"/>
      <color rgb="FF111827"/>
      <name val="Calibri"/>
      <family val="2"/>
    </font>
    <font>
      <b/>
      <sz val="14"/>
      <color rgb="FFFFFFFF"/>
      <name val="Calibri"/>
      <family val="2"/>
    </font>
    <font>
      <sz val="11"/>
      <name val="Calibri"/>
      <family val="2"/>
    </font>
    <font>
      <b/>
      <sz val="11"/>
      <name val="Calibri"/>
      <family val="2"/>
    </font>
    <font>
      <b/>
      <sz val="11"/>
      <color rgb="FFFFFFFF"/>
      <name val="Calibri"/>
      <family val="2"/>
    </font>
    <font>
      <b/>
      <sz val="14"/>
      <name val="Calibri"/>
      <family val="2"/>
    </font>
    <font>
      <b/>
      <sz val="12"/>
      <color rgb="FFFFFFFF"/>
      <name val="Calibri"/>
      <family val="2"/>
    </font>
    <font>
      <sz val="12"/>
      <name val="Calibri"/>
      <family val="2"/>
    </font>
    <font>
      <b/>
      <sz val="12"/>
      <name val="Calibri"/>
      <family val="2"/>
    </font>
    <font>
      <b/>
      <sz val="12"/>
      <color theme="0"/>
      <name val="Calibri"/>
      <family val="2"/>
    </font>
    <font>
      <b/>
      <sz val="14"/>
      <color rgb="FF0033CC"/>
      <name val="Calibri"/>
      <family val="2"/>
    </font>
    <font>
      <b/>
      <sz val="16"/>
      <color rgb="FFFFFFFF"/>
      <name val="Calibri"/>
      <family val="2"/>
    </font>
    <font>
      <b/>
      <sz val="16"/>
      <color theme="0"/>
      <name val="Calibri"/>
      <family val="2"/>
    </font>
    <font>
      <b/>
      <sz val="12"/>
      <color rgb="FF0033CC"/>
      <name val="Calibri"/>
      <family val="2"/>
    </font>
    <font>
      <i/>
      <sz val="12"/>
      <name val="Calibri"/>
      <family val="2"/>
    </font>
    <font>
      <b/>
      <sz val="10"/>
      <color rgb="FFFFFFFF"/>
      <name val="Calibri"/>
      <family val="2"/>
    </font>
    <font>
      <b/>
      <sz val="12"/>
      <color theme="1"/>
      <name val="Calibri"/>
      <family val="2"/>
    </font>
    <font>
      <sz val="12"/>
      <color theme="0" tint="-0.14999847407452621"/>
      <name val="Calibri"/>
      <family val="2"/>
    </font>
    <font>
      <sz val="11"/>
      <color theme="0" tint="-0.14999847407452621"/>
      <name val="Calibri"/>
      <family val="2"/>
    </font>
    <font>
      <b/>
      <sz val="16"/>
      <color rgb="FFC00000"/>
      <name val="Calibri"/>
      <family val="2"/>
    </font>
    <font>
      <b/>
      <sz val="11"/>
      <color theme="0"/>
      <name val="Calibri"/>
      <family val="2"/>
    </font>
    <font>
      <b/>
      <sz val="20"/>
      <color rgb="FFFF0000"/>
      <name val="Calibri"/>
      <family val="2"/>
    </font>
    <font>
      <sz val="12"/>
      <color theme="0" tint="-4.9989318521683403E-2"/>
      <name val="Calibri"/>
      <family val="2"/>
    </font>
    <font>
      <sz val="14"/>
      <name val="Calibri"/>
      <family val="2"/>
    </font>
    <font>
      <sz val="10"/>
      <name val="Arial"/>
      <family val="2"/>
    </font>
    <font>
      <sz val="12"/>
      <color theme="1"/>
      <name val="Calibri"/>
      <family val="2"/>
      <scheme val="minor"/>
    </font>
    <font>
      <sz val="18"/>
      <color theme="0"/>
      <name val="Calibri"/>
      <family val="2"/>
      <scheme val="minor"/>
    </font>
    <font>
      <b/>
      <sz val="18"/>
      <color theme="0"/>
      <name val="Calibri"/>
      <family val="2"/>
      <scheme val="minor"/>
    </font>
    <font>
      <sz val="18"/>
      <color theme="0"/>
      <name val="Calibri"/>
      <family val="2"/>
    </font>
    <font>
      <sz val="18"/>
      <color theme="1"/>
      <name val="Calibri"/>
      <family val="2"/>
      <scheme val="minor"/>
    </font>
    <font>
      <sz val="18"/>
      <name val="Arial"/>
      <family val="2"/>
    </font>
    <font>
      <sz val="18"/>
      <color theme="0"/>
      <name val="Arial"/>
      <family val="2"/>
    </font>
    <font>
      <u/>
      <sz val="18"/>
      <color theme="10"/>
      <name val="Calibri"/>
      <family val="2"/>
      <scheme val="minor"/>
    </font>
    <font>
      <b/>
      <sz val="16"/>
      <color theme="5" tint="-0.249977111117893"/>
      <name val="Calibri"/>
      <family val="2"/>
    </font>
    <font>
      <sz val="14"/>
      <color rgb="FF0033CC"/>
      <name val="Calibri"/>
      <family val="2"/>
    </font>
    <font>
      <b/>
      <sz val="14"/>
      <color rgb="FF129087"/>
      <name val="Calibri"/>
      <family val="2"/>
    </font>
    <font>
      <b/>
      <sz val="18"/>
      <color rgb="FFFFFFFF"/>
      <name val="Calibri"/>
      <family val="2"/>
    </font>
    <font>
      <u/>
      <sz val="11"/>
      <color theme="10"/>
      <name val="Carlito"/>
      <family val="2"/>
    </font>
    <font>
      <b/>
      <sz val="11"/>
      <name val="Carlito"/>
      <family val="2"/>
    </font>
    <font>
      <b/>
      <sz val="13.5"/>
      <name val="Carlito"/>
      <family val="2"/>
    </font>
    <font>
      <b/>
      <sz val="11"/>
      <color theme="0"/>
      <name val="Calibri"/>
      <family val="2"/>
      <scheme val="minor"/>
    </font>
    <font>
      <b/>
      <sz val="11"/>
      <color theme="1"/>
      <name val="Calibri"/>
      <family val="2"/>
      <scheme val="minor"/>
    </font>
    <font>
      <sz val="11"/>
      <color theme="0"/>
      <name val="Calibri"/>
      <family val="2"/>
      <scheme val="minor"/>
    </font>
    <font>
      <sz val="12"/>
      <color rgb="FF0033CC"/>
      <name val="Calibri"/>
      <family val="2"/>
    </font>
    <font>
      <sz val="14"/>
      <color theme="1"/>
      <name val="Calibri"/>
      <family val="2"/>
    </font>
    <font>
      <b/>
      <sz val="14"/>
      <color rgb="FF1F4E78"/>
      <name val="Calibri"/>
      <family val="2"/>
    </font>
    <font>
      <b/>
      <sz val="11"/>
      <color rgb="FF0033CC"/>
      <name val="Calibri"/>
      <family val="2"/>
    </font>
    <font>
      <b/>
      <sz val="16"/>
      <color rgb="FFFFFFFF"/>
      <name val="Calibri"/>
      <family val="2"/>
      <scheme val="minor"/>
    </font>
    <font>
      <b/>
      <sz val="12"/>
      <color theme="1"/>
      <name val="Calibri"/>
      <family val="2"/>
      <scheme val="minor"/>
    </font>
    <font>
      <b/>
      <sz val="14"/>
      <color theme="1"/>
      <name val="Calibri"/>
      <family val="2"/>
      <scheme val="minor"/>
    </font>
    <font>
      <b/>
      <sz val="12"/>
      <color rgb="FFC00000"/>
      <name val="Calibri"/>
      <family val="2"/>
      <scheme val="minor"/>
    </font>
    <font>
      <b/>
      <sz val="12"/>
      <color rgb="FF0033CC"/>
      <name val="Calibri"/>
      <family val="2"/>
      <scheme val="minor"/>
    </font>
    <font>
      <b/>
      <sz val="11"/>
      <name val="Calibri"/>
      <family val="2"/>
      <scheme val="minor"/>
    </font>
    <font>
      <b/>
      <sz val="11"/>
      <color rgb="FFFFFFFF"/>
      <name val="Calibri"/>
      <family val="2"/>
      <scheme val="minor"/>
    </font>
    <font>
      <b/>
      <sz val="11"/>
      <color rgb="FF1F4E78"/>
      <name val="Calibri"/>
      <family val="2"/>
    </font>
    <font>
      <sz val="12"/>
      <color theme="1"/>
      <name val="Calibri"/>
      <family val="2"/>
    </font>
    <font>
      <b/>
      <sz val="18"/>
      <color theme="0"/>
      <name val="Calibri"/>
      <family val="2"/>
    </font>
    <font>
      <b/>
      <sz val="28"/>
      <color rgb="FFFF0000"/>
      <name val="Calibri"/>
      <family val="2"/>
    </font>
    <font>
      <b/>
      <sz val="12"/>
      <color rgb="FFFF0000"/>
      <name val="Calibri"/>
      <family val="2"/>
    </font>
    <font>
      <b/>
      <sz val="12"/>
      <color rgb="FF1F4E78"/>
      <name val="Calibri"/>
      <family val="2"/>
      <scheme val="minor"/>
    </font>
    <font>
      <b/>
      <sz val="14"/>
      <color theme="1"/>
      <name val="Calibri"/>
      <family val="2"/>
    </font>
    <font>
      <b/>
      <sz val="11"/>
      <color rgb="FFC00000"/>
      <name val="Calibri"/>
      <family val="2"/>
    </font>
    <font>
      <b/>
      <sz val="12"/>
      <color rgb="FF1F4E78"/>
      <name val="Calibri"/>
      <family val="2"/>
    </font>
    <font>
      <b/>
      <sz val="16"/>
      <color theme="1"/>
      <name val="Calibri"/>
      <family val="2"/>
    </font>
    <font>
      <sz val="11"/>
      <color theme="0"/>
      <name val="Calibri"/>
      <family val="2"/>
    </font>
  </fonts>
  <fills count="63">
    <fill>
      <patternFill patternType="none"/>
    </fill>
    <fill>
      <patternFill patternType="gray125"/>
    </fill>
    <fill>
      <patternFill patternType="solid">
        <fgColor rgb="FF1F2937"/>
      </patternFill>
    </fill>
    <fill>
      <patternFill patternType="solid">
        <fgColor rgb="FFE5E7EB"/>
      </patternFill>
    </fill>
    <fill>
      <patternFill patternType="solid">
        <fgColor rgb="FF374151"/>
      </patternFill>
    </fill>
    <fill>
      <patternFill patternType="solid">
        <fgColor rgb="FF0F766E"/>
      </patternFill>
    </fill>
    <fill>
      <patternFill patternType="solid">
        <fgColor rgb="FF1D4ED8"/>
      </patternFill>
    </fill>
    <fill>
      <patternFill patternType="solid">
        <fgColor rgb="FF6B7280"/>
      </patternFill>
    </fill>
    <fill>
      <patternFill patternType="solid">
        <fgColor rgb="FF111827"/>
      </patternFill>
    </fill>
    <fill>
      <patternFill patternType="solid">
        <fgColor rgb="FFF9FAFB"/>
      </patternFill>
    </fill>
    <fill>
      <patternFill patternType="solid">
        <fgColor rgb="FFC00000"/>
      </patternFill>
    </fill>
    <fill>
      <patternFill patternType="solid">
        <fgColor rgb="FFFFF2CC"/>
      </patternFill>
    </fill>
    <fill>
      <patternFill patternType="solid">
        <fgColor theme="0"/>
        <bgColor indexed="64"/>
      </patternFill>
    </fill>
    <fill>
      <patternFill patternType="solid">
        <fgColor rgb="FFFFF6DD"/>
      </patternFill>
    </fill>
    <fill>
      <patternFill patternType="solid">
        <fgColor rgb="FF609ED6"/>
        <bgColor indexed="64"/>
      </patternFill>
    </fill>
    <fill>
      <patternFill patternType="solid">
        <fgColor theme="0" tint="-4.9989318521683403E-2"/>
        <bgColor indexed="64"/>
      </patternFill>
    </fill>
    <fill>
      <patternFill patternType="solid">
        <fgColor rgb="FFE5E7EB"/>
        <bgColor indexed="64"/>
      </patternFill>
    </fill>
    <fill>
      <patternFill patternType="solid">
        <fgColor rgb="FF1F4E79"/>
      </patternFill>
    </fill>
    <fill>
      <patternFill patternType="solid">
        <fgColor rgb="FF0F766E"/>
        <bgColor indexed="64"/>
      </patternFill>
    </fill>
    <fill>
      <patternFill patternType="solid">
        <fgColor rgb="FF7C3AED"/>
        <bgColor indexed="64"/>
      </patternFill>
    </fill>
    <fill>
      <patternFill patternType="solid">
        <fgColor rgb="FF7C3AED"/>
      </patternFill>
    </fill>
    <fill>
      <patternFill patternType="solid">
        <fgColor rgb="FFD9EAD3"/>
      </patternFill>
    </fill>
    <fill>
      <patternFill patternType="solid">
        <fgColor rgb="FFEADCF8"/>
      </patternFill>
    </fill>
    <fill>
      <patternFill patternType="solid">
        <fgColor theme="0"/>
      </patternFill>
    </fill>
    <fill>
      <patternFill patternType="solid">
        <fgColor rgb="FF14A096"/>
        <bgColor indexed="64"/>
      </patternFill>
    </fill>
    <fill>
      <patternFill patternType="solid">
        <fgColor rgb="FFFFFF00"/>
      </patternFill>
    </fill>
    <fill>
      <patternFill patternType="solid">
        <fgColor rgb="FF29A3FF"/>
      </patternFill>
    </fill>
    <fill>
      <patternFill patternType="solid">
        <fgColor rgb="FFFFFF0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C000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0033CC"/>
        <bgColor indexed="64"/>
      </patternFill>
    </fill>
    <fill>
      <patternFill patternType="solid">
        <fgColor rgb="FF00B050"/>
        <bgColor indexed="64"/>
      </patternFill>
    </fill>
    <fill>
      <patternFill patternType="solid">
        <fgColor rgb="FF1F4E78"/>
      </patternFill>
    </fill>
    <fill>
      <patternFill patternType="solid">
        <fgColor rgb="FFD9EAF7"/>
      </patternFill>
    </fill>
    <fill>
      <patternFill patternType="solid">
        <fgColor rgb="FFF2F2F2"/>
      </patternFill>
    </fill>
    <fill>
      <patternFill patternType="solid">
        <fgColor rgb="FF366092"/>
      </patternFill>
    </fill>
    <fill>
      <patternFill patternType="solid">
        <fgColor rgb="FFEAF3F8"/>
      </patternFill>
    </fill>
    <fill>
      <patternFill patternType="solid">
        <fgColor rgb="FF1F4E78"/>
        <bgColor indexed="64"/>
      </patternFill>
    </fill>
    <fill>
      <patternFill patternType="solid">
        <fgColor rgb="FFD9EAF7"/>
        <bgColor indexed="64"/>
      </patternFill>
    </fill>
    <fill>
      <patternFill patternType="solid">
        <fgColor theme="9" tint="-0.249977111117893"/>
        <bgColor indexed="64"/>
      </patternFill>
    </fill>
    <fill>
      <patternFill patternType="solid">
        <fgColor rgb="FF92D050"/>
        <bgColor indexed="64"/>
      </patternFill>
    </fill>
    <fill>
      <patternFill patternType="solid">
        <fgColor rgb="FFCC00FF"/>
        <bgColor indexed="64"/>
      </patternFill>
    </fill>
    <fill>
      <patternFill patternType="solid">
        <fgColor rgb="FF7030A0"/>
        <bgColor indexed="64"/>
      </patternFill>
    </fill>
    <fill>
      <patternFill patternType="solid">
        <fgColor theme="7" tint="0.79998168889431442"/>
        <bgColor indexed="64"/>
      </patternFill>
    </fill>
    <fill>
      <patternFill patternType="solid">
        <fgColor rgb="FFE2CFF1"/>
        <bgColor indexed="64"/>
      </patternFill>
    </fill>
    <fill>
      <patternFill patternType="solid">
        <fgColor rgb="FF7030A0"/>
      </patternFill>
    </fill>
    <fill>
      <patternFill patternType="solid">
        <fgColor rgb="FF548235"/>
      </patternFill>
    </fill>
    <fill>
      <patternFill patternType="solid">
        <fgColor rgb="FFF2F2F2"/>
        <bgColor indexed="64"/>
      </patternFill>
    </fill>
    <fill>
      <patternFill patternType="solid">
        <fgColor theme="0" tint="-0.14999847407452621"/>
        <bgColor indexed="65"/>
      </patternFill>
    </fill>
    <fill>
      <patternFill patternType="solid">
        <fgColor rgb="FFEAF3F8"/>
        <bgColor indexed="64"/>
      </patternFill>
    </fill>
    <fill>
      <patternFill patternType="solid">
        <fgColor rgb="FFE2F0D9"/>
      </patternFill>
    </fill>
    <fill>
      <patternFill patternType="solid">
        <fgColor rgb="FFFCE4D6"/>
        <bgColor indexed="64"/>
      </patternFill>
    </fill>
    <fill>
      <patternFill patternType="solid">
        <fgColor rgb="FFE2F0D9"/>
        <bgColor indexed="64"/>
      </patternFill>
    </fill>
    <fill>
      <patternFill patternType="solid">
        <fgColor theme="0" tint="-0.249977111117893"/>
        <bgColor indexed="64"/>
      </patternFill>
    </fill>
    <fill>
      <patternFill patternType="solid">
        <fgColor rgb="FF366092"/>
        <bgColor indexed="64"/>
      </patternFill>
    </fill>
    <fill>
      <patternFill patternType="solid">
        <fgColor rgb="FF548235"/>
        <bgColor indexed="64"/>
      </patternFill>
    </fill>
    <fill>
      <patternFill patternType="solid">
        <fgColor rgb="FFD2DFEE"/>
        <bgColor indexed="64"/>
      </patternFill>
    </fill>
    <fill>
      <patternFill patternType="solid">
        <fgColor rgb="FFEADBF5"/>
        <bgColor indexed="64"/>
      </patternFill>
    </fill>
    <fill>
      <patternFill patternType="solid">
        <fgColor theme="6" tint="0.59999389629810485"/>
        <bgColor indexed="64"/>
      </patternFill>
    </fill>
    <fill>
      <patternFill patternType="solid">
        <fgColor rgb="FFFFFFFF"/>
        <bgColor indexed="64"/>
      </patternFill>
    </fill>
  </fills>
  <borders count="61">
    <border>
      <left/>
      <right/>
      <top/>
      <bottom/>
      <diagonal/>
    </border>
    <border>
      <left/>
      <right/>
      <top/>
      <bottom/>
      <diagonal/>
    </border>
    <border>
      <left/>
      <right style="thin">
        <color rgb="FFE5E7EB"/>
      </right>
      <top style="thin">
        <color rgb="FFE5E7EB"/>
      </top>
      <bottom style="thin">
        <color rgb="FFE5E7EB"/>
      </bottom>
      <diagonal/>
    </border>
    <border>
      <left style="thin">
        <color rgb="FFE5E7EB"/>
      </left>
      <right style="thin">
        <color rgb="FFE5E7EB"/>
      </right>
      <top style="thin">
        <color rgb="FFE5E7EB"/>
      </top>
      <bottom style="thin">
        <color rgb="FFE5E7EB"/>
      </bottom>
      <diagonal/>
    </border>
    <border>
      <left style="thin">
        <color rgb="FFE5E7EB"/>
      </left>
      <right/>
      <top style="thin">
        <color rgb="FFE5E7EB"/>
      </top>
      <bottom style="thin">
        <color rgb="FFE5E7EB"/>
      </bottom>
      <diagonal/>
    </border>
    <border>
      <left/>
      <right style="thin">
        <color rgb="FFE5E7EB"/>
      </right>
      <top style="thin">
        <color rgb="FFE5E7EB"/>
      </top>
      <bottom/>
      <diagonal/>
    </border>
    <border>
      <left style="thin">
        <color rgb="FFE5E7EB"/>
      </left>
      <right style="thin">
        <color rgb="FFE5E7EB"/>
      </right>
      <top style="thin">
        <color rgb="FFE5E7EB"/>
      </top>
      <bottom/>
      <diagonal/>
    </border>
    <border>
      <left style="thin">
        <color rgb="FFE5E7EB"/>
      </left>
      <right/>
      <top style="thin">
        <color rgb="FFE5E7EB"/>
      </top>
      <bottom/>
      <diagonal/>
    </border>
    <border>
      <left/>
      <right/>
      <top/>
      <bottom style="thin">
        <color rgb="FFE5E7EB"/>
      </bottom>
      <diagonal/>
    </border>
    <border>
      <left/>
      <right/>
      <top style="mediumDashed">
        <color rgb="FF0033CC"/>
      </top>
      <bottom style="mediumDashed">
        <color rgb="FF0033CC"/>
      </bottom>
      <diagonal/>
    </border>
    <border>
      <left/>
      <right style="mediumDashed">
        <color theme="9" tint="-0.499984740745262"/>
      </right>
      <top style="mediumDashed">
        <color theme="9" tint="-0.499984740745262"/>
      </top>
      <bottom style="mediumDashed">
        <color theme="9" tint="-0.499984740745262"/>
      </bottom>
      <diagonal/>
    </border>
    <border>
      <left/>
      <right/>
      <top style="mediumDashed">
        <color theme="9" tint="-0.499984740745262"/>
      </top>
      <bottom style="mediumDashed">
        <color theme="9" tint="-0.499984740745262"/>
      </bottom>
      <diagonal/>
    </border>
    <border>
      <left/>
      <right/>
      <top/>
      <bottom style="thin">
        <color auto="1"/>
      </bottom>
      <diagonal/>
    </border>
    <border>
      <left/>
      <right style="mediumDashed">
        <color theme="9" tint="-0.499984740745262"/>
      </right>
      <top style="mediumDashed">
        <color rgb="FF0033CC"/>
      </top>
      <bottom style="mediumDashed">
        <color rgb="FF0033CC"/>
      </bottom>
      <diagonal/>
    </border>
    <border>
      <left style="mediumDashed">
        <color theme="9" tint="-0.499984740745262"/>
      </left>
      <right/>
      <top/>
      <bottom/>
      <diagonal/>
    </border>
    <border>
      <left style="thin">
        <color rgb="FFE5E7EB"/>
      </left>
      <right style="thin">
        <color rgb="FFE5E7EB"/>
      </right>
      <top/>
      <bottom/>
      <diagonal/>
    </border>
    <border>
      <left style="thin">
        <color rgb="FFBFBFBF"/>
      </left>
      <right style="thin">
        <color rgb="FFBFBFBF"/>
      </right>
      <top style="thin">
        <color rgb="FFBFBFBF"/>
      </top>
      <bottom style="thin">
        <color rgb="FFBFBFBF"/>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mediumDashed">
        <color rgb="FF0033CC"/>
      </left>
      <right style="mediumDashed">
        <color rgb="FF0033CC"/>
      </right>
      <top style="mediumDashed">
        <color rgb="FF0033CC"/>
      </top>
      <bottom style="mediumDashed">
        <color rgb="FF0033CC"/>
      </bottom>
      <diagonal/>
    </border>
    <border>
      <left style="thin">
        <color auto="1"/>
      </left>
      <right/>
      <top style="mediumDashed">
        <color rgb="FF0033CC"/>
      </top>
      <bottom/>
      <diagonal/>
    </border>
    <border>
      <left style="thin">
        <color auto="1"/>
      </left>
      <right style="thin">
        <color auto="1"/>
      </right>
      <top style="mediumDashed">
        <color rgb="FF0033CC"/>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4" fillId="0" borderId="1"/>
    <xf numFmtId="0" fontId="6" fillId="0" borderId="1"/>
    <xf numFmtId="0" fontId="6" fillId="0" borderId="1"/>
    <xf numFmtId="0" fontId="33" fillId="0" borderId="1"/>
    <xf numFmtId="0" fontId="34" fillId="0" borderId="1"/>
    <xf numFmtId="0" fontId="3" fillId="0" borderId="1"/>
    <xf numFmtId="0" fontId="33" fillId="0" borderId="1"/>
    <xf numFmtId="0" fontId="33" fillId="0" borderId="1"/>
    <xf numFmtId="0" fontId="2" fillId="0" borderId="1"/>
    <xf numFmtId="0" fontId="2" fillId="0" borderId="1"/>
    <xf numFmtId="0" fontId="46" fillId="0" borderId="1"/>
    <xf numFmtId="0" fontId="1" fillId="0" borderId="1"/>
  </cellStyleXfs>
  <cellXfs count="376">
    <xf numFmtId="0" fontId="0" fillId="0" borderId="0" xfId="0"/>
    <xf numFmtId="0" fontId="5" fillId="10" borderId="1" xfId="1" applyFont="1" applyFill="1" applyAlignment="1">
      <alignment horizontal="center" vertical="center" wrapText="1"/>
    </xf>
    <xf numFmtId="1" fontId="7" fillId="11" borderId="1" xfId="2" applyNumberFormat="1" applyFont="1" applyFill="1" applyAlignment="1">
      <alignment horizontal="center" vertical="center"/>
    </xf>
    <xf numFmtId="0" fontId="20" fillId="17" borderId="1" xfId="1" applyFont="1" applyFill="1" applyAlignment="1">
      <alignment horizontal="left" vertical="center"/>
    </xf>
    <xf numFmtId="0" fontId="20" fillId="17" borderId="1" xfId="1" applyFont="1" applyFill="1" applyAlignment="1">
      <alignment horizontal="left" vertical="center" wrapText="1"/>
    </xf>
    <xf numFmtId="0" fontId="20" fillId="17" borderId="1" xfId="1" applyFont="1" applyFill="1" applyAlignment="1">
      <alignment horizontal="center" vertical="center"/>
    </xf>
    <xf numFmtId="0" fontId="11" fillId="0" borderId="1" xfId="1" applyFont="1" applyAlignment="1">
      <alignment vertical="center"/>
    </xf>
    <xf numFmtId="0" fontId="16" fillId="0" borderId="1" xfId="1" applyFont="1" applyAlignment="1">
      <alignment vertical="center"/>
    </xf>
    <xf numFmtId="0" fontId="23" fillId="0" borderId="1" xfId="1" applyFont="1" applyAlignment="1">
      <alignment vertical="center"/>
    </xf>
    <xf numFmtId="0" fontId="16" fillId="0" borderId="1" xfId="1" applyFont="1" applyAlignment="1">
      <alignment horizontal="center" vertical="center"/>
    </xf>
    <xf numFmtId="0" fontId="15" fillId="18" borderId="1" xfId="1" applyFont="1" applyFill="1" applyAlignment="1">
      <alignment vertical="center"/>
    </xf>
    <xf numFmtId="0" fontId="15" fillId="5" borderId="1" xfId="1" applyFont="1" applyFill="1" applyAlignment="1">
      <alignment vertical="center"/>
    </xf>
    <xf numFmtId="0" fontId="15" fillId="19" borderId="1" xfId="1" applyFont="1" applyFill="1" applyAlignment="1">
      <alignment vertical="center"/>
    </xf>
    <xf numFmtId="0" fontId="15" fillId="20" borderId="1" xfId="1" applyFont="1" applyFill="1" applyAlignment="1">
      <alignment vertical="center"/>
    </xf>
    <xf numFmtId="0" fontId="24" fillId="19" borderId="1" xfId="1" applyFont="1" applyFill="1" applyAlignment="1">
      <alignment vertical="center"/>
    </xf>
    <xf numFmtId="0" fontId="4" fillId="0" borderId="1" xfId="1"/>
    <xf numFmtId="0" fontId="17" fillId="21" borderId="1" xfId="1" applyFont="1" applyFill="1" applyAlignment="1">
      <alignment vertical="center"/>
    </xf>
    <xf numFmtId="0" fontId="17" fillId="22" borderId="1" xfId="1" applyFont="1" applyFill="1" applyAlignment="1">
      <alignment vertical="center"/>
    </xf>
    <xf numFmtId="0" fontId="16" fillId="12" borderId="1" xfId="1" applyFont="1" applyFill="1" applyAlignment="1">
      <alignment vertical="center"/>
    </xf>
    <xf numFmtId="0" fontId="11" fillId="12" borderId="1" xfId="1" applyFont="1" applyFill="1" applyAlignment="1">
      <alignment vertical="center"/>
    </xf>
    <xf numFmtId="0" fontId="11" fillId="23" borderId="1" xfId="1" applyFont="1" applyFill="1" applyAlignment="1">
      <alignment vertical="center"/>
    </xf>
    <xf numFmtId="0" fontId="15" fillId="18" borderId="1" xfId="1" applyFont="1" applyFill="1" applyAlignment="1">
      <alignment horizontal="center" vertical="center" wrapText="1"/>
    </xf>
    <xf numFmtId="0" fontId="15" fillId="18" borderId="1" xfId="1" applyFont="1" applyFill="1" applyAlignment="1">
      <alignment horizontal="center" vertical="center"/>
    </xf>
    <xf numFmtId="0" fontId="5" fillId="10" borderId="12" xfId="1" applyFont="1" applyFill="1" applyBorder="1" applyAlignment="1">
      <alignment horizontal="right" vertical="center"/>
    </xf>
    <xf numFmtId="1" fontId="7" fillId="11" borderId="12" xfId="2" applyNumberFormat="1" applyFont="1" applyFill="1" applyBorder="1" applyAlignment="1">
      <alignment horizontal="center" vertical="center"/>
    </xf>
    <xf numFmtId="0" fontId="16" fillId="0" borderId="12" xfId="1" applyFont="1" applyBorder="1" applyAlignment="1">
      <alignment horizontal="left" vertical="center" wrapText="1"/>
    </xf>
    <xf numFmtId="0" fontId="16" fillId="0" borderId="12" xfId="1" applyFont="1" applyBorder="1" applyAlignment="1">
      <alignment horizontal="center" vertical="center" wrapText="1"/>
    </xf>
    <xf numFmtId="0" fontId="17" fillId="0" borderId="12" xfId="1" applyFont="1" applyBorder="1" applyAlignment="1">
      <alignment horizontal="center" vertical="center" wrapText="1"/>
    </xf>
    <xf numFmtId="0" fontId="15" fillId="19" borderId="1" xfId="1" applyFont="1" applyFill="1" applyAlignment="1">
      <alignment horizontal="center" vertical="center" wrapText="1"/>
    </xf>
    <xf numFmtId="0" fontId="16" fillId="0" borderId="1" xfId="1" applyFont="1" applyAlignment="1">
      <alignment vertical="center" wrapText="1"/>
    </xf>
    <xf numFmtId="0" fontId="25" fillId="0" borderId="1" xfId="1" applyFont="1" applyAlignment="1">
      <alignment horizontal="center" vertical="center"/>
    </xf>
    <xf numFmtId="0" fontId="26" fillId="0" borderId="1" xfId="1" applyFont="1" applyAlignment="1">
      <alignment vertical="center"/>
    </xf>
    <xf numFmtId="0" fontId="27" fillId="0" borderId="1" xfId="1" applyFont="1" applyAlignment="1">
      <alignment vertical="top"/>
    </xf>
    <xf numFmtId="1" fontId="26" fillId="0" borderId="1" xfId="1" applyNumberFormat="1" applyFont="1" applyAlignment="1">
      <alignment horizontal="center" vertical="center"/>
    </xf>
    <xf numFmtId="0" fontId="11" fillId="0" borderId="1" xfId="1" applyFont="1" applyAlignment="1">
      <alignment horizontal="center" vertical="center"/>
    </xf>
    <xf numFmtId="0" fontId="10" fillId="2" borderId="1" xfId="1" applyFont="1" applyFill="1" applyAlignment="1">
      <alignment horizontal="center" vertical="center"/>
    </xf>
    <xf numFmtId="0" fontId="17" fillId="16" borderId="1" xfId="1" applyFont="1" applyFill="1" applyAlignment="1">
      <alignment vertical="center"/>
    </xf>
    <xf numFmtId="0" fontId="8" fillId="16" borderId="1" xfId="1" applyFont="1" applyFill="1" applyAlignment="1">
      <alignment horizontal="center" vertical="center"/>
    </xf>
    <xf numFmtId="0" fontId="17" fillId="16" borderId="1" xfId="1" applyFont="1" applyFill="1" applyAlignment="1">
      <alignment horizontal="center" vertical="center"/>
    </xf>
    <xf numFmtId="0" fontId="17" fillId="3" borderId="1" xfId="1" applyFont="1" applyFill="1" applyAlignment="1">
      <alignment vertical="center"/>
    </xf>
    <xf numFmtId="0" fontId="9" fillId="16" borderId="1" xfId="1" applyFont="1" applyFill="1" applyAlignment="1">
      <alignment horizontal="center" vertical="center"/>
    </xf>
    <xf numFmtId="0" fontId="9" fillId="16" borderId="1" xfId="1" applyFont="1" applyFill="1" applyAlignment="1">
      <alignment vertical="center"/>
    </xf>
    <xf numFmtId="0" fontId="20" fillId="4" borderId="1" xfId="1" applyFont="1" applyFill="1" applyAlignment="1">
      <alignment horizontal="centerContinuous" vertical="center"/>
    </xf>
    <xf numFmtId="0" fontId="16" fillId="12" borderId="1" xfId="1" applyFont="1" applyFill="1" applyAlignment="1">
      <alignment vertical="center" wrapText="1"/>
    </xf>
    <xf numFmtId="0" fontId="14" fillId="12" borderId="1" xfId="1" applyFont="1" applyFill="1" applyAlignment="1">
      <alignment horizontal="right" vertical="center"/>
    </xf>
    <xf numFmtId="0" fontId="14" fillId="12" borderId="1" xfId="1" applyFont="1" applyFill="1" applyAlignment="1">
      <alignment horizontal="left" vertical="center"/>
    </xf>
    <xf numFmtId="0" fontId="14" fillId="12" borderId="1" xfId="1" applyFont="1" applyFill="1" applyAlignment="1">
      <alignment vertical="center"/>
    </xf>
    <xf numFmtId="0" fontId="19" fillId="12" borderId="1" xfId="1" applyFont="1" applyFill="1" applyAlignment="1">
      <alignment horizontal="right" vertical="center"/>
    </xf>
    <xf numFmtId="0" fontId="19" fillId="12" borderId="1" xfId="1" applyFont="1" applyFill="1" applyAlignment="1">
      <alignment vertical="center"/>
    </xf>
    <xf numFmtId="0" fontId="20" fillId="5" borderId="1" xfId="1" applyFont="1" applyFill="1" applyAlignment="1">
      <alignment horizontal="centerContinuous" vertical="center"/>
    </xf>
    <xf numFmtId="0" fontId="21" fillId="6" borderId="1" xfId="1" applyFont="1" applyFill="1" applyAlignment="1">
      <alignment horizontal="centerContinuous" vertical="center"/>
    </xf>
    <xf numFmtId="0" fontId="5" fillId="14" borderId="1" xfId="1" applyFont="1" applyFill="1" applyAlignment="1">
      <alignment horizontal="right" vertical="center"/>
    </xf>
    <xf numFmtId="0" fontId="18" fillId="24" borderId="1" xfId="1" applyFont="1" applyFill="1" applyAlignment="1">
      <alignment horizontal="right" vertical="center"/>
    </xf>
    <xf numFmtId="0" fontId="7" fillId="9" borderId="1" xfId="1" applyFont="1" applyFill="1" applyAlignment="1">
      <alignment vertical="center"/>
    </xf>
    <xf numFmtId="0" fontId="16" fillId="9" borderId="1" xfId="1" applyFont="1" applyFill="1" applyAlignment="1">
      <alignment vertical="center"/>
    </xf>
    <xf numFmtId="0" fontId="18" fillId="12" borderId="1" xfId="1" applyFont="1" applyFill="1" applyAlignment="1">
      <alignment horizontal="right" vertical="center"/>
    </xf>
    <xf numFmtId="0" fontId="17" fillId="12" borderId="1" xfId="1" applyFont="1" applyFill="1" applyAlignment="1">
      <alignment vertical="center"/>
    </xf>
    <xf numFmtId="0" fontId="18" fillId="14" borderId="1" xfId="1" applyFont="1" applyFill="1" applyAlignment="1">
      <alignment horizontal="right" vertical="center"/>
    </xf>
    <xf numFmtId="0" fontId="29" fillId="14" borderId="1" xfId="1" applyFont="1" applyFill="1" applyAlignment="1">
      <alignment horizontal="right" vertical="center"/>
    </xf>
    <xf numFmtId="0" fontId="22" fillId="12" borderId="1" xfId="1" applyFont="1" applyFill="1" applyAlignment="1">
      <alignment vertical="center"/>
    </xf>
    <xf numFmtId="0" fontId="12" fillId="12" borderId="1" xfId="1" applyFont="1" applyFill="1" applyAlignment="1">
      <alignment vertical="center"/>
    </xf>
    <xf numFmtId="0" fontId="11" fillId="12" borderId="1" xfId="1" applyFont="1" applyFill="1" applyAlignment="1">
      <alignment vertical="center" wrapText="1"/>
    </xf>
    <xf numFmtId="0" fontId="12" fillId="12" borderId="1" xfId="1" applyFont="1" applyFill="1" applyAlignment="1">
      <alignment vertical="center" wrapText="1"/>
    </xf>
    <xf numFmtId="0" fontId="17" fillId="0" borderId="1" xfId="1" applyFont="1" applyAlignment="1">
      <alignment horizontal="right" vertical="center"/>
    </xf>
    <xf numFmtId="0" fontId="5" fillId="14" borderId="1" xfId="1" applyFont="1" applyFill="1" applyAlignment="1">
      <alignment horizontal="center" vertical="center"/>
    </xf>
    <xf numFmtId="0" fontId="17" fillId="12" borderId="6" xfId="1" applyFont="1" applyFill="1" applyBorder="1" applyAlignment="1">
      <alignment horizontal="right" vertical="center"/>
    </xf>
    <xf numFmtId="0" fontId="5" fillId="24" borderId="1" xfId="1" applyFont="1" applyFill="1" applyAlignment="1">
      <alignment horizontal="center" vertical="center"/>
    </xf>
    <xf numFmtId="0" fontId="17" fillId="9" borderId="6" xfId="1" applyFont="1" applyFill="1" applyBorder="1" applyAlignment="1">
      <alignment horizontal="right" vertical="center"/>
    </xf>
    <xf numFmtId="0" fontId="17" fillId="12" borderId="1" xfId="1" applyFont="1" applyFill="1" applyAlignment="1">
      <alignment horizontal="right" vertical="center" wrapText="1"/>
    </xf>
    <xf numFmtId="0" fontId="17" fillId="12" borderId="1" xfId="1" applyFont="1" applyFill="1" applyAlignment="1">
      <alignment horizontal="center" vertical="center" wrapText="1"/>
    </xf>
    <xf numFmtId="0" fontId="11" fillId="0" borderId="2" xfId="1" applyFont="1" applyBorder="1" applyAlignment="1">
      <alignment horizontal="right"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1" applyFont="1" applyBorder="1" applyAlignment="1">
      <alignment horizontal="right"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0" fillId="7" borderId="1" xfId="1" applyFont="1" applyFill="1" applyAlignment="1">
      <alignment horizontal="centerContinuous" vertical="center"/>
    </xf>
    <xf numFmtId="0" fontId="11" fillId="15" borderId="1" xfId="1" applyFont="1" applyFill="1" applyAlignment="1">
      <alignment vertical="center"/>
    </xf>
    <xf numFmtId="0" fontId="29" fillId="24" borderId="1" xfId="1" applyFont="1" applyFill="1" applyAlignment="1">
      <alignment horizontal="right" vertical="center"/>
    </xf>
    <xf numFmtId="0" fontId="13" fillId="8" borderId="1" xfId="1" applyFont="1" applyFill="1" applyAlignment="1">
      <alignment vertical="center" wrapText="1"/>
    </xf>
    <xf numFmtId="0" fontId="30" fillId="25" borderId="1" xfId="3" applyFont="1" applyFill="1" applyAlignment="1">
      <alignment horizontal="center" vertical="center"/>
    </xf>
    <xf numFmtId="0" fontId="16" fillId="9" borderId="1" xfId="1" applyFont="1" applyFill="1" applyAlignment="1">
      <alignment vertical="top"/>
    </xf>
    <xf numFmtId="0" fontId="31" fillId="9" borderId="1" xfId="1" applyFont="1" applyFill="1" applyAlignment="1">
      <alignment vertical="top"/>
    </xf>
    <xf numFmtId="0" fontId="14" fillId="27" borderId="1" xfId="1" applyFont="1" applyFill="1" applyAlignment="1">
      <alignment horizontal="center" vertical="center"/>
    </xf>
    <xf numFmtId="0" fontId="14" fillId="16" borderId="1" xfId="1" applyFont="1" applyFill="1" applyAlignment="1">
      <alignment horizontal="center" vertical="center"/>
    </xf>
    <xf numFmtId="0" fontId="32" fillId="16" borderId="1" xfId="1" applyFont="1" applyFill="1" applyAlignment="1">
      <alignment horizontal="center" vertical="center"/>
    </xf>
    <xf numFmtId="0" fontId="28" fillId="12" borderId="1" xfId="1" applyFont="1" applyFill="1" applyAlignment="1">
      <alignment horizontal="left" vertical="center"/>
    </xf>
    <xf numFmtId="0" fontId="20" fillId="2" borderId="1" xfId="1" applyFont="1" applyFill="1" applyAlignment="1">
      <alignment horizontal="left" vertical="center"/>
    </xf>
    <xf numFmtId="0" fontId="5" fillId="14" borderId="1" xfId="1" applyFont="1" applyFill="1" applyAlignment="1">
      <alignment horizontal="right" vertical="center" wrapText="1"/>
    </xf>
    <xf numFmtId="0" fontId="35" fillId="28" borderId="1" xfId="4" applyFont="1" applyFill="1" applyAlignment="1" applyProtection="1">
      <alignment horizontal="left" vertical="center"/>
      <protection hidden="1"/>
    </xf>
    <xf numFmtId="0" fontId="36" fillId="28" borderId="1" xfId="4" applyFont="1" applyFill="1" applyAlignment="1" applyProtection="1">
      <alignment vertical="center"/>
      <protection hidden="1"/>
    </xf>
    <xf numFmtId="0" fontId="35" fillId="28" borderId="1" xfId="5" applyFont="1" applyFill="1" applyAlignment="1">
      <alignment horizontal="left" vertical="center"/>
    </xf>
    <xf numFmtId="0" fontId="37" fillId="28" borderId="1" xfId="4" applyFont="1" applyFill="1" applyAlignment="1">
      <alignment vertical="center"/>
    </xf>
    <xf numFmtId="0" fontId="39" fillId="28" borderId="1" xfId="4" applyFont="1" applyFill="1" applyAlignment="1">
      <alignment vertical="center"/>
    </xf>
    <xf numFmtId="0" fontId="35" fillId="28" borderId="1" xfId="7" applyFont="1" applyFill="1" applyAlignment="1">
      <alignment horizontal="left" vertical="center"/>
    </xf>
    <xf numFmtId="0" fontId="36" fillId="28" borderId="1" xfId="4" applyFont="1" applyFill="1" applyAlignment="1">
      <alignment horizontal="left" vertical="center"/>
    </xf>
    <xf numFmtId="0" fontId="40" fillId="28" borderId="1" xfId="4" applyFont="1" applyFill="1" applyAlignment="1">
      <alignment vertical="center"/>
    </xf>
    <xf numFmtId="0" fontId="39" fillId="15" borderId="1" xfId="4" applyFont="1" applyFill="1" applyAlignment="1">
      <alignment vertical="center"/>
    </xf>
    <xf numFmtId="0" fontId="39" fillId="29" borderId="1" xfId="8" applyFont="1" applyFill="1" applyAlignment="1">
      <alignment vertical="center"/>
    </xf>
    <xf numFmtId="0" fontId="39" fillId="29" borderId="1" xfId="4" applyFont="1" applyFill="1" applyAlignment="1">
      <alignment vertical="center"/>
    </xf>
    <xf numFmtId="0" fontId="39" fillId="28" borderId="1" xfId="4" applyFont="1" applyFill="1" applyProtection="1">
      <protection hidden="1"/>
    </xf>
    <xf numFmtId="0" fontId="5" fillId="24" borderId="1" xfId="1" applyFont="1" applyFill="1" applyAlignment="1">
      <alignment horizontal="right" vertical="center"/>
    </xf>
    <xf numFmtId="0" fontId="5" fillId="14" borderId="15" xfId="1" applyFont="1" applyFill="1" applyBorder="1" applyAlignment="1">
      <alignment horizontal="right" vertical="center"/>
    </xf>
    <xf numFmtId="0" fontId="5" fillId="24" borderId="15" xfId="1" applyFont="1" applyFill="1" applyBorder="1" applyAlignment="1">
      <alignment horizontal="right" vertical="center"/>
    </xf>
    <xf numFmtId="0" fontId="14" fillId="9" borderId="1" xfId="1" applyFont="1" applyFill="1" applyAlignment="1">
      <alignment vertical="center"/>
    </xf>
    <xf numFmtId="0" fontId="5" fillId="14" borderId="1" xfId="2" applyFont="1" applyFill="1" applyAlignment="1">
      <alignment horizontal="right" vertical="center" wrapText="1"/>
    </xf>
    <xf numFmtId="0" fontId="5" fillId="24" borderId="14" xfId="2" applyFont="1" applyFill="1" applyBorder="1" applyAlignment="1">
      <alignment horizontal="right" vertical="center" wrapText="1"/>
    </xf>
    <xf numFmtId="0" fontId="5" fillId="24" borderId="1" xfId="1" applyFont="1" applyFill="1" applyAlignment="1">
      <alignment horizontal="right" vertical="center" wrapText="1"/>
    </xf>
    <xf numFmtId="0" fontId="5" fillId="26" borderId="1" xfId="3" applyFont="1" applyFill="1" applyAlignment="1">
      <alignment horizontal="centerContinuous" vertical="center"/>
    </xf>
    <xf numFmtId="0" fontId="11" fillId="31" borderId="1" xfId="1" applyFont="1" applyFill="1" applyAlignment="1">
      <alignment vertical="center"/>
    </xf>
    <xf numFmtId="0" fontId="11" fillId="32" borderId="1" xfId="1" applyFont="1" applyFill="1" applyAlignment="1">
      <alignment vertical="center"/>
    </xf>
    <xf numFmtId="0" fontId="13" fillId="34" borderId="1" xfId="1" applyFont="1" applyFill="1" applyAlignment="1">
      <alignment horizontal="center" vertical="center" wrapText="1"/>
    </xf>
    <xf numFmtId="0" fontId="13" fillId="33" borderId="1" xfId="1" applyFont="1" applyFill="1" applyAlignment="1">
      <alignment horizontal="center" vertical="center" wrapText="1"/>
    </xf>
    <xf numFmtId="0" fontId="16" fillId="12" borderId="1" xfId="1" applyFont="1" applyFill="1" applyAlignment="1">
      <alignment horizontal="center" vertical="center"/>
    </xf>
    <xf numFmtId="0" fontId="16" fillId="0" borderId="1" xfId="1" applyFont="1" applyAlignment="1">
      <alignment horizontal="center" vertical="center" wrapText="1"/>
    </xf>
    <xf numFmtId="0" fontId="11" fillId="32" borderId="1" xfId="1" applyFont="1" applyFill="1" applyAlignment="1">
      <alignment horizontal="center" vertical="center" wrapText="1"/>
    </xf>
    <xf numFmtId="0" fontId="11" fillId="31" borderId="1" xfId="1" applyFont="1" applyFill="1" applyAlignment="1">
      <alignment horizontal="center" vertical="center" wrapText="1"/>
    </xf>
    <xf numFmtId="0" fontId="10" fillId="8" borderId="1" xfId="1" applyFont="1" applyFill="1" applyAlignment="1">
      <alignment horizontal="center" vertical="center" wrapText="1"/>
    </xf>
    <xf numFmtId="0" fontId="10" fillId="33" borderId="1" xfId="1" applyFont="1" applyFill="1" applyAlignment="1">
      <alignment horizontal="center" vertical="center" wrapText="1"/>
    </xf>
    <xf numFmtId="0" fontId="10" fillId="34" borderId="1" xfId="1" applyFont="1" applyFill="1" applyAlignment="1">
      <alignment horizontal="center" vertical="center" wrapText="1"/>
    </xf>
    <xf numFmtId="0" fontId="32" fillId="0" borderId="1" xfId="1" applyFont="1" applyAlignment="1">
      <alignment vertical="center"/>
    </xf>
    <xf numFmtId="0" fontId="12" fillId="0" borderId="1" xfId="1" applyFont="1" applyAlignment="1">
      <alignment horizontal="center" vertical="center"/>
    </xf>
    <xf numFmtId="0" fontId="17" fillId="12" borderId="1" xfId="1" applyFont="1" applyFill="1" applyAlignment="1">
      <alignment horizontal="center" vertical="center"/>
    </xf>
    <xf numFmtId="0" fontId="17" fillId="0" borderId="1" xfId="1" applyFont="1" applyAlignment="1">
      <alignment horizontal="center" vertical="center" wrapText="1"/>
    </xf>
    <xf numFmtId="0" fontId="17" fillId="0" borderId="1" xfId="1" applyFont="1" applyAlignment="1">
      <alignment horizontal="center" vertical="center"/>
    </xf>
    <xf numFmtId="0" fontId="45" fillId="2" borderId="1" xfId="1" applyFont="1" applyFill="1" applyAlignment="1">
      <alignment horizontal="left" vertical="center"/>
    </xf>
    <xf numFmtId="0" fontId="7" fillId="0" borderId="1" xfId="1" applyFont="1" applyAlignment="1">
      <alignment horizontal="center" vertical="center" wrapText="1"/>
    </xf>
    <xf numFmtId="0" fontId="2" fillId="0" borderId="1" xfId="9"/>
    <xf numFmtId="0" fontId="38" fillId="28" borderId="1" xfId="10" applyFont="1" applyFill="1"/>
    <xf numFmtId="0" fontId="41" fillId="15" borderId="1" xfId="11" applyFont="1" applyFill="1" applyAlignment="1">
      <alignment vertical="center"/>
    </xf>
    <xf numFmtId="0" fontId="35" fillId="28" borderId="1" xfId="10" applyFont="1" applyFill="1" applyAlignment="1">
      <alignment vertical="center"/>
    </xf>
    <xf numFmtId="0" fontId="41" fillId="29" borderId="1" xfId="11" applyFont="1" applyFill="1" applyAlignment="1">
      <alignment vertical="center"/>
    </xf>
    <xf numFmtId="0" fontId="47" fillId="0" borderId="1" xfId="1" applyFont="1" applyAlignment="1">
      <alignment horizontal="center" vertical="center" wrapText="1"/>
    </xf>
    <xf numFmtId="0" fontId="47" fillId="0" borderId="1" xfId="1" applyFont="1" applyAlignment="1">
      <alignment horizontal="right" vertical="center" wrapText="1"/>
    </xf>
    <xf numFmtId="0" fontId="4" fillId="0" borderId="1" xfId="1" applyAlignment="1">
      <alignment vertical="center" wrapText="1"/>
    </xf>
    <xf numFmtId="0" fontId="4" fillId="0" borderId="1" xfId="1" applyAlignment="1">
      <alignment horizontal="right" vertical="center" wrapText="1"/>
    </xf>
    <xf numFmtId="0" fontId="5" fillId="12" borderId="1" xfId="1" applyFont="1" applyFill="1" applyAlignment="1">
      <alignment horizontal="center" vertical="center"/>
    </xf>
    <xf numFmtId="0" fontId="48" fillId="0" borderId="1" xfId="1" applyFont="1" applyAlignment="1">
      <alignment vertical="center"/>
    </xf>
    <xf numFmtId="0" fontId="13" fillId="35" borderId="16" xfId="1" applyFont="1" applyFill="1" applyBorder="1" applyAlignment="1">
      <alignment horizontal="center" vertical="center" wrapText="1"/>
    </xf>
    <xf numFmtId="0" fontId="11" fillId="36" borderId="16" xfId="1" applyFont="1" applyFill="1" applyBorder="1" applyAlignment="1">
      <alignment horizontal="center" vertical="center" wrapText="1"/>
    </xf>
    <xf numFmtId="0" fontId="11" fillId="0" borderId="16" xfId="1" applyFont="1" applyBorder="1" applyAlignment="1">
      <alignment horizontal="center" vertical="center" wrapText="1"/>
    </xf>
    <xf numFmtId="0" fontId="2" fillId="0" borderId="16" xfId="9" applyBorder="1" applyAlignment="1">
      <alignment horizontal="center" vertical="center"/>
    </xf>
    <xf numFmtId="0" fontId="2" fillId="0" borderId="16" xfId="9" applyBorder="1" applyAlignment="1">
      <alignment horizontal="center" vertical="center" wrapText="1"/>
    </xf>
    <xf numFmtId="0" fontId="44" fillId="12" borderId="1" xfId="1" applyFont="1" applyFill="1" applyAlignment="1">
      <alignment vertical="top"/>
    </xf>
    <xf numFmtId="0" fontId="2" fillId="0" borderId="1" xfId="9" applyAlignment="1">
      <alignment vertical="top" wrapText="1"/>
    </xf>
    <xf numFmtId="0" fontId="5" fillId="26" borderId="1" xfId="3" applyFont="1" applyFill="1" applyAlignment="1">
      <alignment vertical="top"/>
    </xf>
    <xf numFmtId="0" fontId="7" fillId="12" borderId="1" xfId="1" applyFont="1" applyFill="1" applyAlignment="1">
      <alignment vertical="top"/>
    </xf>
    <xf numFmtId="0" fontId="11" fillId="12" borderId="1" xfId="1" applyFont="1" applyFill="1" applyAlignment="1">
      <alignment vertical="top" wrapText="1"/>
    </xf>
    <xf numFmtId="0" fontId="17" fillId="15" borderId="1" xfId="1" applyFont="1" applyFill="1" applyAlignment="1">
      <alignment vertical="top" wrapText="1"/>
    </xf>
    <xf numFmtId="0" fontId="19" fillId="12" borderId="1" xfId="1" applyFont="1" applyFill="1" applyAlignment="1">
      <alignment vertical="top"/>
    </xf>
    <xf numFmtId="0" fontId="45" fillId="35" borderId="17" xfId="2" applyFont="1" applyFill="1" applyBorder="1" applyAlignment="1">
      <alignment horizontal="centerContinuous" vertical="center"/>
    </xf>
    <xf numFmtId="0" fontId="45" fillId="35" borderId="18" xfId="2" applyFont="1" applyFill="1" applyBorder="1" applyAlignment="1">
      <alignment horizontal="centerContinuous" vertical="center"/>
    </xf>
    <xf numFmtId="0" fontId="45" fillId="35" borderId="18" xfId="2" applyFont="1" applyFill="1" applyBorder="1" applyAlignment="1">
      <alignment horizontal="center" vertical="center"/>
    </xf>
    <xf numFmtId="0" fontId="45" fillId="35" borderId="19" xfId="2" applyFont="1" applyFill="1" applyBorder="1" applyAlignment="1">
      <alignment horizontal="centerContinuous" vertical="center"/>
    </xf>
    <xf numFmtId="0" fontId="1" fillId="0" borderId="1" xfId="12" applyAlignment="1">
      <alignment vertical="center"/>
    </xf>
    <xf numFmtId="0" fontId="43" fillId="13" borderId="20" xfId="2" applyFont="1" applyFill="1" applyBorder="1" applyAlignment="1">
      <alignment horizontal="centerContinuous" vertical="center"/>
    </xf>
    <xf numFmtId="0" fontId="43" fillId="13" borderId="21" xfId="2" applyFont="1" applyFill="1" applyBorder="1" applyAlignment="1">
      <alignment horizontal="centerContinuous" vertical="center"/>
    </xf>
    <xf numFmtId="0" fontId="52" fillId="13" borderId="21" xfId="2" applyFont="1" applyFill="1" applyBorder="1" applyAlignment="1">
      <alignment horizontal="centerContinuous" vertical="center"/>
    </xf>
    <xf numFmtId="0" fontId="52" fillId="13" borderId="22" xfId="2" applyFont="1" applyFill="1" applyBorder="1" applyAlignment="1">
      <alignment horizontal="centerContinuous" vertical="center"/>
    </xf>
    <xf numFmtId="0" fontId="53" fillId="37" borderId="23" xfId="2" applyFont="1" applyFill="1" applyBorder="1" applyAlignment="1">
      <alignment horizontal="centerContinuous" vertical="center"/>
    </xf>
    <xf numFmtId="0" fontId="53" fillId="37" borderId="24" xfId="2" applyFont="1" applyFill="1" applyBorder="1" applyAlignment="1">
      <alignment horizontal="centerContinuous" vertical="center"/>
    </xf>
    <xf numFmtId="0" fontId="6" fillId="37" borderId="24" xfId="2" applyFill="1" applyBorder="1" applyAlignment="1">
      <alignment horizontal="centerContinuous" vertical="center"/>
    </xf>
    <xf numFmtId="0" fontId="6" fillId="37" borderId="25" xfId="2" applyFill="1" applyBorder="1" applyAlignment="1">
      <alignment horizontal="centerContinuous" vertical="center"/>
    </xf>
    <xf numFmtId="0" fontId="1" fillId="0" borderId="26" xfId="12" applyBorder="1" applyAlignment="1">
      <alignment vertical="center"/>
    </xf>
    <xf numFmtId="0" fontId="1" fillId="0" borderId="26" xfId="12" applyBorder="1" applyAlignment="1">
      <alignment horizontal="center" vertical="center"/>
    </xf>
    <xf numFmtId="0" fontId="10" fillId="38" borderId="27" xfId="2" applyFont="1" applyFill="1" applyBorder="1" applyAlignment="1">
      <alignment horizontal="center" vertical="center" wrapText="1"/>
    </xf>
    <xf numFmtId="0" fontId="19" fillId="13" borderId="28" xfId="2" applyFont="1" applyFill="1" applyBorder="1" applyAlignment="1">
      <alignment horizontal="center" vertical="center" wrapText="1"/>
    </xf>
    <xf numFmtId="0" fontId="53" fillId="37" borderId="28" xfId="2" applyFont="1" applyFill="1" applyBorder="1" applyAlignment="1">
      <alignment horizontal="center" vertical="center" wrapText="1"/>
    </xf>
    <xf numFmtId="0" fontId="19" fillId="37" borderId="29" xfId="2" applyFont="1" applyFill="1" applyBorder="1" applyAlignment="1">
      <alignment horizontal="center" vertical="center" wrapText="1"/>
    </xf>
    <xf numFmtId="0" fontId="10" fillId="38" borderId="30" xfId="2" applyFont="1" applyFill="1" applyBorder="1" applyAlignment="1">
      <alignment horizontal="center" vertical="center" wrapText="1"/>
    </xf>
    <xf numFmtId="0" fontId="10" fillId="38" borderId="31" xfId="2" applyFont="1" applyFill="1" applyBorder="1" applyAlignment="1">
      <alignment horizontal="center" vertical="center" wrapText="1"/>
    </xf>
    <xf numFmtId="0" fontId="10" fillId="38" borderId="32" xfId="2" applyFont="1" applyFill="1" applyBorder="1" applyAlignment="1">
      <alignment horizontal="center" vertical="center" wrapText="1"/>
    </xf>
    <xf numFmtId="0" fontId="54" fillId="39" borderId="30" xfId="2" applyFont="1" applyFill="1" applyBorder="1" applyAlignment="1">
      <alignment horizontal="center" vertical="center" wrapText="1"/>
    </xf>
    <xf numFmtId="0" fontId="52" fillId="13" borderId="31" xfId="2" applyFont="1" applyFill="1" applyBorder="1" applyAlignment="1">
      <alignment horizontal="left" vertical="center" wrapText="1"/>
    </xf>
    <xf numFmtId="0" fontId="6" fillId="37" borderId="31" xfId="2" applyFill="1" applyBorder="1" applyAlignment="1">
      <alignment horizontal="center" vertical="center" wrapText="1"/>
    </xf>
    <xf numFmtId="0" fontId="52" fillId="13" borderId="31" xfId="2" applyFont="1" applyFill="1" applyBorder="1" applyAlignment="1">
      <alignment horizontal="center" vertical="center" wrapText="1"/>
    </xf>
    <xf numFmtId="0" fontId="55" fillId="37" borderId="32" xfId="2" applyFont="1" applyFill="1" applyBorder="1" applyAlignment="1">
      <alignment horizontal="center" vertical="center" wrapText="1"/>
    </xf>
    <xf numFmtId="0" fontId="1" fillId="12" borderId="21" xfId="12" applyFill="1" applyBorder="1" applyAlignment="1">
      <alignment vertical="center"/>
    </xf>
    <xf numFmtId="0" fontId="1" fillId="12" borderId="21" xfId="12" applyFill="1" applyBorder="1" applyAlignment="1">
      <alignment horizontal="center" vertical="center"/>
    </xf>
    <xf numFmtId="0" fontId="1" fillId="12" borderId="24" xfId="12" applyFill="1" applyBorder="1" applyAlignment="1">
      <alignment vertical="center"/>
    </xf>
    <xf numFmtId="0" fontId="1" fillId="12" borderId="24" xfId="12" applyFill="1" applyBorder="1" applyAlignment="1">
      <alignment horizontal="center" vertical="center"/>
    </xf>
    <xf numFmtId="0" fontId="56" fillId="40" borderId="33" xfId="12" applyFont="1" applyFill="1" applyBorder="1" applyAlignment="1">
      <alignment horizontal="centerContinuous" vertical="center"/>
    </xf>
    <xf numFmtId="0" fontId="56" fillId="40" borderId="34" xfId="12" applyFont="1" applyFill="1" applyBorder="1" applyAlignment="1">
      <alignment horizontal="centerContinuous" vertical="center"/>
    </xf>
    <xf numFmtId="0" fontId="56" fillId="40" borderId="35" xfId="12" applyFont="1" applyFill="1" applyBorder="1" applyAlignment="1">
      <alignment horizontal="centerContinuous" vertical="center"/>
    </xf>
    <xf numFmtId="0" fontId="50" fillId="41" borderId="17" xfId="12" applyFont="1" applyFill="1" applyBorder="1" applyAlignment="1">
      <alignment horizontal="right" vertical="center" wrapText="1"/>
    </xf>
    <xf numFmtId="0" fontId="50" fillId="41" borderId="37" xfId="12" applyFont="1" applyFill="1" applyBorder="1" applyAlignment="1">
      <alignment horizontal="right" vertical="center" wrapText="1"/>
    </xf>
    <xf numFmtId="0" fontId="50" fillId="41" borderId="39" xfId="12" applyFont="1" applyFill="1" applyBorder="1" applyAlignment="1">
      <alignment horizontal="right" vertical="center" wrapText="1"/>
    </xf>
    <xf numFmtId="0" fontId="1" fillId="0" borderId="40" xfId="12" applyBorder="1" applyAlignment="1">
      <alignment vertical="center" wrapText="1"/>
    </xf>
    <xf numFmtId="0" fontId="1" fillId="0" borderId="40" xfId="12" applyBorder="1" applyAlignment="1">
      <alignment vertical="center"/>
    </xf>
    <xf numFmtId="0" fontId="1" fillId="0" borderId="41" xfId="12" applyBorder="1" applyAlignment="1">
      <alignment horizontal="center" vertical="center"/>
    </xf>
    <xf numFmtId="0" fontId="1" fillId="12" borderId="1" xfId="12" applyFill="1" applyAlignment="1">
      <alignment vertical="center"/>
    </xf>
    <xf numFmtId="0" fontId="1" fillId="12" borderId="1" xfId="12" applyFill="1" applyAlignment="1">
      <alignment horizontal="center" vertical="center"/>
    </xf>
    <xf numFmtId="0" fontId="1" fillId="0" borderId="1" xfId="12" applyAlignment="1">
      <alignment horizontal="center" vertical="center"/>
    </xf>
    <xf numFmtId="0" fontId="11" fillId="12" borderId="1" xfId="1" applyFont="1" applyFill="1" applyAlignment="1">
      <alignment horizontal="left" vertical="center"/>
    </xf>
    <xf numFmtId="0" fontId="1" fillId="0" borderId="1" xfId="12"/>
    <xf numFmtId="0" fontId="34" fillId="0" borderId="1" xfId="12" applyFont="1" applyAlignment="1">
      <alignment horizontal="right" vertical="center"/>
    </xf>
    <xf numFmtId="0" fontId="51" fillId="42" borderId="1" xfId="12" applyFont="1" applyFill="1" applyAlignment="1">
      <alignment horizontal="center" vertical="center"/>
    </xf>
    <xf numFmtId="0" fontId="61" fillId="27" borderId="42" xfId="12" applyFont="1" applyFill="1" applyBorder="1" applyAlignment="1">
      <alignment horizontal="center" vertical="center" wrapText="1"/>
    </xf>
    <xf numFmtId="0" fontId="1" fillId="0" borderId="1" xfId="12" applyAlignment="1">
      <alignment horizontal="right"/>
    </xf>
    <xf numFmtId="0" fontId="51" fillId="43" borderId="1" xfId="12" applyFont="1" applyFill="1" applyAlignment="1">
      <alignment horizontal="center" vertical="center"/>
    </xf>
    <xf numFmtId="0" fontId="45" fillId="35" borderId="1" xfId="2" applyFont="1" applyFill="1" applyAlignment="1">
      <alignment horizontal="left" vertical="center"/>
    </xf>
    <xf numFmtId="0" fontId="20" fillId="35" borderId="1" xfId="2" applyFont="1" applyFill="1" applyAlignment="1">
      <alignment horizontal="left" vertical="center"/>
    </xf>
    <xf numFmtId="0" fontId="15" fillId="35" borderId="1" xfId="2" applyFont="1" applyFill="1" applyAlignment="1">
      <alignment horizontal="right" vertical="center"/>
    </xf>
    <xf numFmtId="0" fontId="49" fillId="44" borderId="1" xfId="4" applyFont="1" applyFill="1" applyAlignment="1">
      <alignment horizontal="center" vertical="center"/>
    </xf>
    <xf numFmtId="0" fontId="62" fillId="42" borderId="42" xfId="12" applyFont="1" applyFill="1" applyBorder="1" applyAlignment="1">
      <alignment horizontal="center" vertical="center" wrapText="1"/>
    </xf>
    <xf numFmtId="0" fontId="62" fillId="40" borderId="42" xfId="12" applyFont="1" applyFill="1" applyBorder="1" applyAlignment="1">
      <alignment horizontal="center" vertical="center" wrapText="1"/>
    </xf>
    <xf numFmtId="0" fontId="62" fillId="45" borderId="42" xfId="12" applyFont="1" applyFill="1" applyBorder="1" applyAlignment="1">
      <alignment horizontal="center" vertical="center" wrapText="1"/>
    </xf>
    <xf numFmtId="0" fontId="62" fillId="45" borderId="42" xfId="12" applyFont="1" applyFill="1" applyBorder="1" applyAlignment="1">
      <alignment vertical="center" wrapText="1"/>
    </xf>
    <xf numFmtId="0" fontId="21" fillId="10" borderId="1" xfId="1" applyFont="1" applyFill="1" applyAlignment="1">
      <alignment horizontal="right" vertical="center" wrapText="1"/>
    </xf>
    <xf numFmtId="1" fontId="7" fillId="11" borderId="31" xfId="2" applyNumberFormat="1" applyFont="1" applyFill="1" applyBorder="1" applyAlignment="1">
      <alignment horizontal="center" vertical="center"/>
    </xf>
    <xf numFmtId="0" fontId="63" fillId="39" borderId="1" xfId="2" applyFont="1" applyFill="1" applyAlignment="1">
      <alignment horizontal="right" vertical="center" wrapText="1"/>
    </xf>
    <xf numFmtId="0" fontId="64" fillId="37" borderId="1" xfId="2" applyFont="1" applyFill="1" applyAlignment="1">
      <alignment vertical="center" wrapText="1"/>
    </xf>
    <xf numFmtId="0" fontId="65" fillId="10" borderId="1" xfId="1" applyFont="1" applyFill="1" applyAlignment="1">
      <alignment horizontal="right" vertical="center" wrapText="1"/>
    </xf>
    <xf numFmtId="0" fontId="66" fillId="25" borderId="1" xfId="3" applyFont="1" applyFill="1" applyAlignment="1">
      <alignment horizontal="center" vertical="center"/>
    </xf>
    <xf numFmtId="0" fontId="6" fillId="12" borderId="1" xfId="2" applyFill="1" applyAlignment="1">
      <alignment vertical="center"/>
    </xf>
    <xf numFmtId="0" fontId="1" fillId="31" borderId="1" xfId="12" applyFill="1" applyAlignment="1">
      <alignment horizontal="center" vertical="center"/>
    </xf>
    <xf numFmtId="0" fontId="1" fillId="31" borderId="1" xfId="12" applyFill="1" applyAlignment="1">
      <alignment vertical="center"/>
    </xf>
    <xf numFmtId="0" fontId="1" fillId="31" borderId="1" xfId="12" applyFill="1" applyAlignment="1">
      <alignment horizontal="center" vertical="top" wrapText="1"/>
    </xf>
    <xf numFmtId="0" fontId="1" fillId="31" borderId="1" xfId="12" applyFill="1" applyAlignment="1">
      <alignment horizontal="center" vertical="top"/>
    </xf>
    <xf numFmtId="0" fontId="1" fillId="31" borderId="1" xfId="12" applyFill="1" applyAlignment="1">
      <alignment horizontal="center" wrapText="1"/>
    </xf>
    <xf numFmtId="0" fontId="1" fillId="31" borderId="1" xfId="12" applyFill="1" applyAlignment="1">
      <alignment horizontal="center" vertical="center" wrapText="1"/>
    </xf>
    <xf numFmtId="0" fontId="1" fillId="46" borderId="1" xfId="12" applyFill="1" applyAlignment="1">
      <alignment horizontal="center" vertical="center"/>
    </xf>
    <xf numFmtId="0" fontId="1" fillId="46" borderId="1" xfId="12" applyFill="1" applyAlignment="1">
      <alignment horizontal="center" vertical="center" wrapText="1"/>
    </xf>
    <xf numFmtId="0" fontId="1" fillId="46" borderId="1" xfId="12" applyFill="1" applyAlignment="1">
      <alignment vertical="center"/>
    </xf>
    <xf numFmtId="0" fontId="1" fillId="47" borderId="1" xfId="12" applyFill="1" applyAlignment="1">
      <alignment horizontal="center" vertical="center"/>
    </xf>
    <xf numFmtId="0" fontId="1" fillId="47" borderId="1" xfId="12" applyFill="1" applyAlignment="1">
      <alignment horizontal="center" vertical="center" wrapText="1"/>
    </xf>
    <xf numFmtId="0" fontId="1" fillId="47" borderId="1" xfId="12" applyFill="1" applyAlignment="1">
      <alignment horizontal="center" vertical="top" wrapText="1"/>
    </xf>
    <xf numFmtId="0" fontId="6" fillId="0" borderId="1" xfId="2" applyAlignment="1">
      <alignment vertical="center"/>
    </xf>
    <xf numFmtId="0" fontId="6" fillId="0" borderId="1" xfId="2" applyAlignment="1">
      <alignment horizontal="center" vertical="top"/>
    </xf>
    <xf numFmtId="0" fontId="63" fillId="39" borderId="35" xfId="2" applyFont="1" applyFill="1" applyBorder="1" applyAlignment="1">
      <alignment horizontal="right" vertical="top" wrapText="1"/>
    </xf>
    <xf numFmtId="0" fontId="1" fillId="0" borderId="1" xfId="12" applyAlignment="1">
      <alignment horizontal="center"/>
    </xf>
    <xf numFmtId="0" fontId="10" fillId="38" borderId="42" xfId="2" applyFont="1" applyFill="1" applyBorder="1" applyAlignment="1">
      <alignment horizontal="center" vertical="center" wrapText="1"/>
    </xf>
    <xf numFmtId="0" fontId="63" fillId="39" borderId="43" xfId="2" applyFont="1" applyFill="1" applyBorder="1" applyAlignment="1">
      <alignment horizontal="center" wrapText="1"/>
    </xf>
    <xf numFmtId="0" fontId="10" fillId="48" borderId="42" xfId="2" applyFont="1" applyFill="1" applyBorder="1" applyAlignment="1">
      <alignment horizontal="center" vertical="center" wrapText="1"/>
    </xf>
    <xf numFmtId="0" fontId="64" fillId="12" borderId="44" xfId="2" applyFont="1" applyFill="1" applyBorder="1" applyAlignment="1">
      <alignment vertical="top" wrapText="1"/>
    </xf>
    <xf numFmtId="0" fontId="10" fillId="49" borderId="42" xfId="2" applyFont="1" applyFill="1" applyBorder="1" applyAlignment="1">
      <alignment horizontal="center" vertical="center" wrapText="1"/>
    </xf>
    <xf numFmtId="0" fontId="6" fillId="12" borderId="45" xfId="2" applyFill="1" applyBorder="1" applyAlignment="1">
      <alignment vertical="top"/>
    </xf>
    <xf numFmtId="0" fontId="54" fillId="39" borderId="43" xfId="2" applyFont="1" applyFill="1" applyBorder="1" applyAlignment="1">
      <alignment horizontal="center" vertical="center" wrapText="1"/>
    </xf>
    <xf numFmtId="0" fontId="64" fillId="37" borderId="46" xfId="2" applyFont="1" applyFill="1" applyBorder="1" applyAlignment="1">
      <alignment horizontal="center" vertical="center" wrapText="1"/>
    </xf>
    <xf numFmtId="0" fontId="67" fillId="37" borderId="47" xfId="2" applyFont="1" applyFill="1" applyBorder="1" applyAlignment="1">
      <alignment horizontal="center" vertical="center" wrapText="1"/>
    </xf>
    <xf numFmtId="0" fontId="54" fillId="39" borderId="46" xfId="2" applyFont="1" applyFill="1" applyBorder="1" applyAlignment="1">
      <alignment horizontal="center" vertical="center" wrapText="1"/>
    </xf>
    <xf numFmtId="0" fontId="63" fillId="37" borderId="46" xfId="2" applyFont="1" applyFill="1" applyBorder="1" applyAlignment="1">
      <alignment horizontal="center" vertical="top" wrapText="1"/>
    </xf>
    <xf numFmtId="0" fontId="6" fillId="37" borderId="47" xfId="2" applyFill="1" applyBorder="1" applyAlignment="1">
      <alignment vertical="center" wrapText="1"/>
    </xf>
    <xf numFmtId="0" fontId="64" fillId="37" borderId="46" xfId="2" applyFont="1" applyFill="1" applyBorder="1" applyAlignment="1">
      <alignment horizontal="center" wrapText="1"/>
    </xf>
    <xf numFmtId="0" fontId="54" fillId="39" borderId="48" xfId="2" applyFont="1" applyFill="1" applyBorder="1" applyAlignment="1">
      <alignment horizontal="center" vertical="center" wrapText="1"/>
    </xf>
    <xf numFmtId="0" fontId="68" fillId="50" borderId="46" xfId="12" applyFont="1" applyFill="1" applyBorder="1" applyAlignment="1">
      <alignment horizontal="center" vertical="center" wrapText="1"/>
    </xf>
    <xf numFmtId="0" fontId="52" fillId="13" borderId="49" xfId="2" applyFont="1" applyFill="1" applyBorder="1" applyAlignment="1">
      <alignment horizontal="left" vertical="center" wrapText="1"/>
    </xf>
    <xf numFmtId="0" fontId="55" fillId="50" borderId="46" xfId="2" applyFont="1" applyFill="1" applyBorder="1" applyAlignment="1">
      <alignment vertical="top" wrapText="1"/>
    </xf>
    <xf numFmtId="0" fontId="54" fillId="39" borderId="50" xfId="2" applyFont="1" applyFill="1" applyBorder="1" applyAlignment="1">
      <alignment horizontal="right" vertical="center" wrapText="1"/>
    </xf>
    <xf numFmtId="164" fontId="69" fillId="51" borderId="1" xfId="2" applyNumberFormat="1" applyFont="1" applyFill="1" applyAlignment="1">
      <alignment horizontal="center" vertical="center"/>
    </xf>
    <xf numFmtId="0" fontId="68" fillId="52" borderId="46" xfId="12" applyFont="1" applyFill="1" applyBorder="1" applyAlignment="1">
      <alignment horizontal="center" wrapText="1"/>
    </xf>
    <xf numFmtId="0" fontId="6" fillId="23" borderId="1" xfId="2" applyFill="1" applyAlignment="1">
      <alignment vertical="center"/>
    </xf>
    <xf numFmtId="164" fontId="69" fillId="53" borderId="1" xfId="2" applyNumberFormat="1" applyFont="1" applyFill="1" applyAlignment="1">
      <alignment horizontal="center" vertical="center"/>
    </xf>
    <xf numFmtId="0" fontId="70" fillId="37" borderId="46" xfId="2" applyFont="1" applyFill="1" applyBorder="1" applyAlignment="1">
      <alignment horizontal="center" vertical="top" wrapText="1"/>
    </xf>
    <xf numFmtId="0" fontId="55" fillId="37" borderId="48" xfId="2" applyFont="1" applyFill="1" applyBorder="1" applyAlignment="1">
      <alignment horizontal="center" vertical="top" wrapText="1"/>
    </xf>
    <xf numFmtId="0" fontId="1" fillId="50" borderId="46" xfId="12" applyFill="1" applyBorder="1"/>
    <xf numFmtId="0" fontId="54" fillId="39" borderId="42" xfId="2" applyFont="1" applyFill="1" applyBorder="1" applyAlignment="1">
      <alignment horizontal="center" vertical="center" wrapText="1"/>
    </xf>
    <xf numFmtId="0" fontId="63" fillId="50" borderId="46" xfId="2" applyFont="1" applyFill="1" applyBorder="1" applyAlignment="1">
      <alignment horizontal="center" vertical="top" wrapText="1"/>
    </xf>
    <xf numFmtId="0" fontId="6" fillId="50" borderId="46" xfId="2" applyFill="1" applyBorder="1" applyAlignment="1">
      <alignment horizontal="center" vertical="top" wrapText="1"/>
    </xf>
    <xf numFmtId="0" fontId="7" fillId="39" borderId="51" xfId="2" applyFont="1" applyFill="1" applyBorder="1" applyAlignment="1">
      <alignment horizontal="right" vertical="center" wrapText="1"/>
    </xf>
    <xf numFmtId="164" fontId="69" fillId="53" borderId="45" xfId="2" applyNumberFormat="1" applyFont="1" applyFill="1" applyBorder="1" applyAlignment="1">
      <alignment horizontal="center" vertical="center"/>
    </xf>
    <xf numFmtId="0" fontId="63" fillId="50" borderId="46" xfId="2" applyFont="1" applyFill="1" applyBorder="1" applyAlignment="1">
      <alignment horizontal="center" wrapText="1"/>
    </xf>
    <xf numFmtId="0" fontId="7" fillId="39" borderId="50" xfId="2" applyFont="1" applyFill="1" applyBorder="1" applyAlignment="1">
      <alignment horizontal="right" vertical="center" wrapText="1"/>
    </xf>
    <xf numFmtId="0" fontId="64" fillId="50" borderId="46" xfId="2" applyFont="1" applyFill="1" applyBorder="1" applyAlignment="1">
      <alignment horizontal="center" wrapText="1"/>
    </xf>
    <xf numFmtId="0" fontId="70" fillId="37" borderId="47" xfId="2" applyFont="1" applyFill="1" applyBorder="1" applyAlignment="1">
      <alignment horizontal="center" vertical="top" wrapText="1"/>
    </xf>
    <xf numFmtId="0" fontId="64" fillId="50" borderId="46" xfId="2" applyFont="1" applyFill="1" applyBorder="1" applyAlignment="1">
      <alignment horizontal="center" vertical="center" wrapText="1"/>
    </xf>
    <xf numFmtId="0" fontId="55" fillId="37" borderId="47" xfId="2" applyFont="1" applyFill="1" applyBorder="1" applyAlignment="1">
      <alignment horizontal="center" vertical="top" wrapText="1"/>
    </xf>
    <xf numFmtId="0" fontId="6" fillId="50" borderId="46" xfId="2" applyFill="1" applyBorder="1" applyAlignment="1">
      <alignment horizontal="center" vertical="top"/>
    </xf>
    <xf numFmtId="0" fontId="71" fillId="39" borderId="46" xfId="2" applyFont="1" applyFill="1" applyBorder="1" applyAlignment="1">
      <alignment horizontal="center" vertical="center" wrapText="1"/>
    </xf>
    <xf numFmtId="0" fontId="63" fillId="50" borderId="46" xfId="2" applyFont="1" applyFill="1" applyBorder="1" applyAlignment="1">
      <alignment horizontal="center" vertical="center" wrapText="1"/>
    </xf>
    <xf numFmtId="0" fontId="6" fillId="37" borderId="47" xfId="2" applyFill="1" applyBorder="1" applyAlignment="1">
      <alignment horizontal="center" vertical="center" wrapText="1"/>
    </xf>
    <xf numFmtId="0" fontId="63" fillId="39" borderId="46" xfId="2" applyFont="1" applyFill="1" applyBorder="1" applyAlignment="1">
      <alignment vertical="center" wrapText="1"/>
    </xf>
    <xf numFmtId="0" fontId="6" fillId="37" borderId="48" xfId="2" applyFill="1" applyBorder="1" applyAlignment="1">
      <alignment vertical="top" wrapText="1"/>
    </xf>
    <xf numFmtId="0" fontId="6" fillId="50" borderId="48" xfId="2" applyFill="1" applyBorder="1" applyAlignment="1">
      <alignment vertical="center"/>
    </xf>
    <xf numFmtId="0" fontId="50" fillId="54" borderId="33" xfId="12" applyFont="1" applyFill="1" applyBorder="1" applyAlignment="1">
      <alignment horizontal="right" vertical="center" wrapText="1"/>
    </xf>
    <xf numFmtId="0" fontId="50" fillId="55" borderId="35" xfId="12" applyFont="1" applyFill="1" applyBorder="1" applyAlignment="1">
      <alignment horizontal="center" vertical="center" wrapText="1"/>
    </xf>
    <xf numFmtId="0" fontId="1" fillId="0" borderId="52" xfId="12" applyBorder="1" applyAlignment="1">
      <alignment vertical="top" wrapText="1"/>
    </xf>
    <xf numFmtId="0" fontId="1" fillId="0" borderId="53" xfId="12" applyBorder="1" applyAlignment="1">
      <alignment vertical="top" wrapText="1"/>
    </xf>
    <xf numFmtId="0" fontId="50" fillId="54" borderId="33" xfId="12" applyFont="1" applyFill="1" applyBorder="1" applyAlignment="1">
      <alignment horizontal="center" vertical="center" wrapText="1"/>
    </xf>
    <xf numFmtId="0" fontId="1" fillId="0" borderId="45" xfId="12" applyBorder="1" applyAlignment="1">
      <alignment vertical="top" wrapText="1"/>
    </xf>
    <xf numFmtId="0" fontId="1" fillId="0" borderId="44" xfId="12" applyBorder="1" applyAlignment="1">
      <alignment vertical="top" wrapText="1"/>
    </xf>
    <xf numFmtId="0" fontId="50" fillId="54" borderId="42" xfId="12" applyFont="1" applyFill="1" applyBorder="1" applyAlignment="1">
      <alignment horizontal="center" vertical="center" wrapText="1"/>
    </xf>
    <xf numFmtId="0" fontId="50" fillId="55" borderId="42" xfId="12" applyFont="1" applyFill="1" applyBorder="1" applyAlignment="1">
      <alignment horizontal="center" vertical="center" wrapText="1"/>
    </xf>
    <xf numFmtId="0" fontId="1" fillId="0" borderId="56" xfId="12" applyBorder="1" applyAlignment="1">
      <alignment horizontal="center" vertical="top" wrapText="1"/>
    </xf>
    <xf numFmtId="0" fontId="1" fillId="0" borderId="57" xfId="12" applyBorder="1" applyAlignment="1">
      <alignment horizontal="center" vertical="top" wrapText="1"/>
    </xf>
    <xf numFmtId="0" fontId="1" fillId="0" borderId="57" xfId="12" applyBorder="1" applyAlignment="1">
      <alignment vertical="top" wrapText="1"/>
    </xf>
    <xf numFmtId="0" fontId="1" fillId="0" borderId="58" xfId="12" applyBorder="1" applyAlignment="1">
      <alignment horizontal="center" vertical="top" wrapText="1"/>
    </xf>
    <xf numFmtId="0" fontId="1" fillId="0" borderId="30" xfId="12" applyBorder="1" applyAlignment="1">
      <alignment horizontal="center" vertical="top" wrapText="1"/>
    </xf>
    <xf numFmtId="0" fontId="1" fillId="0" borderId="31" xfId="12" applyBorder="1" applyAlignment="1">
      <alignment horizontal="center" vertical="top" wrapText="1"/>
    </xf>
    <xf numFmtId="0" fontId="1" fillId="0" borderId="31" xfId="12" applyBorder="1" applyAlignment="1">
      <alignment vertical="top" wrapText="1"/>
    </xf>
    <xf numFmtId="0" fontId="1" fillId="0" borderId="32" xfId="12" applyBorder="1" applyAlignment="1">
      <alignment horizontal="center" vertical="top" wrapText="1"/>
    </xf>
    <xf numFmtId="0" fontId="1" fillId="0" borderId="27" xfId="12" applyBorder="1" applyAlignment="1">
      <alignment horizontal="center" vertical="top" wrapText="1"/>
    </xf>
    <xf numFmtId="0" fontId="1" fillId="0" borderId="28" xfId="12" applyBorder="1" applyAlignment="1">
      <alignment horizontal="center" vertical="top" wrapText="1"/>
    </xf>
    <xf numFmtId="0" fontId="1" fillId="0" borderId="28" xfId="12" applyBorder="1" applyAlignment="1">
      <alignment vertical="top" wrapText="1"/>
    </xf>
    <xf numFmtId="0" fontId="1" fillId="0" borderId="29" xfId="12" applyBorder="1" applyAlignment="1">
      <alignment horizontal="center" vertical="top" wrapText="1"/>
    </xf>
    <xf numFmtId="0" fontId="34" fillId="56" borderId="1" xfId="12" applyFont="1" applyFill="1" applyAlignment="1">
      <alignment horizontal="center" vertical="center"/>
    </xf>
    <xf numFmtId="0" fontId="6" fillId="15" borderId="1" xfId="12" applyFont="1" applyFill="1"/>
    <xf numFmtId="0" fontId="72" fillId="12" borderId="1" xfId="2" applyFont="1" applyFill="1" applyAlignment="1">
      <alignment horizontal="center" vertical="center"/>
    </xf>
    <xf numFmtId="0" fontId="6" fillId="0" borderId="1" xfId="12" applyFont="1" applyAlignment="1">
      <alignment vertical="center"/>
    </xf>
    <xf numFmtId="0" fontId="6" fillId="0" borderId="1" xfId="12" applyFont="1" applyAlignment="1">
      <alignment horizontal="center" vertical="center"/>
    </xf>
    <xf numFmtId="0" fontId="6" fillId="0" borderId="1" xfId="12" applyFont="1" applyAlignment="1">
      <alignment horizontal="right" vertical="center"/>
    </xf>
    <xf numFmtId="0" fontId="6" fillId="0" borderId="1" xfId="12" applyFont="1"/>
    <xf numFmtId="0" fontId="65" fillId="5" borderId="1" xfId="2" applyFont="1" applyFill="1" applyAlignment="1">
      <alignment horizontal="left" vertical="center"/>
    </xf>
    <xf numFmtId="0" fontId="65" fillId="5" borderId="1" xfId="2" applyFont="1" applyFill="1" applyAlignment="1">
      <alignment horizontal="center" vertical="center"/>
    </xf>
    <xf numFmtId="0" fontId="5" fillId="5" borderId="1" xfId="2" applyFont="1" applyFill="1" applyAlignment="1">
      <alignment horizontal="center" vertical="center"/>
    </xf>
    <xf numFmtId="0" fontId="6" fillId="42" borderId="59" xfId="12" applyFont="1" applyFill="1" applyBorder="1" applyAlignment="1">
      <alignment horizontal="center" vertical="center"/>
    </xf>
    <xf numFmtId="0" fontId="73" fillId="42" borderId="59" xfId="12" applyFont="1" applyFill="1" applyBorder="1" applyAlignment="1">
      <alignment horizontal="center" vertical="center"/>
    </xf>
    <xf numFmtId="0" fontId="13" fillId="42" borderId="60" xfId="12" applyFont="1" applyFill="1" applyBorder="1" applyAlignment="1">
      <alignment horizontal="center" vertical="center" wrapText="1"/>
    </xf>
    <xf numFmtId="0" fontId="13" fillId="57" borderId="60" xfId="12" applyFont="1" applyFill="1" applyBorder="1" applyAlignment="1">
      <alignment horizontal="center" vertical="center" wrapText="1"/>
    </xf>
    <xf numFmtId="0" fontId="13" fillId="45" borderId="60" xfId="12" applyFont="1" applyFill="1" applyBorder="1" applyAlignment="1">
      <alignment horizontal="center" vertical="center" wrapText="1"/>
    </xf>
    <xf numFmtId="0" fontId="13" fillId="58" borderId="60" xfId="12" applyFont="1" applyFill="1" applyBorder="1" applyAlignment="1">
      <alignment horizontal="center" vertical="center" wrapText="1"/>
    </xf>
    <xf numFmtId="0" fontId="13" fillId="42" borderId="60" xfId="12" applyFont="1" applyFill="1" applyBorder="1" applyAlignment="1">
      <alignment horizontal="right" vertical="center" wrapText="1"/>
    </xf>
    <xf numFmtId="0" fontId="5" fillId="15" borderId="1" xfId="1" applyFont="1" applyFill="1" applyAlignment="1">
      <alignment vertical="center"/>
    </xf>
    <xf numFmtId="0" fontId="19" fillId="15" borderId="12" xfId="1" applyFont="1" applyFill="1" applyBorder="1" applyAlignment="1">
      <alignment horizontal="center" vertical="center" wrapText="1"/>
    </xf>
    <xf numFmtId="0" fontId="16" fillId="59" borderId="12" xfId="1" applyFont="1" applyFill="1" applyBorder="1" applyAlignment="1">
      <alignment horizontal="center" vertical="center" wrapText="1"/>
    </xf>
    <xf numFmtId="0" fontId="16" fillId="60" borderId="12" xfId="1" applyFont="1" applyFill="1" applyBorder="1" applyAlignment="1">
      <alignment horizontal="center" vertical="center" wrapText="1"/>
    </xf>
    <xf numFmtId="0" fontId="16" fillId="61" borderId="12" xfId="1" applyFont="1" applyFill="1" applyBorder="1" applyAlignment="1">
      <alignment horizontal="center" vertical="center" wrapText="1"/>
    </xf>
    <xf numFmtId="0" fontId="16" fillId="60" borderId="12" xfId="12" applyFont="1" applyFill="1" applyBorder="1" applyAlignment="1">
      <alignment horizontal="center" vertical="center" wrapText="1"/>
    </xf>
    <xf numFmtId="0" fontId="25" fillId="15" borderId="1" xfId="12" applyFont="1" applyFill="1" applyAlignment="1">
      <alignment horizontal="right" vertical="center"/>
    </xf>
    <xf numFmtId="0" fontId="25" fillId="0" borderId="1" xfId="12" applyFont="1" applyAlignment="1">
      <alignment horizontal="center" vertical="center"/>
    </xf>
    <xf numFmtId="0" fontId="27" fillId="62" borderId="1" xfId="12" applyFont="1" applyFill="1" applyAlignment="1">
      <alignment vertical="center"/>
    </xf>
    <xf numFmtId="0" fontId="27" fillId="62" borderId="1" xfId="12" applyFont="1" applyFill="1" applyAlignment="1">
      <alignment horizontal="center" vertical="center"/>
    </xf>
    <xf numFmtId="0" fontId="27" fillId="62" borderId="1" xfId="12" applyFont="1" applyFill="1" applyAlignment="1">
      <alignment horizontal="right" vertical="center"/>
    </xf>
    <xf numFmtId="0" fontId="11" fillId="0" borderId="1" xfId="12" applyFont="1"/>
    <xf numFmtId="0" fontId="17" fillId="15" borderId="1" xfId="12" applyFont="1" applyFill="1" applyAlignment="1">
      <alignment horizontal="right" vertical="center"/>
    </xf>
    <xf numFmtId="0" fontId="13" fillId="42" borderId="1" xfId="12" applyFont="1" applyFill="1" applyAlignment="1">
      <alignment horizontal="center" vertical="center" wrapText="1"/>
    </xf>
    <xf numFmtId="0" fontId="14" fillId="9" borderId="1" xfId="1" applyFont="1" applyFill="1" applyAlignment="1">
      <alignment horizontal="left" vertical="center" wrapText="1"/>
    </xf>
    <xf numFmtId="0" fontId="2" fillId="0" borderId="1" xfId="9"/>
    <xf numFmtId="0" fontId="11" fillId="0" borderId="1" xfId="1" applyFont="1" applyAlignment="1">
      <alignment vertical="center"/>
    </xf>
    <xf numFmtId="0" fontId="14" fillId="3" borderId="1" xfId="1" applyFont="1" applyFill="1" applyAlignment="1">
      <alignment horizontal="right" vertical="center"/>
    </xf>
    <xf numFmtId="0" fontId="18" fillId="26" borderId="1" xfId="3" applyFont="1" applyFill="1" applyAlignment="1">
      <alignment horizontal="left" vertical="center" wrapText="1"/>
    </xf>
    <xf numFmtId="0" fontId="21" fillId="30" borderId="1" xfId="1" applyFont="1" applyFill="1" applyAlignment="1">
      <alignment horizontal="right" vertical="center"/>
    </xf>
    <xf numFmtId="0" fontId="42" fillId="12" borderId="1" xfId="1" applyFont="1" applyFill="1" applyAlignment="1">
      <alignment horizontal="left" vertical="center" wrapText="1"/>
    </xf>
    <xf numFmtId="0" fontId="7" fillId="12" borderId="1" xfId="2" applyFont="1" applyFill="1" applyAlignment="1">
      <alignment horizontal="left" vertical="center" wrapText="1"/>
    </xf>
    <xf numFmtId="0" fontId="14" fillId="15" borderId="1" xfId="1" applyFont="1" applyFill="1" applyAlignment="1">
      <alignment vertical="top" wrapText="1"/>
    </xf>
    <xf numFmtId="0" fontId="7" fillId="15" borderId="1" xfId="1" applyFont="1" applyFill="1" applyAlignment="1">
      <alignment vertical="top" wrapText="1"/>
    </xf>
    <xf numFmtId="0" fontId="43" fillId="13" borderId="13" xfId="2" applyFont="1" applyFill="1" applyBorder="1" applyAlignment="1">
      <alignment horizontal="left" vertical="center" wrapText="1"/>
    </xf>
    <xf numFmtId="0" fontId="2" fillId="0" borderId="9" xfId="9" applyBorder="1"/>
    <xf numFmtId="0" fontId="2" fillId="0" borderId="13" xfId="9" applyBorder="1"/>
    <xf numFmtId="0" fontId="43" fillId="13" borderId="10" xfId="2" applyFont="1" applyFill="1" applyBorder="1" applyAlignment="1">
      <alignment horizontal="left" vertical="center" wrapText="1"/>
    </xf>
    <xf numFmtId="0" fontId="2" fillId="0" borderId="11" xfId="9" applyBorder="1"/>
    <xf numFmtId="0" fontId="2" fillId="0" borderId="10" xfId="9" applyBorder="1"/>
    <xf numFmtId="0" fontId="5" fillId="14" borderId="1" xfId="1" applyFont="1" applyFill="1" applyAlignment="1">
      <alignment horizontal="right" vertical="center" wrapText="1"/>
    </xf>
    <xf numFmtId="0" fontId="5" fillId="24" borderId="1" xfId="1" applyFont="1" applyFill="1" applyAlignment="1">
      <alignment horizontal="right" vertical="center" wrapText="1"/>
    </xf>
    <xf numFmtId="0" fontId="32" fillId="9" borderId="8" xfId="1" applyFont="1" applyFill="1" applyBorder="1" applyAlignment="1">
      <alignment horizontal="left" vertical="top" wrapText="1"/>
    </xf>
    <xf numFmtId="0" fontId="2" fillId="0" borderId="8" xfId="9" applyBorder="1"/>
    <xf numFmtId="0" fontId="32" fillId="9" borderId="1" xfId="1" applyFont="1" applyFill="1" applyAlignment="1">
      <alignment horizontal="left" vertical="top" wrapText="1"/>
    </xf>
    <xf numFmtId="0" fontId="34" fillId="0" borderId="26" xfId="12" applyFont="1" applyBorder="1" applyAlignment="1">
      <alignment horizontal="left" vertical="center" wrapText="1"/>
    </xf>
    <xf numFmtId="0" fontId="34" fillId="0" borderId="38" xfId="12" applyFont="1" applyBorder="1" applyAlignment="1">
      <alignment horizontal="left" vertical="center" wrapText="1"/>
    </xf>
    <xf numFmtId="0" fontId="60" fillId="0" borderId="26" xfId="12" applyFont="1" applyBorder="1" applyAlignment="1">
      <alignment horizontal="left" vertical="center" wrapText="1"/>
    </xf>
    <xf numFmtId="0" fontId="60" fillId="0" borderId="38" xfId="12" applyFont="1" applyBorder="1" applyAlignment="1">
      <alignment horizontal="left" vertical="center" wrapText="1"/>
    </xf>
    <xf numFmtId="0" fontId="57" fillId="0" borderId="36" xfId="12" applyFont="1" applyBorder="1" applyAlignment="1">
      <alignment horizontal="right" vertical="center"/>
    </xf>
    <xf numFmtId="0" fontId="57" fillId="0" borderId="12" xfId="12" applyFont="1" applyBorder="1" applyAlignment="1">
      <alignment horizontal="right" vertical="center"/>
    </xf>
    <xf numFmtId="0" fontId="58" fillId="0" borderId="1" xfId="12" applyFont="1" applyAlignment="1">
      <alignment horizontal="left" vertical="center" wrapText="1"/>
    </xf>
    <xf numFmtId="0" fontId="58" fillId="0" borderId="12" xfId="12" applyFont="1" applyBorder="1" applyAlignment="1">
      <alignment horizontal="left" vertical="center" wrapText="1"/>
    </xf>
    <xf numFmtId="0" fontId="34" fillId="0" borderId="18" xfId="12" applyFont="1" applyBorder="1" applyAlignment="1">
      <alignment horizontal="left" vertical="center" wrapText="1"/>
    </xf>
    <xf numFmtId="0" fontId="34" fillId="0" borderId="19" xfId="12" applyFont="1" applyBorder="1" applyAlignment="1">
      <alignment horizontal="left" vertical="center" wrapText="1"/>
    </xf>
    <xf numFmtId="0" fontId="59" fillId="0" borderId="26" xfId="12" applyFont="1" applyBorder="1" applyAlignment="1">
      <alignment horizontal="left" vertical="center" wrapText="1"/>
    </xf>
    <xf numFmtId="0" fontId="59" fillId="0" borderId="38" xfId="12" applyFont="1" applyBorder="1" applyAlignment="1">
      <alignment horizontal="left" vertical="center" wrapText="1"/>
    </xf>
    <xf numFmtId="0" fontId="63" fillId="39" borderId="54" xfId="2" applyFont="1" applyFill="1" applyBorder="1" applyAlignment="1">
      <alignment horizontal="right" vertical="center" wrapText="1"/>
    </xf>
    <xf numFmtId="0" fontId="1" fillId="0" borderId="54" xfId="12" applyBorder="1"/>
    <xf numFmtId="0" fontId="25" fillId="37" borderId="55" xfId="2" applyFont="1" applyFill="1" applyBorder="1" applyAlignment="1">
      <alignment horizontal="left" vertical="center" wrapText="1"/>
    </xf>
    <xf numFmtId="0" fontId="1" fillId="0" borderId="1" xfId="12"/>
    <xf numFmtId="0" fontId="1" fillId="0" borderId="44" xfId="12" applyBorder="1"/>
    <xf numFmtId="0" fontId="1" fillId="0" borderId="12" xfId="12" applyBorder="1"/>
    <xf numFmtId="0" fontId="1" fillId="0" borderId="55" xfId="12" applyBorder="1"/>
    <xf numFmtId="0" fontId="55" fillId="50" borderId="46" xfId="2" applyFont="1" applyFill="1" applyBorder="1" applyAlignment="1">
      <alignment horizontal="center" vertical="top" wrapText="1"/>
    </xf>
    <xf numFmtId="0" fontId="1" fillId="0" borderId="46" xfId="12" applyBorder="1"/>
    <xf numFmtId="0" fontId="64" fillId="50" borderId="46" xfId="2" applyFont="1" applyFill="1" applyBorder="1" applyAlignment="1">
      <alignment horizontal="center" vertical="top" wrapText="1"/>
    </xf>
    <xf numFmtId="0" fontId="63" fillId="39" borderId="52" xfId="2" applyFont="1" applyFill="1" applyBorder="1" applyAlignment="1">
      <alignment horizontal="right" vertical="center" wrapText="1"/>
    </xf>
    <xf numFmtId="0" fontId="1" fillId="0" borderId="45" xfId="12" applyBorder="1"/>
    <xf numFmtId="0" fontId="25" fillId="37" borderId="53" xfId="2" applyFont="1" applyFill="1" applyBorder="1" applyAlignment="1">
      <alignment horizontal="left" vertical="center" wrapText="1"/>
    </xf>
    <xf numFmtId="0" fontId="1" fillId="0" borderId="36" xfId="12" applyBorder="1"/>
    <xf numFmtId="0" fontId="1" fillId="0" borderId="53" xfId="12" applyBorder="1"/>
    <xf numFmtId="0" fontId="63" fillId="39" borderId="45" xfId="2" applyFont="1" applyFill="1" applyBorder="1" applyAlignment="1">
      <alignment horizontal="right" vertical="center" wrapText="1"/>
    </xf>
    <xf numFmtId="0" fontId="25" fillId="37" borderId="44" xfId="2" applyFont="1" applyFill="1" applyBorder="1" applyAlignment="1">
      <alignment horizontal="left" vertical="center" wrapText="1"/>
    </xf>
  </cellXfs>
  <cellStyles count="13">
    <cellStyle name="Lien hypertexte 2" xfId="11" xr:uid="{E576732A-A5ED-4A92-BC14-0C80EB9B2B33}"/>
    <cellStyle name="Normal" xfId="0" builtinId="0"/>
    <cellStyle name="Normal 2" xfId="9" xr:uid="{9D957846-AFAD-4B0C-84EB-0536D672ED3A}"/>
    <cellStyle name="Normal 2 2 2 2 2" xfId="4" xr:uid="{5D525DD8-CFC9-43FA-957E-AE1E8325B921}"/>
    <cellStyle name="Normal 2 2 2 2 3" xfId="8" xr:uid="{66C95527-0CA3-47AA-8D70-D62F7F384626}"/>
    <cellStyle name="Normal 2 2 3 2" xfId="1" xr:uid="{CBC95748-8D8B-4993-8FC3-20E593E52ABB}"/>
    <cellStyle name="Normal 2 2 5" xfId="5" xr:uid="{2D5F0BEF-E8AA-4B4F-BC0B-AC2F203ACE01}"/>
    <cellStyle name="Normal 2 3" xfId="7" xr:uid="{211784D4-EE4D-4C65-AD3F-F2BCDB70A0FF}"/>
    <cellStyle name="Normal 2 3 2 2" xfId="2" xr:uid="{C0E7C054-69FB-4666-8CFD-7676ECF0FBD7}"/>
    <cellStyle name="Normal 2 4 2 2" xfId="3" xr:uid="{AF634A38-928F-4D31-BEFA-9795B9F3D297}"/>
    <cellStyle name="Normal 3" xfId="12" xr:uid="{55F27E2B-742A-4B06-938B-E129DBDA0162}"/>
    <cellStyle name="Normal 4 3 4 2 2 2" xfId="6" xr:uid="{E63BDB7C-29DC-4301-85C8-442A252777BD}"/>
    <cellStyle name="Normal 4 3 4 2 2 2 2" xfId="10" xr:uid="{06E8B815-65C0-46C4-845E-253994F66DB3}"/>
  </cellStyles>
  <dxfs count="18">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
      <font>
        <b/>
        <color rgb="FF9C0006"/>
      </font>
      <fill>
        <patternFill>
          <bgColor rgb="FFFFC7CE"/>
        </patternFill>
      </fill>
    </dxf>
    <dxf>
      <font>
        <b/>
        <color rgb="FF9C6500"/>
      </font>
      <fill>
        <patternFill>
          <bgColor rgb="FFFFEB9C"/>
        </patternFill>
      </fill>
    </dxf>
    <dxf>
      <font>
        <b/>
        <color rgb="FF006100"/>
      </font>
      <fill>
        <patternFill>
          <bgColor rgb="FFC6EFCE"/>
        </patternFill>
      </fill>
    </dxf>
  </dxfs>
  <tableStyles count="0" defaultTableStyle="TableStyleMedium2" defaultPivotStyle="PivotStyleLight16"/>
  <colors>
    <mruColors>
      <color rgb="FF609ED6"/>
      <color rgb="FF0033CC"/>
      <color rgb="FF129087"/>
      <color rgb="FF14A096"/>
      <color rgb="FF7C3AED"/>
      <color rgb="FFF9FAFB"/>
      <color rgb="FFE5E7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automateexcel.com/fr/how-to/que-signifient-les-symboles-etc-dans-les-formules-excel-et-google-sheets/" TargetMode="External"/><Relationship Id="rId1" Type="http://schemas.openxmlformats.org/officeDocument/2006/relationships/hyperlink" Target="https://www.bonbache.fr/syntheses-graphiques-excel-avec-les-emoticones-499.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088D3-8010-4494-A656-FA29E03E4ADC}">
  <dimension ref="A1:DG329"/>
  <sheetViews>
    <sheetView tabSelected="1" workbookViewId="0">
      <selection activeCell="A10" sqref="A10"/>
    </sheetView>
  </sheetViews>
  <sheetFormatPr baseColWidth="10" defaultColWidth="9" defaultRowHeight="15" x14ac:dyDescent="0.25"/>
  <cols>
    <col min="1" max="1" width="31.25" style="6" customWidth="1"/>
    <col min="2" max="2" width="22.5" style="6" customWidth="1"/>
    <col min="3" max="3" width="22.5" style="127" customWidth="1"/>
    <col min="4" max="5" width="22.5" style="6" customWidth="1"/>
    <col min="6" max="6" width="31.25" style="6" customWidth="1"/>
    <col min="7" max="7" width="32" style="6" customWidth="1"/>
    <col min="8" max="8" width="22.5" style="6" customWidth="1"/>
    <col min="9" max="10" width="22.5" style="127" customWidth="1"/>
    <col min="11" max="11" width="11.375" style="127" customWidth="1"/>
    <col min="12" max="12" width="9" style="6" customWidth="1"/>
    <col min="13" max="13" width="13.25" style="6" customWidth="1"/>
    <col min="14" max="14" width="9" style="6" customWidth="1"/>
    <col min="15" max="31" width="9" style="6"/>
    <col min="32" max="50" width="19.25" style="127" customWidth="1"/>
    <col min="51" max="51" width="9" style="6"/>
    <col min="52" max="111" width="3.5" style="127" hidden="1" customWidth="1"/>
    <col min="112" max="16384" width="9" style="6"/>
  </cols>
  <sheetData>
    <row r="1" spans="1:39" ht="24" customHeight="1" x14ac:dyDescent="0.25">
      <c r="A1" s="87" t="s">
        <v>5363</v>
      </c>
      <c r="B1" s="35"/>
      <c r="C1" s="35"/>
      <c r="D1" s="35"/>
      <c r="E1" s="35"/>
      <c r="F1" s="35"/>
      <c r="G1" s="35"/>
      <c r="H1" s="35"/>
      <c r="I1" s="35"/>
      <c r="J1" s="35"/>
      <c r="K1" s="18"/>
    </row>
    <row r="2" spans="1:39" ht="30" customHeight="1" x14ac:dyDescent="0.35">
      <c r="A2" s="20" t="s">
        <v>7211</v>
      </c>
      <c r="K2" s="18"/>
      <c r="M2" s="89" t="s">
        <v>5300</v>
      </c>
      <c r="N2" s="89"/>
      <c r="O2" s="89"/>
      <c r="P2" s="89"/>
      <c r="Q2" s="89"/>
      <c r="R2" s="89"/>
      <c r="S2" s="89"/>
      <c r="T2" s="89"/>
      <c r="U2" s="89"/>
      <c r="V2" s="89"/>
      <c r="W2" s="89"/>
      <c r="X2" s="89"/>
      <c r="Y2" s="128"/>
      <c r="Z2" s="128"/>
      <c r="AA2" s="128"/>
      <c r="AB2" s="128"/>
      <c r="AC2" s="128"/>
      <c r="AD2" s="93"/>
      <c r="AE2" s="93"/>
      <c r="AF2" s="93"/>
      <c r="AG2" s="93"/>
      <c r="AH2" s="93"/>
      <c r="AI2" s="93"/>
      <c r="AJ2" s="93"/>
      <c r="AK2" s="93"/>
      <c r="AL2" s="93"/>
      <c r="AM2" s="93"/>
    </row>
    <row r="3" spans="1:39" ht="30" customHeight="1" x14ac:dyDescent="0.35">
      <c r="A3" s="329" t="s">
        <v>0</v>
      </c>
      <c r="B3" s="1" t="s">
        <v>1</v>
      </c>
      <c r="C3" s="36"/>
      <c r="D3" s="37" t="s">
        <v>2</v>
      </c>
      <c r="E3" s="37"/>
      <c r="F3" s="37"/>
      <c r="G3" s="37" t="s">
        <v>3</v>
      </c>
      <c r="H3" s="37" t="s">
        <v>4</v>
      </c>
      <c r="I3" s="38" t="s">
        <v>5</v>
      </c>
      <c r="J3" s="39"/>
      <c r="K3" s="18"/>
      <c r="M3" s="90" t="s">
        <v>5301</v>
      </c>
      <c r="N3" s="90"/>
      <c r="O3" s="90"/>
      <c r="P3" s="90"/>
      <c r="Q3" s="90"/>
      <c r="R3" s="90"/>
      <c r="S3" s="90"/>
      <c r="T3" s="90"/>
      <c r="U3" s="90"/>
      <c r="V3" s="90"/>
      <c r="W3" s="90"/>
      <c r="X3" s="90"/>
      <c r="Y3" s="128"/>
      <c r="Z3" s="128"/>
      <c r="AA3" s="128"/>
      <c r="AB3" s="128"/>
      <c r="AC3" s="128"/>
      <c r="AD3" s="93"/>
      <c r="AE3" s="93"/>
      <c r="AF3" s="93"/>
      <c r="AG3" s="93"/>
      <c r="AH3" s="93"/>
      <c r="AI3" s="93"/>
      <c r="AJ3" s="93"/>
      <c r="AK3" s="93"/>
      <c r="AL3" s="93"/>
      <c r="AM3" s="93"/>
    </row>
    <row r="4" spans="1:39" ht="30" customHeight="1" x14ac:dyDescent="0.35">
      <c r="A4" s="328"/>
      <c r="B4" s="2">
        <v>2</v>
      </c>
      <c r="C4" s="36"/>
      <c r="D4" s="40" t="str">
        <f>IF(B4="","","Q"&amp;TEXT(B4,"000"))</f>
        <v>Q002</v>
      </c>
      <c r="E4" s="41"/>
      <c r="F4" s="40"/>
      <c r="G4" s="84" t="str">
        <f>IFERROR(INDEX($C$95:$C$329,MATCH($D$4,$A$95:$A$329,0)),"")</f>
        <v>CFA_DECOUVERTE</v>
      </c>
      <c r="H4" s="84" t="str">
        <f>IFERROR(INDEX($D$95:$D$329,MATCH($D$4,$A$95:$A$329,0)),"")</f>
        <v>Débutant</v>
      </c>
      <c r="I4" s="85" t="str">
        <f>IFERROR(INDEX($E$95:$E$329,MATCH($D$4,$A$95:$A$329,0)),"")</f>
        <v>01_Besoin_convive</v>
      </c>
      <c r="J4" s="39"/>
      <c r="K4" s="18"/>
      <c r="M4" s="91" t="s">
        <v>5302</v>
      </c>
      <c r="N4" s="91"/>
      <c r="O4" s="91"/>
      <c r="P4" s="91"/>
      <c r="Q4" s="91"/>
      <c r="R4" s="91"/>
      <c r="S4" s="91"/>
      <c r="T4" s="91"/>
      <c r="U4" s="91"/>
      <c r="V4" s="91"/>
      <c r="W4" s="91"/>
      <c r="X4" s="91"/>
      <c r="Y4" s="128"/>
      <c r="Z4" s="128"/>
      <c r="AA4" s="128"/>
      <c r="AB4" s="128"/>
      <c r="AC4" s="128"/>
      <c r="AD4" s="93"/>
      <c r="AE4" s="93"/>
      <c r="AF4" s="93"/>
      <c r="AG4" s="93"/>
      <c r="AH4" s="93"/>
      <c r="AI4" s="93"/>
      <c r="AJ4" s="93"/>
      <c r="AK4" s="93"/>
      <c r="AL4" s="93"/>
      <c r="AM4" s="93"/>
    </row>
    <row r="5" spans="1:39" ht="30" customHeight="1" x14ac:dyDescent="0.35">
      <c r="A5" s="47"/>
      <c r="B5" s="48"/>
      <c r="K5" s="18"/>
      <c r="M5" s="94" t="s">
        <v>5306</v>
      </c>
      <c r="N5" s="92"/>
      <c r="O5" s="92"/>
      <c r="P5" s="92"/>
      <c r="Q5" s="92"/>
      <c r="R5" s="92"/>
      <c r="S5" s="92"/>
      <c r="T5" s="92"/>
      <c r="U5" s="92"/>
      <c r="V5" s="92"/>
      <c r="W5" s="92"/>
      <c r="X5" s="92"/>
      <c r="Y5" s="128"/>
      <c r="Z5" s="128"/>
      <c r="AA5" s="128"/>
      <c r="AB5" s="128"/>
      <c r="AC5" s="128"/>
      <c r="AD5" s="93"/>
      <c r="AE5" s="93"/>
      <c r="AF5" s="95" t="s">
        <v>5307</v>
      </c>
      <c r="AG5" s="96"/>
      <c r="AH5" s="96"/>
      <c r="AI5" s="96"/>
      <c r="AJ5" s="96"/>
      <c r="AK5" s="96"/>
      <c r="AL5" s="96"/>
      <c r="AM5" s="96"/>
    </row>
    <row r="6" spans="1:39" ht="45" customHeight="1" x14ac:dyDescent="0.35">
      <c r="A6" s="42" t="s">
        <v>6</v>
      </c>
      <c r="B6" s="42"/>
      <c r="C6" s="42"/>
      <c r="D6" s="42"/>
      <c r="E6" s="42"/>
      <c r="F6" s="42"/>
      <c r="G6" s="42"/>
      <c r="H6" s="80" t="s">
        <v>5316</v>
      </c>
      <c r="I6" s="330" t="s">
        <v>4872</v>
      </c>
      <c r="J6" s="327"/>
      <c r="K6" s="18"/>
      <c r="M6" s="94" t="s">
        <v>5308</v>
      </c>
      <c r="N6" s="92"/>
      <c r="O6" s="92"/>
      <c r="P6" s="92"/>
      <c r="Q6" s="92"/>
      <c r="R6" s="92"/>
      <c r="S6" s="92"/>
      <c r="T6" s="92"/>
      <c r="U6" s="92"/>
      <c r="V6" s="92"/>
      <c r="W6" s="92"/>
      <c r="X6" s="92"/>
      <c r="Y6" s="128"/>
      <c r="Z6" s="128"/>
      <c r="AA6" s="128"/>
      <c r="AB6" s="128"/>
      <c r="AC6" s="128"/>
      <c r="AD6" s="93"/>
      <c r="AE6" s="93"/>
      <c r="AF6" s="129" t="s">
        <v>5309</v>
      </c>
      <c r="AG6" s="97"/>
      <c r="AH6" s="97"/>
      <c r="AI6" s="97"/>
      <c r="AJ6" s="97"/>
      <c r="AK6" s="97"/>
      <c r="AL6" s="97"/>
      <c r="AM6" s="96" t="s">
        <v>4870</v>
      </c>
    </row>
    <row r="7" spans="1:39" ht="30" customHeight="1" x14ac:dyDescent="0.35">
      <c r="A7" s="331" t="s">
        <v>5317</v>
      </c>
      <c r="B7" s="332" t="str">
        <f>IFERROR(INDEX($H$95:$H$329,MATCH($D$4,$A$95:$A$329,0)),"")</f>
        <v>Un convive tousse régulièrement pendant un plat haché ; l’équipe cuisine doit identifier l’alerte et transmettre l’information.</v>
      </c>
      <c r="C7" s="327"/>
      <c r="D7" s="328"/>
      <c r="E7" s="328"/>
      <c r="F7" s="328"/>
      <c r="G7" s="83" t="s">
        <v>4873</v>
      </c>
      <c r="H7" s="44" t="s">
        <v>5319</v>
      </c>
      <c r="I7" s="45" t="str">
        <f>IFERROR(INDEX($F$95:$F$329,MATCH($D$4,$A$95:$A$329,0)),"")</f>
        <v>Prescription</v>
      </c>
      <c r="J7" s="43"/>
      <c r="K7" s="18"/>
      <c r="M7" s="91" t="s">
        <v>5310</v>
      </c>
      <c r="N7" s="92"/>
      <c r="O7" s="92"/>
      <c r="P7" s="92"/>
      <c r="Q7" s="92"/>
      <c r="R7" s="92"/>
      <c r="S7" s="92"/>
      <c r="T7" s="92"/>
      <c r="U7" s="92"/>
      <c r="V7" s="92"/>
      <c r="W7" s="92"/>
      <c r="X7" s="92"/>
      <c r="Y7" s="128"/>
      <c r="Z7" s="128"/>
      <c r="AA7" s="128"/>
      <c r="AB7" s="128"/>
      <c r="AC7" s="128"/>
      <c r="AD7" s="93"/>
      <c r="AE7" s="93"/>
      <c r="AF7" s="93"/>
      <c r="AG7" s="93"/>
      <c r="AH7" s="93"/>
      <c r="AI7" s="93"/>
      <c r="AJ7" s="93"/>
      <c r="AK7" s="93"/>
      <c r="AL7" s="93"/>
      <c r="AM7" s="96" t="s">
        <v>4870</v>
      </c>
    </row>
    <row r="8" spans="1:39" ht="30" customHeight="1" x14ac:dyDescent="0.35">
      <c r="A8" s="328"/>
      <c r="B8" s="328"/>
      <c r="C8" s="327"/>
      <c r="D8" s="328"/>
      <c r="E8" s="328"/>
      <c r="F8" s="328"/>
      <c r="G8" s="83" t="s">
        <v>5328</v>
      </c>
      <c r="H8" s="44" t="s">
        <v>5320</v>
      </c>
      <c r="I8" s="86" t="str">
        <f>IFERROR(INDEX($L$95:$L$329,MATCH($D$4,$A$95:$A$329,0)),"")</f>
        <v>Risque de déglutition</v>
      </c>
      <c r="J8" s="43"/>
      <c r="K8" s="18"/>
      <c r="M8" s="91"/>
      <c r="N8" s="92"/>
      <c r="O8" s="92"/>
      <c r="P8" s="92"/>
      <c r="Q8" s="92"/>
      <c r="R8" s="92"/>
      <c r="S8" s="92"/>
      <c r="T8" s="92"/>
      <c r="U8" s="92"/>
      <c r="V8" s="92"/>
      <c r="W8" s="92"/>
      <c r="X8" s="92"/>
      <c r="Y8" s="128"/>
      <c r="Z8" s="128"/>
      <c r="AA8" s="128"/>
      <c r="AB8" s="128"/>
      <c r="AC8" s="128"/>
      <c r="AD8" s="93"/>
      <c r="AE8" s="93"/>
      <c r="AF8" s="93"/>
      <c r="AG8" s="93"/>
      <c r="AH8" s="93"/>
      <c r="AI8" s="93"/>
      <c r="AJ8" s="93"/>
      <c r="AK8" s="93"/>
      <c r="AL8" s="93"/>
      <c r="AM8" s="96"/>
    </row>
    <row r="9" spans="1:39" ht="30" customHeight="1" x14ac:dyDescent="0.35">
      <c r="A9" s="44" t="s">
        <v>5318</v>
      </c>
      <c r="B9" s="48" t="str">
        <f>IFERROR(INDEX($G$95:$G$329,MATCH($D$4,$A$95:$A$329,0)),"Question non trouvée")</f>
        <v>Repérer une alerte de déglutition</v>
      </c>
      <c r="C9" s="43"/>
      <c r="D9" s="43"/>
      <c r="E9" s="43"/>
      <c r="F9" s="19"/>
      <c r="H9" s="44" t="s">
        <v>5321</v>
      </c>
      <c r="I9" s="45" t="str">
        <f>IFERROR(INDEX($AB$95:$AB$329,MATCH($D$4,$A$95:$A$329,0))&amp;" | "&amp;INDEX($AC$95:$AC$329,MATCH($D$4,$A$95:$A$329,0)),"")</f>
        <v>S02_IDDSI_FRAMEWORK | V2_moteur_simple</v>
      </c>
      <c r="J9" s="43"/>
      <c r="K9" s="18"/>
      <c r="M9" s="91" t="s">
        <v>5311</v>
      </c>
      <c r="N9" s="92"/>
      <c r="O9" s="130"/>
      <c r="P9" s="92"/>
      <c r="Q9" s="92"/>
      <c r="R9" s="92"/>
      <c r="S9" s="92"/>
      <c r="T9" s="92"/>
      <c r="U9" s="92"/>
      <c r="V9" s="92"/>
      <c r="W9" s="130"/>
      <c r="X9" s="92"/>
      <c r="Y9" s="128"/>
      <c r="Z9" s="92"/>
      <c r="AA9" s="92"/>
      <c r="AB9" s="92"/>
      <c r="AC9" s="92"/>
      <c r="AD9" s="92"/>
      <c r="AE9" s="93"/>
      <c r="AF9" s="131" t="s">
        <v>5312</v>
      </c>
      <c r="AG9" s="98"/>
      <c r="AH9" s="98"/>
      <c r="AI9" s="98"/>
      <c r="AJ9" s="99"/>
      <c r="AK9" s="99"/>
      <c r="AL9" s="99"/>
      <c r="AM9" s="96" t="s">
        <v>4870</v>
      </c>
    </row>
    <row r="10" spans="1:39" ht="30" customHeight="1" x14ac:dyDescent="0.35">
      <c r="A10" s="45"/>
      <c r="B10" s="45" t="str">
        <f>IF($D$4="","",IFERROR($J$94&amp;" : "&amp;INDEX($J$95:$J$329,MATCH($D$4,$A$95:$A$329,0))&amp;" | "&amp;$I$94&amp;" : "&amp;INDEX($I$95:$I$329,MATCH($D$4,$A$95:$A$329,0))&amp;" | "&amp;$K$94&amp;" : "&amp;INDEX($K$95:$K$329,MATCH($D$4,$A$95:$A$329,0)),""))</f>
        <v>Produit_support : Plat service | Texture_cible : Haché / mixé selon prescription | Saison_prioritaire : Toute saison</v>
      </c>
      <c r="C10" s="43"/>
      <c r="D10" s="43"/>
      <c r="E10" s="43"/>
      <c r="F10" s="19"/>
      <c r="G10" s="19"/>
      <c r="K10" s="18"/>
      <c r="M10" s="92" t="s">
        <v>5364</v>
      </c>
      <c r="N10" s="92"/>
      <c r="O10" s="92"/>
      <c r="P10" s="100"/>
      <c r="Q10" s="100"/>
      <c r="R10" s="100"/>
      <c r="S10" s="128"/>
      <c r="T10" s="100"/>
      <c r="U10" s="100"/>
      <c r="V10" s="100"/>
      <c r="W10" s="100"/>
      <c r="X10" s="100"/>
      <c r="Y10" s="128"/>
      <c r="Z10" s="92"/>
      <c r="AA10" s="92"/>
      <c r="AB10" s="92"/>
      <c r="AC10" s="92"/>
      <c r="AD10" s="92"/>
      <c r="AE10" s="92"/>
      <c r="AF10" s="92"/>
      <c r="AG10" s="92"/>
      <c r="AH10" s="92"/>
      <c r="AI10" s="92"/>
      <c r="AJ10" s="92"/>
      <c r="AK10" s="93"/>
      <c r="AL10" s="93"/>
      <c r="AM10" s="93"/>
    </row>
    <row r="11" spans="1:39" ht="30" customHeight="1" x14ac:dyDescent="0.35">
      <c r="A11" s="44"/>
      <c r="B11" s="46" t="str">
        <f>IFERROR("Contrôle : "&amp;INDEX($U$95:$U$329,MATCH($D$4,$A$95:$A$329,0))&amp;" | Réaction : "&amp;INDEX($V$95:$V$329,MATCH($D$4,$A$95:$A$329,0))&amp;" | Hygiène : "&amp;INDEX($AA$95:$AA$329,MATCH($D$4,$A$95:$A$329,0)),"")</f>
        <v>Contrôle : Transmission écrite/orale. | Réaction : Non concerné | Hygiène : Gestion écart PMS/protocole.</v>
      </c>
      <c r="C11" s="18"/>
      <c r="D11" s="18"/>
      <c r="E11" s="18"/>
      <c r="F11" s="18"/>
      <c r="G11" s="18"/>
      <c r="H11" s="18"/>
      <c r="I11" s="18"/>
      <c r="J11" s="18"/>
      <c r="K11" s="18"/>
      <c r="M11" s="92" t="s">
        <v>5303</v>
      </c>
      <c r="N11" s="92"/>
      <c r="O11" s="92"/>
      <c r="P11" s="100"/>
      <c r="Q11" s="100"/>
      <c r="R11" s="100"/>
      <c r="S11" s="128"/>
      <c r="T11" s="100"/>
      <c r="U11" s="100"/>
      <c r="V11" s="100"/>
      <c r="W11" s="100"/>
      <c r="X11" s="100"/>
      <c r="Y11" s="128"/>
      <c r="Z11" s="92"/>
      <c r="AA11" s="92"/>
      <c r="AB11" s="92"/>
      <c r="AC11" s="92"/>
      <c r="AD11" s="92"/>
      <c r="AE11" s="92"/>
      <c r="AF11" s="92"/>
      <c r="AG11" s="92"/>
      <c r="AH11" s="92"/>
      <c r="AI11" s="92"/>
      <c r="AJ11" s="92"/>
      <c r="AK11" s="93"/>
      <c r="AL11" s="93"/>
      <c r="AM11" s="93"/>
    </row>
    <row r="12" spans="1:39" ht="30" customHeight="1" x14ac:dyDescent="0.35">
      <c r="A12" s="44" t="s">
        <v>8</v>
      </c>
      <c r="B12" s="48" t="s">
        <v>5365</v>
      </c>
      <c r="D12" s="18"/>
      <c r="E12" s="18"/>
      <c r="F12" s="18"/>
      <c r="G12" s="18"/>
      <c r="H12" s="18"/>
      <c r="I12" s="18"/>
      <c r="J12" s="18"/>
      <c r="K12" s="18"/>
      <c r="M12" s="92" t="s">
        <v>5304</v>
      </c>
      <c r="N12" s="92" t="s">
        <v>5305</v>
      </c>
      <c r="O12" s="130" t="s">
        <v>5313</v>
      </c>
      <c r="P12" s="100"/>
      <c r="Q12" s="100"/>
      <c r="R12" s="100"/>
      <c r="S12" s="128"/>
      <c r="T12" s="100"/>
      <c r="U12" s="100"/>
      <c r="V12" s="100"/>
      <c r="W12" s="100"/>
      <c r="X12" s="100"/>
      <c r="Y12" s="128"/>
      <c r="Z12" s="128"/>
      <c r="AA12" s="128"/>
      <c r="AB12" s="128"/>
      <c r="AC12" s="128"/>
      <c r="AD12" s="93"/>
      <c r="AE12" s="93"/>
      <c r="AF12" s="93"/>
      <c r="AG12" s="93"/>
      <c r="AH12" s="93"/>
      <c r="AI12" s="93"/>
      <c r="AJ12" s="93"/>
      <c r="AK12" s="93"/>
      <c r="AL12" s="93"/>
      <c r="AM12" s="93"/>
    </row>
    <row r="13" spans="1:39" ht="30" customHeight="1" x14ac:dyDescent="0.25">
      <c r="A13" s="49" t="s">
        <v>9</v>
      </c>
      <c r="B13" s="49"/>
      <c r="C13" s="49"/>
      <c r="D13" s="49"/>
      <c r="E13" s="49"/>
      <c r="F13" s="50" t="s">
        <v>10</v>
      </c>
      <c r="G13" s="50"/>
      <c r="H13" s="50"/>
      <c r="I13" s="50"/>
      <c r="J13" s="50"/>
      <c r="K13" s="18"/>
    </row>
    <row r="14" spans="1:39" ht="39.950000000000003" customHeight="1" x14ac:dyDescent="0.25">
      <c r="A14" s="51" t="s">
        <v>5326</v>
      </c>
      <c r="B14" s="333" t="str">
        <f>IFERROR(INDEX($M$95:$M$329,MATCH($D$4,$A$95:$A$329,0)),"")</f>
        <v>Quelle conduite tenir si la texture servie semble mal tolérée ?</v>
      </c>
      <c r="C14" s="327"/>
      <c r="D14" s="328"/>
      <c r="E14" s="328"/>
      <c r="F14" s="101" t="s">
        <v>5326</v>
      </c>
      <c r="G14" s="53" t="str">
        <f>IFERROR(INDEX($N$95:$N$329,MATCH($D$4,$A$95:$A$329,0)),"")</f>
        <v>Que faire si la personne tousse avec son plat ?</v>
      </c>
      <c r="H14" s="54"/>
      <c r="I14" s="54"/>
      <c r="J14" s="54"/>
      <c r="K14" s="18"/>
      <c r="M14" s="6" t="s">
        <v>5329</v>
      </c>
    </row>
    <row r="15" spans="1:39" ht="30" customHeight="1" x14ac:dyDescent="0.25">
      <c r="A15" s="51" t="s">
        <v>5327</v>
      </c>
      <c r="B15" s="326" t="str">
        <f>IFERROR(INDEX($O$95:$O$329,MATCH($D$4,$A$95:$A$329,0)),"")</f>
        <v>Répondre par une décision professionnelle, un geste observable et un contrôle.</v>
      </c>
      <c r="C15" s="327"/>
      <c r="D15" s="328"/>
      <c r="E15" s="328"/>
      <c r="F15" s="101" t="s">
        <v>5327</v>
      </c>
      <c r="G15" s="104" t="str">
        <f>IFERROR(INDEX($P$95:$P$329,MATCH($D$4,$A$95:$A$329,0)),"")</f>
        <v>Répondre avec des mots terrain : ce que je fais, ce que je vérifie, ce que je signale.</v>
      </c>
      <c r="H15" s="54"/>
      <c r="I15" s="54"/>
      <c r="J15" s="54"/>
      <c r="K15" s="18"/>
      <c r="M15" s="6" t="s">
        <v>5330</v>
      </c>
    </row>
    <row r="16" spans="1:39" ht="20.100000000000001" customHeight="1" thickBot="1" x14ac:dyDescent="0.3">
      <c r="A16" s="55"/>
      <c r="B16" s="18"/>
      <c r="C16" s="18"/>
      <c r="D16" s="18"/>
      <c r="E16" s="18"/>
      <c r="F16" s="18"/>
      <c r="G16" s="56"/>
      <c r="H16" s="18"/>
      <c r="I16" s="18"/>
      <c r="J16" s="18"/>
      <c r="K16" s="18"/>
      <c r="M16" s="132" t="s">
        <v>5331</v>
      </c>
      <c r="N16" s="133" t="s">
        <v>5332</v>
      </c>
      <c r="O16" s="133" t="s">
        <v>5333</v>
      </c>
    </row>
    <row r="17" spans="1:15" ht="71.25" customHeight="1" thickBot="1" x14ac:dyDescent="0.3">
      <c r="A17" s="105" t="s">
        <v>5322</v>
      </c>
      <c r="B17" s="336" t="s">
        <v>110</v>
      </c>
      <c r="C17" s="337"/>
      <c r="D17" s="337"/>
      <c r="E17" s="338"/>
      <c r="F17" s="106" t="s">
        <v>5323</v>
      </c>
      <c r="G17" s="339" t="s">
        <v>4008</v>
      </c>
      <c r="H17" s="340"/>
      <c r="I17" s="340"/>
      <c r="J17" s="341"/>
      <c r="K17" s="19"/>
      <c r="M17" s="134" t="s">
        <v>17</v>
      </c>
      <c r="N17" s="135" t="s">
        <v>5334</v>
      </c>
      <c r="O17" s="135" t="s">
        <v>5335</v>
      </c>
    </row>
    <row r="18" spans="1:15" ht="30" customHeight="1" x14ac:dyDescent="0.25">
      <c r="A18" s="51" t="s">
        <v>5315</v>
      </c>
      <c r="B18" s="64">
        <f>$B$28</f>
        <v>8</v>
      </c>
      <c r="C18" s="19"/>
      <c r="D18" s="19"/>
      <c r="E18" s="19"/>
      <c r="F18" s="101" t="s">
        <v>5315</v>
      </c>
      <c r="G18" s="66">
        <f>$H$28</f>
        <v>4</v>
      </c>
      <c r="H18" s="19"/>
      <c r="I18" s="19"/>
      <c r="J18" s="19"/>
      <c r="K18" s="19"/>
      <c r="M18" s="134" t="s">
        <v>5336</v>
      </c>
      <c r="N18" s="135" t="s">
        <v>5337</v>
      </c>
      <c r="O18" s="135" t="s">
        <v>5338</v>
      </c>
    </row>
    <row r="19" spans="1:15" ht="30" customHeight="1" x14ac:dyDescent="0.25">
      <c r="A19" s="57" t="s">
        <v>11</v>
      </c>
      <c r="B19" s="48" t="str">
        <f>IFERROR(INDEX($W$95:$W$329,MATCH($D$4,$A$95:$A$329,0)),"")</f>
        <v>Un écart d’usage vaut information soignante.</v>
      </c>
      <c r="C19" s="19"/>
      <c r="D19" s="19"/>
      <c r="E19" s="19"/>
      <c r="F19" s="52" t="s">
        <v>12</v>
      </c>
      <c r="G19" s="59" t="str">
        <f>IFERROR(INDEX($X$95:$X$329,MATCH($D$4,$A$95:$A$329,0)),"")</f>
        <v>Reformule avec un geste terrain : ce que tu fais, ce que tu contrôles, ce que tu signales.</v>
      </c>
      <c r="H19" s="19"/>
      <c r="I19" s="19"/>
      <c r="J19" s="19"/>
      <c r="K19" s="19"/>
      <c r="M19" s="134" t="s">
        <v>18</v>
      </c>
      <c r="N19" s="135" t="s">
        <v>5339</v>
      </c>
      <c r="O19" s="135" t="s">
        <v>5340</v>
      </c>
    </row>
    <row r="20" spans="1:15" ht="20.100000000000001" customHeight="1" thickBot="1" x14ac:dyDescent="0.3">
      <c r="A20" s="19"/>
      <c r="B20" s="19"/>
      <c r="C20" s="19"/>
      <c r="D20" s="19"/>
      <c r="E20" s="19"/>
      <c r="F20" s="19"/>
      <c r="G20" s="60"/>
      <c r="H20" s="19"/>
      <c r="I20" s="19"/>
      <c r="J20" s="19"/>
      <c r="K20" s="19"/>
      <c r="M20" s="134" t="s">
        <v>5341</v>
      </c>
      <c r="N20" s="135" t="s">
        <v>5342</v>
      </c>
      <c r="O20" s="135" t="s">
        <v>5343</v>
      </c>
    </row>
    <row r="21" spans="1:15" ht="69.95" customHeight="1" thickBot="1" x14ac:dyDescent="0.3">
      <c r="A21" s="88" t="s">
        <v>5324</v>
      </c>
      <c r="B21" s="336" t="s">
        <v>4007</v>
      </c>
      <c r="C21" s="337"/>
      <c r="D21" s="337"/>
      <c r="E21" s="338"/>
      <c r="F21" s="107" t="s">
        <v>5325</v>
      </c>
      <c r="G21" s="339" t="s">
        <v>4009</v>
      </c>
      <c r="H21" s="340"/>
      <c r="I21" s="340"/>
      <c r="J21" s="341"/>
      <c r="K21" s="19"/>
      <c r="M21" s="134" t="s">
        <v>5344</v>
      </c>
      <c r="N21" s="135" t="s">
        <v>5345</v>
      </c>
      <c r="O21" s="135" t="s">
        <v>5346</v>
      </c>
    </row>
    <row r="22" spans="1:15" ht="30" customHeight="1" x14ac:dyDescent="0.25">
      <c r="A22" s="102" t="s">
        <v>5314</v>
      </c>
      <c r="B22" s="64">
        <f>$D$28</f>
        <v>20</v>
      </c>
      <c r="C22" s="136"/>
      <c r="D22" s="61"/>
      <c r="E22" s="61"/>
      <c r="F22" s="103" t="s">
        <v>5314</v>
      </c>
      <c r="G22" s="66">
        <f>$J$28</f>
        <v>20</v>
      </c>
      <c r="H22" s="61"/>
      <c r="I22" s="61"/>
      <c r="J22" s="61"/>
      <c r="K22" s="19"/>
      <c r="M22" s="134" t="s">
        <v>5347</v>
      </c>
      <c r="N22" s="135" t="s">
        <v>5348</v>
      </c>
      <c r="O22" s="135" t="s">
        <v>5349</v>
      </c>
    </row>
    <row r="23" spans="1:15" ht="20.100000000000001" customHeight="1" x14ac:dyDescent="0.25">
      <c r="A23" s="19"/>
      <c r="B23" s="61"/>
      <c r="C23" s="61"/>
      <c r="D23" s="61"/>
      <c r="E23" s="61"/>
      <c r="F23" s="19"/>
      <c r="G23" s="62"/>
      <c r="H23" s="61"/>
      <c r="I23" s="61"/>
      <c r="J23" s="61"/>
      <c r="K23" s="19"/>
      <c r="M23" s="137" t="s">
        <v>5350</v>
      </c>
    </row>
    <row r="24" spans="1:15" ht="30" customHeight="1" x14ac:dyDescent="0.25">
      <c r="A24" s="342" t="s">
        <v>13</v>
      </c>
      <c r="B24" s="82" t="str">
        <f>IFERROR(INDEX($AD$95:$AD$329,MATCH($D$4,$A$95:$A$329,0)),"")</f>
        <v>Arrêter l’improvisation, sécuriser le service, prévenir responsable/soins, noter l’observation et attendre consigne adaptée. Geste attendu : Mettre en attente si nécessaire, signaler, noter. Contrôle attendu : Transmission écrite/orale. Erreur critique à éviter : Rendre plus liquide ou plus épais sans validation. Hygiène ou traçabilité : Gestion écart PMS/protocole.</v>
      </c>
      <c r="C24" s="81"/>
      <c r="D24" s="81"/>
      <c r="E24" s="81"/>
      <c r="F24" s="343" t="s">
        <v>14</v>
      </c>
      <c r="G24" s="82" t="str">
        <f>IFERROR(INDEX($AE$95:$AE$329,MATCH($D$4,$A$95:$A$329,0)),"")</f>
        <v>Je ne bricole pas l’assiette. Je préviens et je transmets ce que j’ai vu. Je fais : Mettre en attente si nécessaire, signaler, noter. Je vérifie : Transmission écrite/orale. Je ne fais pas : Rendre plus liquide ou plus épais sans validation. Je respecte : Gestion écart PMS/protocole.</v>
      </c>
      <c r="H24" s="81"/>
      <c r="I24" s="81"/>
      <c r="J24" s="81"/>
      <c r="K24" s="19" t="s">
        <v>4870</v>
      </c>
      <c r="M24" s="15" t="s">
        <v>5351</v>
      </c>
    </row>
    <row r="25" spans="1:15" ht="50.1" customHeight="1" x14ac:dyDescent="0.25">
      <c r="A25" s="328"/>
      <c r="B25" s="344" t="str">
        <f>IF(H6="x",B24,"")</f>
        <v>Arrêter l’improvisation, sécuriser le service, prévenir responsable/soins, noter l’observation et attendre consigne adaptée. Geste attendu : Mettre en attente si nécessaire, signaler, noter. Contrôle attendu : Transmission écrite/orale. Erreur critique à éviter : Rendre plus liquide ou plus épais sans validation. Hygiène ou traçabilité : Gestion écart PMS/protocole.</v>
      </c>
      <c r="C25" s="327"/>
      <c r="D25" s="328"/>
      <c r="E25" s="328"/>
      <c r="F25" s="328"/>
      <c r="G25" s="346" t="str">
        <f>IF(H6="x",G24,"")</f>
        <v>Je ne bricole pas l’assiette. Je préviens et je transmets ce que j’ai vu. Je fais : Mettre en attente si nécessaire, signaler, noter. Je vérifie : Transmission écrite/orale. Je ne fais pas : Rendre plus liquide ou plus épais sans validation. Je respecte : Gestion écart PMS/protocole.</v>
      </c>
      <c r="H25" s="328"/>
      <c r="I25" s="327"/>
      <c r="J25" s="327"/>
      <c r="K25" s="327"/>
      <c r="M25" s="6" t="s">
        <v>4871</v>
      </c>
    </row>
    <row r="26" spans="1:15" ht="50.1" customHeight="1" x14ac:dyDescent="0.25">
      <c r="A26" s="328"/>
      <c r="B26" s="345"/>
      <c r="C26" s="345"/>
      <c r="D26" s="345"/>
      <c r="E26" s="345"/>
      <c r="F26" s="328"/>
      <c r="G26" s="328"/>
      <c r="H26" s="328"/>
      <c r="I26" s="327"/>
      <c r="J26" s="327"/>
      <c r="K26" s="327"/>
      <c r="M26" s="6" t="s">
        <v>122</v>
      </c>
    </row>
    <row r="27" spans="1:15" ht="20.100000000000001" customHeight="1" x14ac:dyDescent="0.25">
      <c r="A27" s="19"/>
      <c r="B27" s="19"/>
      <c r="C27" s="19"/>
      <c r="D27" s="19"/>
      <c r="E27" s="19"/>
      <c r="F27" s="19"/>
      <c r="G27" s="19"/>
      <c r="H27" s="19"/>
      <c r="I27" s="19"/>
      <c r="J27" s="19"/>
      <c r="K27" s="19"/>
      <c r="M27" s="6" t="s">
        <v>123</v>
      </c>
    </row>
    <row r="28" spans="1:15" ht="30" customHeight="1" x14ac:dyDescent="0.25">
      <c r="A28" s="63" t="s">
        <v>15</v>
      </c>
      <c r="B28" s="64">
        <f>IF($B$17="","",IF(AND($B$79&lt;&gt;"",OR($B$77=$B$79,ISNUMBER(SEARCH($B$79,$B$77)))),20,MIN(20,SUM($B$33:$B$42)*2)))</f>
        <v>8</v>
      </c>
      <c r="C28" s="65" t="s">
        <v>16</v>
      </c>
      <c r="D28" s="64">
        <f>IF($B$21="","",IF(AND($B$79&lt;&gt;"",OR($B$78=$B$79,ISNUMBER(SEARCH($B$79,$B$78)))),20,MAX(IF($B$28="",0,$B$28),MIN(20,SUM($C$33:$C$42)*2))))</f>
        <v>20</v>
      </c>
      <c r="E28" s="19"/>
      <c r="F28" s="19"/>
      <c r="G28" s="63" t="s">
        <v>15</v>
      </c>
      <c r="H28" s="66">
        <f>IF($G$17="","",IF(AND($G$79&lt;&gt;"",OR($G$77=$G$79,ISNUMBER(SEARCH($G$79,$G$77)))),20,MIN(20,SUM($H$33:$H$42)*2)))</f>
        <v>4</v>
      </c>
      <c r="I28" s="67" t="s">
        <v>16</v>
      </c>
      <c r="J28" s="66">
        <f>IF($G$21="","",IF(AND($G$79&lt;&gt;"",OR($G$78=$G$79,ISNUMBER(SEARCH($G$79,$G$78)))),20,MAX(IF($H$28="",0,$H$28),MIN(20,SUM($I$33:$I$42)*2))))</f>
        <v>20</v>
      </c>
      <c r="K28" s="19"/>
      <c r="M28" s="6" t="s">
        <v>124</v>
      </c>
    </row>
    <row r="29" spans="1:15" ht="30" customHeight="1" x14ac:dyDescent="0.25">
      <c r="A29" s="68" t="s">
        <v>4010</v>
      </c>
      <c r="B29" s="69">
        <f>IF(OR($B$28="",$D$28=""),"",ROUND($D$28-$B$28,1))</f>
        <v>12</v>
      </c>
      <c r="C29" s="68" t="s">
        <v>4011</v>
      </c>
      <c r="D29" s="69">
        <v>20</v>
      </c>
      <c r="E29" s="19"/>
      <c r="F29" s="19"/>
      <c r="G29" s="68" t="s">
        <v>4012</v>
      </c>
      <c r="H29" s="69">
        <f>IF(OR($H$28="",$J$28=""),"",ROUND($J$28-$H$28,1))</f>
        <v>16</v>
      </c>
      <c r="I29" s="68" t="s">
        <v>4011</v>
      </c>
      <c r="J29" s="69">
        <v>20</v>
      </c>
      <c r="K29" s="19"/>
      <c r="M29" s="6" t="s">
        <v>5352</v>
      </c>
    </row>
    <row r="30" spans="1:15" ht="30" customHeight="1" x14ac:dyDescent="0.25">
      <c r="A30" s="68" t="s">
        <v>4013</v>
      </c>
      <c r="B30" s="69" t="str">
        <f>IF($B$17="","",SUM($B$33:$B$42)&amp;"/10")</f>
        <v>4/10</v>
      </c>
      <c r="C30" s="69"/>
      <c r="D30" s="69" t="str">
        <f>IF($B$21="","",SUM($C$33:$C$42)&amp;"/10")</f>
        <v>10/10</v>
      </c>
      <c r="E30" s="19"/>
      <c r="F30" s="19"/>
      <c r="G30" s="68" t="s">
        <v>4014</v>
      </c>
      <c r="H30" s="69" t="str">
        <f>IF($G$17="","",SUM($H$33:$H$42)&amp;"/10")</f>
        <v>2/10</v>
      </c>
      <c r="I30" s="69"/>
      <c r="J30" s="69" t="str">
        <f>IF($G$21="","",SUM($I$33:$I$42)&amp;"/10")</f>
        <v>9/10</v>
      </c>
      <c r="K30" s="19"/>
      <c r="M30" s="6" t="s">
        <v>5353</v>
      </c>
    </row>
    <row r="31" spans="1:15" ht="15" customHeight="1" x14ac:dyDescent="0.25">
      <c r="A31" s="19"/>
      <c r="B31" s="19"/>
      <c r="C31" s="19"/>
      <c r="D31" s="19"/>
      <c r="E31" s="19"/>
      <c r="F31" s="19"/>
      <c r="G31" s="19"/>
      <c r="H31" s="19"/>
      <c r="I31" s="19"/>
      <c r="J31" s="19"/>
      <c r="K31" s="19"/>
      <c r="M31" s="6" t="s">
        <v>5354</v>
      </c>
    </row>
    <row r="32" spans="1:15" ht="42" customHeight="1" x14ac:dyDescent="0.25">
      <c r="A32" s="138" t="s">
        <v>5366</v>
      </c>
      <c r="B32" s="138" t="s">
        <v>17</v>
      </c>
      <c r="C32" s="138" t="s">
        <v>5367</v>
      </c>
      <c r="D32" s="138" t="s">
        <v>5368</v>
      </c>
      <c r="E32" s="138"/>
      <c r="F32" s="138"/>
      <c r="G32" s="138" t="s">
        <v>5369</v>
      </c>
      <c r="H32" s="138" t="s">
        <v>17</v>
      </c>
      <c r="I32" s="138" t="s">
        <v>5367</v>
      </c>
      <c r="J32" s="138" t="s">
        <v>5368</v>
      </c>
      <c r="K32" s="19"/>
      <c r="M32" s="6" t="s">
        <v>5355</v>
      </c>
    </row>
    <row r="33" spans="1:13" ht="42" customHeight="1" x14ac:dyDescent="0.25">
      <c r="A33" s="139" t="str">
        <f>IFERROR(INDEX($AF$95:$AO$329,MATCH($D$4,$A$95:$A$329,0),ROWS($A$33:A33)),"")</f>
        <v>Respect prescription / protocole / consigne validée</v>
      </c>
      <c r="B33" s="140">
        <f>IF($A33="","",IF($B$17="","",IF(OR(ISNUMBER(SEARCH("prescription",$B$77)),ISNUMBER(SEARCH("protocole",$B$77)),ISNUMBER(SEARCH("consigne",$B$77)),ISNUMBER(SEARCH("fiche",$B$77)),ISNUMBER(SEARCH("valid",$B$77))),1,0)))</f>
        <v>1</v>
      </c>
      <c r="C33" s="140">
        <f>IF($A33="","",IF($B$21="","",IF(OR(ISNUMBER(SEARCH("prescription",$B$78)),ISNUMBER(SEARCH("protocole",$B$78)),ISNUMBER(SEARCH("consigne",$B$78)),ISNUMBER(SEARCH("fiche",$B$78)),ISNUMBER(SEARCH("valid",$B$78))),1,0)))</f>
        <v>1</v>
      </c>
      <c r="D33" s="141">
        <v>2</v>
      </c>
      <c r="E33" s="142"/>
      <c r="F33" s="142"/>
      <c r="G33" s="139" t="str">
        <f>IFERROR(INDEX($AP$95:$AY$329,MATCH($D$4,$A$95:$A$329,0),ROWS($G$33:G33)),"")</f>
        <v>Respecter la fiche ou la consigne donnée</v>
      </c>
      <c r="H33" s="140">
        <f>IF($G33="","",IF($G$17="","",IF(OR(ISNUMBER(SEARCH("prescription",$G$77)),ISNUMBER(SEARCH("protocole",$G$77)),ISNUMBER(SEARCH("consigne",$G$77)),ISNUMBER(SEARCH("fiche",$G$77)),ISNUMBER(SEARCH("valid",$G$77))),1,0)))</f>
        <v>0</v>
      </c>
      <c r="I33" s="140">
        <f>IF($G33="","",IF($G$21="","",IF(OR(ISNUMBER(SEARCH("prescription",$G$78)),ISNUMBER(SEARCH("protocole",$G$78)),ISNUMBER(SEARCH("consigne",$G$78)),ISNUMBER(SEARCH("fiche",$G$78)),ISNUMBER(SEARCH("valid",$G$78))),1,0)))</f>
        <v>1</v>
      </c>
      <c r="J33" s="141">
        <v>2</v>
      </c>
      <c r="K33" s="19"/>
      <c r="M33" s="6" t="s">
        <v>5356</v>
      </c>
    </row>
    <row r="34" spans="1:13" ht="42" customHeight="1" x14ac:dyDescent="0.25">
      <c r="A34" s="139" t="str">
        <f>IFERROR(INDEX($AF$95:$AO$329,MATCH($D$4,$A$95:$A$329,0),ROWS($A$33:A34)),"")</f>
        <v>Texture cible / niveau : Haché / mixé selon prescription</v>
      </c>
      <c r="B34" s="140">
        <f>IF($A34="","",IF($B$17="","",IF(OR(ISNUMBER(SEARCH("texture",$B$77)),ISNUMBER(SEARCH("niveau",$B$77)),ISNUMBER(SEARCH("iddsi",$B$77)),ISNUMBER(SEARCH("mixe",$B$77)),ISNUMBER(SEARCH("hache",$B$77)),ISNUMBER(SEARCH("liquide",$B$77)),ISNUMBER(SEARCH("epais",$B$77)),ISNUMBER(SEARCH("fluide",$B$77)),ISNUMBER(SEARCH("boisson",$B$77))),1,0)))</f>
        <v>0</v>
      </c>
      <c r="C34" s="140">
        <f>IF($A34="","",IF($B$21="","",IF(OR(ISNUMBER(SEARCH("texture",$B$78)),ISNUMBER(SEARCH("niveau",$B$78)),ISNUMBER(SEARCH("iddsi",$B$78)),ISNUMBER(SEARCH("mixe",$B$78)),ISNUMBER(SEARCH("hache",$B$78)),ISNUMBER(SEARCH("liquide",$B$78)),ISNUMBER(SEARCH("epais",$B$78)),ISNUMBER(SEARCH("fluide",$B$78)),ISNUMBER(SEARCH("boisson",$B$78))),1,0)))</f>
        <v>1</v>
      </c>
      <c r="D34" s="141">
        <v>2</v>
      </c>
      <c r="E34" s="142"/>
      <c r="F34" s="142"/>
      <c r="G34" s="139" t="str">
        <f>IFERROR(INDEX($AP$95:$AY$329,MATCH($D$4,$A$95:$A$329,0),ROWS($G$33:G34)),"")</f>
        <v>Servir la bonne texture : Haché / mixé selon prescription</v>
      </c>
      <c r="H34" s="140">
        <f>IF($G34="","",IF($G$17="","",IF(OR(ISNUMBER(SEARCH("texture",$G$77)),ISNUMBER(SEARCH("niveau",$G$77)),ISNUMBER(SEARCH("iddsi",$G$77)),ISNUMBER(SEARCH("mixe",$G$77)),ISNUMBER(SEARCH("hache",$G$77)),ISNUMBER(SEARCH("liquide",$G$77)),ISNUMBER(SEARCH("epais",$G$77)),ISNUMBER(SEARCH("fluide",$G$77)),ISNUMBER(SEARCH("boisson",$G$77))),1,0)))</f>
        <v>0</v>
      </c>
      <c r="I34" s="140">
        <f>IF($G34="","",IF($G$21="","",IF(OR(ISNUMBER(SEARCH("texture",$G$78)),ISNUMBER(SEARCH("niveau",$G$78)),ISNUMBER(SEARCH("iddsi",$G$78)),ISNUMBER(SEARCH("mixe",$G$78)),ISNUMBER(SEARCH("hache",$G$78)),ISNUMBER(SEARCH("liquide",$G$78)),ISNUMBER(SEARCH("epais",$G$78)),ISNUMBER(SEARCH("fluide",$G$78)),ISNUMBER(SEARCH("boisson",$G$78))),1,0)))</f>
        <v>1</v>
      </c>
      <c r="J34" s="141">
        <v>2</v>
      </c>
      <c r="K34" s="19"/>
      <c r="M34" s="6" t="s">
        <v>5357</v>
      </c>
    </row>
    <row r="35" spans="1:13" ht="42" customHeight="1" x14ac:dyDescent="0.25">
      <c r="A35" s="139" t="str">
        <f>IFERROR(INDEX($AF$95:$AO$329,MATCH($D$4,$A$95:$A$329,0),ROWS($A$33:A35)),"")</f>
        <v>Geste attendu : Mettre en attente si nécessaire, signaler, noter.</v>
      </c>
      <c r="B35" s="140">
        <f>IF($A35="","",IF($B$17="","",IF(OR(ISNUMBER(SEARCH("geste",$B$77)),ISNUMBER(SEARCH("faire",$B$77)),ISNUMBER(SEARCH("realiser",$B$77)),ISNUMBER(SEARCH("produire",$B$77)),ISNUMBER(SEARCH("preparer",$B$77)),ISNUMBER(SEARCH("servir",$B$77)),ISNUMBER(SEARCH("mettre",$B$77)),ISNUMBER(SEARCH("lire",$B$77))),1,0)))</f>
        <v>0</v>
      </c>
      <c r="C35" s="140">
        <f>IF($A35="","",IF($B$21="","",IF(OR(ISNUMBER(SEARCH("geste",$B$78)),ISNUMBER(SEARCH("faire",$B$78)),ISNUMBER(SEARCH("realiser",$B$78)),ISNUMBER(SEARCH("produire",$B$78)),ISNUMBER(SEARCH("preparer",$B$78)),ISNUMBER(SEARCH("servir",$B$78)),ISNUMBER(SEARCH("mettre",$B$78)),ISNUMBER(SEARCH("lire",$B$78))),1,0)))</f>
        <v>1</v>
      </c>
      <c r="D35" s="141">
        <v>2</v>
      </c>
      <c r="E35" s="142"/>
      <c r="F35" s="142"/>
      <c r="G35" s="139" t="str">
        <f>IFERROR(INDEX($AP$95:$AY$329,MATCH($D$4,$A$95:$A$329,0),ROWS($G$33:G35)),"")</f>
        <v>Faire le geste demandé : Mettre en attente si nécessaire, signaler, noter.</v>
      </c>
      <c r="H35" s="140">
        <f>IF($G35="","",IF($G$17="","",IF(OR(ISNUMBER(SEARCH("geste",$G$77)),ISNUMBER(SEARCH("faire",$G$77)),ISNUMBER(SEARCH("realiser",$G$77)),ISNUMBER(SEARCH("produire",$G$77)),ISNUMBER(SEARCH("preparer",$G$77)),ISNUMBER(SEARCH("servir",$G$77)),ISNUMBER(SEARCH("mettre",$G$77)),ISNUMBER(SEARCH("lire",$G$77))),1,0)))</f>
        <v>0</v>
      </c>
      <c r="I35" s="140">
        <f>IF($G35="","",IF($G$21="","",IF(OR(ISNUMBER(SEARCH("geste",$G$78)),ISNUMBER(SEARCH("faire",$G$78)),ISNUMBER(SEARCH("realiser",$G$78)),ISNUMBER(SEARCH("produire",$G$78)),ISNUMBER(SEARCH("preparer",$G$78)),ISNUMBER(SEARCH("servir",$G$78)),ISNUMBER(SEARCH("mettre",$G$78)),ISNUMBER(SEARCH("lire",$G$78))),1,0)))</f>
        <v>1</v>
      </c>
      <c r="J35" s="141">
        <v>2</v>
      </c>
      <c r="K35" s="19"/>
      <c r="M35" s="6" t="s">
        <v>5358</v>
      </c>
    </row>
    <row r="36" spans="1:13" ht="42" customHeight="1" x14ac:dyDescent="0.25">
      <c r="A36" s="139" t="str">
        <f>IFERROR(INDEX($AF$95:$AO$329,MATCH($D$4,$A$95:$A$329,0),ROWS($A$33:A36)),"")</f>
        <v>Contrôle pratique : Transmission écrite/orale.</v>
      </c>
      <c r="B36" s="140">
        <f>IF($A36="","",IF($B$17="","",IF(OR(ISNUMBER(SEARCH("controle",$B$77)),ISNUMBER(SEARCH("verifie",$B$77)),ISNUMBER(SEARCH("verifier",$B$77)),ISNUMBER(SEARCH("test",$B$77)),ISNUMBER(SEARCH("ecoulement",$B$77)),ISNUMBER(SEARCH("homogene",$B$77)),ISNUMBER(SEARCH("fiche",$B$77))),1,0)))</f>
        <v>0</v>
      </c>
      <c r="C36" s="140">
        <f>IF($A36="","",IF($B$21="","",IF(OR(ISNUMBER(SEARCH("controle",$B$78)),ISNUMBER(SEARCH("verifie",$B$78)),ISNUMBER(SEARCH("verifier",$B$78)),ISNUMBER(SEARCH("test",$B$78)),ISNUMBER(SEARCH("ecoulement",$B$78)),ISNUMBER(SEARCH("homogene",$B$78)),ISNUMBER(SEARCH("fiche",$B$78))),1,0)))</f>
        <v>1</v>
      </c>
      <c r="D36" s="141">
        <v>2</v>
      </c>
      <c r="E36" s="142"/>
      <c r="F36" s="142"/>
      <c r="G36" s="139" t="str">
        <f>IFERROR(INDEX($AP$95:$AY$329,MATCH($D$4,$A$95:$A$329,0),ROWS($G$33:G36)),"")</f>
        <v>Vérifier concrètement : Transmission écrite/orale.</v>
      </c>
      <c r="H36" s="140">
        <f>IF($G36="","",IF($G$17="","",IF(OR(ISNUMBER(SEARCH("controle",$G$77)),ISNUMBER(SEARCH("verifie",$G$77)),ISNUMBER(SEARCH("verifier",$G$77)),ISNUMBER(SEARCH("test",$G$77)),ISNUMBER(SEARCH("ecoulement",$G$77)),ISNUMBER(SEARCH("homogene",$G$77)),ISNUMBER(SEARCH("fiche",$G$77))),1,0)))</f>
        <v>0</v>
      </c>
      <c r="I36" s="140">
        <f>IF($G36="","",IF($G$21="","",IF(OR(ISNUMBER(SEARCH("controle",$G$78)),ISNUMBER(SEARCH("verifie",$G$78)),ISNUMBER(SEARCH("verifier",$G$78)),ISNUMBER(SEARCH("test",$G$78)),ISNUMBER(SEARCH("ecoulement",$G$78)),ISNUMBER(SEARCH("homogene",$G$78)),ISNUMBER(SEARCH("fiche",$G$78))),1,0)))</f>
        <v>1</v>
      </c>
      <c r="J36" s="141">
        <v>2</v>
      </c>
      <c r="K36" s="19"/>
      <c r="M36" s="6" t="s">
        <v>5359</v>
      </c>
    </row>
    <row r="37" spans="1:13" ht="42" customHeight="1" x14ac:dyDescent="0.25">
      <c r="A37" s="139" t="str">
        <f>IFERROR(INDEX($AF$95:$AO$329,MATCH($D$4,$A$95:$A$329,0),ROWS($A$33:A37)),"")</f>
        <v>Transmission : prévenir, signaler, transmettre au bon interlocuteur</v>
      </c>
      <c r="B37" s="140">
        <f>IF($A37="","",IF($B$17="","",IF(OR(ISNUMBER(SEARCH("prevenir",$B$77)),ISNUMBER(SEARCH("previens",$B$77)),ISNUMBER(SEARCH("alerter",$B$77)),ISNUMBER(SEARCH("signaler",$B$77)),ISNUMBER(SEARCH("transmettre",$B$77)),ISNUMBER(SEARCH("responsable",$B$77)),ISNUMBER(SEARCH("soins",$B$77)),ISNUMBER(SEARCH("formateur",$B$77))),1,0)))</f>
        <v>1</v>
      </c>
      <c r="C37" s="140">
        <f>IF($A37="","",IF($B$21="","",IF(OR(ISNUMBER(SEARCH("prevenir",$B$78)),ISNUMBER(SEARCH("previens",$B$78)),ISNUMBER(SEARCH("alerter",$B$78)),ISNUMBER(SEARCH("signaler",$B$78)),ISNUMBER(SEARCH("transmettre",$B$78)),ISNUMBER(SEARCH("responsable",$B$78)),ISNUMBER(SEARCH("soins",$B$78)),ISNUMBER(SEARCH("formateur",$B$78))),1,0)))</f>
        <v>1</v>
      </c>
      <c r="D37" s="141">
        <v>2</v>
      </c>
      <c r="E37" s="142"/>
      <c r="F37" s="142"/>
      <c r="G37" s="139" t="str">
        <f>IFERROR(INDEX($AP$95:$AY$329,MATCH($D$4,$A$95:$A$329,0),ROWS($G$33:G37)),"")</f>
        <v>Prévenir / transmettre au responsable, aux soins ou au formateur</v>
      </c>
      <c r="H37" s="140">
        <f>IF($G37="","",IF($G$17="","",IF(OR(ISNUMBER(SEARCH("prevenir",$G$77)),ISNUMBER(SEARCH("previens",$G$77)),ISNUMBER(SEARCH("alerter",$G$77)),ISNUMBER(SEARCH("signaler",$G$77)),ISNUMBER(SEARCH("transmettre",$G$77)),ISNUMBER(SEARCH("responsable",$G$77)),ISNUMBER(SEARCH("soins",$G$77)),ISNUMBER(SEARCH("formateur",$G$77))),1,0)))</f>
        <v>1</v>
      </c>
      <c r="I37" s="140">
        <f>IF($G37="","",IF($G$21="","",IF(OR(ISNUMBER(SEARCH("prevenir",$G$78)),ISNUMBER(SEARCH("previens",$G$78)),ISNUMBER(SEARCH("alerter",$G$78)),ISNUMBER(SEARCH("signaler",$G$78)),ISNUMBER(SEARCH("transmettre",$G$78)),ISNUMBER(SEARCH("responsable",$G$78)),ISNUMBER(SEARCH("soins",$G$78)),ISNUMBER(SEARCH("formateur",$G$78))),1,0)))</f>
        <v>1</v>
      </c>
      <c r="J37" s="141">
        <v>2</v>
      </c>
      <c r="K37" s="19"/>
      <c r="M37" s="137" t="s">
        <v>5360</v>
      </c>
    </row>
    <row r="38" spans="1:13" ht="42" customHeight="1" x14ac:dyDescent="0.25">
      <c r="A38" s="139" t="str">
        <f>IFERROR(INDEX($AF$95:$AO$329,MATCH($D$4,$A$95:$A$329,0),ROWS($A$33:A38)),"")</f>
        <v>Écart / action corrective : mettre en attente, corriger ou remonter</v>
      </c>
      <c r="B38" s="140">
        <f>IF($A38="","",IF($B$17="","",IF(OR(ISNUMBER(SEARCH("ecart",$B$77)),ISNUMBER(SEARCH("attente",$B$77)),ISNUMBER(SEARCH("corriger",$B$77)),ISNUMBER(SEARCH("refaire",$B$77)),ISNUMBER(SEARCH("isoler",$B$77)),ISNUMBER(SEARCH("bloquer",$B$77)),ISNUMBER(SEARCH("remonter",$B$77))),1,0)))</f>
        <v>0</v>
      </c>
      <c r="C38" s="140">
        <f>IF($A38="","",IF($B$21="","",IF(OR(ISNUMBER(SEARCH("ecart",$B$78)),ISNUMBER(SEARCH("attente",$B$78)),ISNUMBER(SEARCH("corriger",$B$78)),ISNUMBER(SEARCH("refaire",$B$78)),ISNUMBER(SEARCH("isoler",$B$78)),ISNUMBER(SEARCH("bloquer",$B$78)),ISNUMBER(SEARCH("remonter",$B$78))),1,0)))</f>
        <v>1</v>
      </c>
      <c r="D38" s="141">
        <v>2</v>
      </c>
      <c r="E38" s="142"/>
      <c r="F38" s="142"/>
      <c r="G38" s="139" t="str">
        <f>IFERROR(INDEX($AP$95:$AY$329,MATCH($D$4,$A$95:$A$329,0),ROWS($G$33:G38)),"")</f>
        <v>Gérer l’écart : ne pas servir sans décision</v>
      </c>
      <c r="H38" s="140">
        <f>IF($G38="","",IF($G$17="","",IF(OR(ISNUMBER(SEARCH("ecart",$G$77)),ISNUMBER(SEARCH("attente",$G$77)),ISNUMBER(SEARCH("corriger",$G$77)),ISNUMBER(SEARCH("refaire",$G$77)),ISNUMBER(SEARCH("isoler",$G$77)),ISNUMBER(SEARCH("bloquer",$G$77)),ISNUMBER(SEARCH("remonter",$G$77))),1,0)))</f>
        <v>0</v>
      </c>
      <c r="I38" s="140">
        <f>IF($G38="","",IF($G$21="","",IF(OR(ISNUMBER(SEARCH("ecart",$G$78)),ISNUMBER(SEARCH("attente",$G$78)),ISNUMBER(SEARCH("corriger",$G$78)),ISNUMBER(SEARCH("refaire",$G$78)),ISNUMBER(SEARCH("isoler",$G$78)),ISNUMBER(SEARCH("bloquer",$G$78)),ISNUMBER(SEARCH("remonter",$G$78))),1,0)))</f>
        <v>1</v>
      </c>
      <c r="J38" s="141">
        <v>2</v>
      </c>
      <c r="K38" s="19"/>
      <c r="M38" s="15" t="s">
        <v>5361</v>
      </c>
    </row>
    <row r="39" spans="1:13" ht="42" customHeight="1" x14ac:dyDescent="0.25">
      <c r="A39" s="139" t="str">
        <f>IFERROR(INDEX($AF$95:$AO$329,MATCH($D$4,$A$95:$A$329,0),ROWS($A$33:A39)),"")</f>
        <v>Erreur critique à éviter : Rendre plus liquide ou plus épais sans validation.</v>
      </c>
      <c r="B39" s="140">
        <f>IF($A39="","",IF($B$17="","",IF(OR(ISNUMBER(SEARCH("pas",$B$77)),ISNUMBER(SEARCH("evit",$B$77)),ISNUMBER(SEARCH("jamais",$B$77)),ISNUMBER(SEARCH("sans validation",$B$77)),ISNUMBER(SEARCH("ne change",$B$77)),ISNUMBER(SEARCH("ne bricole",$B$77)),ISNUMBER(SEARCH("erreur",$B$77))),1,0)))</f>
        <v>0</v>
      </c>
      <c r="C39" s="140">
        <f>IF($A39="","",IF($B$21="","",IF(OR(ISNUMBER(SEARCH("pas",$B$78)),ISNUMBER(SEARCH("evit",$B$78)),ISNUMBER(SEARCH("jamais",$B$78)),ISNUMBER(SEARCH("sans validation",$B$78)),ISNUMBER(SEARCH("ne change",$B$78)),ISNUMBER(SEARCH("ne bricole",$B$78)),ISNUMBER(SEARCH("erreur",$B$78))),1,0)))</f>
        <v>1</v>
      </c>
      <c r="D39" s="141">
        <v>2</v>
      </c>
      <c r="E39" s="142"/>
      <c r="F39" s="142"/>
      <c r="G39" s="139" t="str">
        <f>IFERROR(INDEX($AP$95:$AY$329,MATCH($D$4,$A$95:$A$329,0),ROWS($G$33:G39)),"")</f>
        <v>Ne pas faire l’erreur : Rendre plus liquide ou plus épais sans validation.</v>
      </c>
      <c r="H39" s="140">
        <f>IF($G39="","",IF($G$17="","",IF(OR(ISNUMBER(SEARCH("pas",$G$77)),ISNUMBER(SEARCH("evit",$G$77)),ISNUMBER(SEARCH("jamais",$G$77)),ISNUMBER(SEARCH("sans validation",$G$77)),ISNUMBER(SEARCH("ne change",$G$77)),ISNUMBER(SEARCH("ne bricole",$G$77)),ISNUMBER(SEARCH("erreur",$G$77))),1,0)))</f>
        <v>1</v>
      </c>
      <c r="I39" s="140">
        <f>IF($G39="","",IF($G$21="","",IF(OR(ISNUMBER(SEARCH("pas",$G$78)),ISNUMBER(SEARCH("evit",$G$78)),ISNUMBER(SEARCH("jamais",$G$78)),ISNUMBER(SEARCH("sans validation",$G$78)),ISNUMBER(SEARCH("ne change",$G$78)),ISNUMBER(SEARCH("ne bricole",$G$78)),ISNUMBER(SEARCH("erreur",$G$78))),1,0)))</f>
        <v>1</v>
      </c>
      <c r="J39" s="141">
        <v>2</v>
      </c>
      <c r="K39" s="19"/>
      <c r="M39" s="6" t="s">
        <v>5362</v>
      </c>
    </row>
    <row r="40" spans="1:13" ht="42" customHeight="1" x14ac:dyDescent="0.25">
      <c r="A40" s="139" t="str">
        <f>IFERROR(INDEX($AF$95:$AO$329,MATCH($D$4,$A$95:$A$329,0),ROWS($A$33:A40)),"")</f>
        <v>Hygiène / traçabilité : Gestion écart PMS/protocole.</v>
      </c>
      <c r="B40" s="140">
        <f>IF($A40="","",IF($B$17="","",IF(OR(ISNUMBER(SEARCH("hygiene",$B$77)),ISNUMBER(SEARCH("pms",$B$77)),ISNUMBER(SEARCH("trac",$B$77)),ISNUMBER(SEARCH("noter",$B$77)),ISNUMBER(SEARCH("enregistrer",$B$77)),ISNUMBER(SEARCH("fiche",$B$77)),ISNUMBER(SEARCH("transmission",$B$77))),1,0)))</f>
        <v>1</v>
      </c>
      <c r="C40" s="140">
        <f>IF($A40="","",IF($B$21="","",IF(OR(ISNUMBER(SEARCH("hygiene",$B$78)),ISNUMBER(SEARCH("pms",$B$78)),ISNUMBER(SEARCH("trac",$B$78)),ISNUMBER(SEARCH("noter",$B$78)),ISNUMBER(SEARCH("enregistrer",$B$78)),ISNUMBER(SEARCH("fiche",$B$78)),ISNUMBER(SEARCH("transmission",$B$78))),1,0)))</f>
        <v>1</v>
      </c>
      <c r="D40" s="141">
        <v>2</v>
      </c>
      <c r="E40" s="142"/>
      <c r="F40" s="142"/>
      <c r="G40" s="139" t="str">
        <f>IFERROR(INDEX($AP$95:$AY$329,MATCH($D$4,$A$95:$A$329,0),ROWS($G$33:G40)),"")</f>
        <v>Laisser une trace / respecter l’hygiène : Gestion écart PMS/protocole.</v>
      </c>
      <c r="H40" s="140">
        <f>IF($G40="","",IF($G$17="","",IF(OR(ISNUMBER(SEARCH("hygiene",$G$77)),ISNUMBER(SEARCH("pms",$G$77)),ISNUMBER(SEARCH("trac",$G$77)),ISNUMBER(SEARCH("noter",$G$77)),ISNUMBER(SEARCH("enregistrer",$G$77)),ISNUMBER(SEARCH("fiche",$G$77)),ISNUMBER(SEARCH("transmission",$G$77))),1,0)))</f>
        <v>0</v>
      </c>
      <c r="I40" s="140">
        <f>IF($G40="","",IF($G$21="","",IF(OR(ISNUMBER(SEARCH("hygiene",$G$78)),ISNUMBER(SEARCH("pms",$G$78)),ISNUMBER(SEARCH("trac",$G$78)),ISNUMBER(SEARCH("noter",$G$78)),ISNUMBER(SEARCH("enregistrer",$G$78)),ISNUMBER(SEARCH("fiche",$G$78)),ISNUMBER(SEARCH("transmission",$G$78))),1,0)))</f>
        <v>1</v>
      </c>
      <c r="J40" s="141">
        <v>2</v>
      </c>
      <c r="K40" s="19"/>
    </row>
    <row r="41" spans="1:13" ht="42" customHeight="1" x14ac:dyDescent="0.25">
      <c r="A41" s="139" t="str">
        <f>IFERROR(INDEX($AF$95:$AO$329,MATCH($D$4,$A$95:$A$329,0),ROWS($A$33:A41)),"")</f>
        <v>Risque principal / sécurité convive : Risque de déglutition</v>
      </c>
      <c r="B41" s="140">
        <f>IF($A41="","",IF($B$17="","",IF(OR(ISNUMBER(SEARCH("risque",$B$77)),ISNUMBER(SEARCH("secur",$B$77)),ISNUMBER(SEARCH("fausse route",$B$77)),ISNUMBER(SEARCH("deglutition",$B$77)),ISNUMBER(SEARCH("convive",$B$77)),ISNUMBER(SEARCH("patient",$B$77))),1,0)))</f>
        <v>1</v>
      </c>
      <c r="C41" s="140">
        <f>IF($A41="","",IF($B$21="","",IF(OR(ISNUMBER(SEARCH("risque",$B$78)),ISNUMBER(SEARCH("secur",$B$78)),ISNUMBER(SEARCH("fausse route",$B$78)),ISNUMBER(SEARCH("deglutition",$B$78)),ISNUMBER(SEARCH("convive",$B$78)),ISNUMBER(SEARCH("patient",$B$78))),1,0)))</f>
        <v>1</v>
      </c>
      <c r="D41" s="141">
        <v>2</v>
      </c>
      <c r="E41" s="142"/>
      <c r="F41" s="142"/>
      <c r="G41" s="139" t="str">
        <f>IFERROR(INDEX($AP$95:$AY$329,MATCH($D$4,$A$95:$A$329,0),ROWS($G$33:G41)),"")</f>
        <v>Protéger le convive : Risque de déglutition</v>
      </c>
      <c r="H41" s="140">
        <f>IF($G41="","",IF($G$17="","",IF(OR(ISNUMBER(SEARCH("risque",$G$77)),ISNUMBER(SEARCH("secur",$G$77)),ISNUMBER(SEARCH("fausse route",$G$77)),ISNUMBER(SEARCH("deglutition",$G$77)),ISNUMBER(SEARCH("convive",$G$77)),ISNUMBER(SEARCH("patient",$G$77))),1,0)))</f>
        <v>0</v>
      </c>
      <c r="I41" s="140">
        <f>IF($G41="","",IF($G$21="","",IF(OR(ISNUMBER(SEARCH("risque",$G$78)),ISNUMBER(SEARCH("secur",$G$78)),ISNUMBER(SEARCH("fausse route",$G$78)),ISNUMBER(SEARCH("deglutition",$G$78)),ISNUMBER(SEARCH("convive",$G$78)),ISNUMBER(SEARCH("patient",$G$78))),1,0)))</f>
        <v>0</v>
      </c>
      <c r="J41" s="141">
        <v>2</v>
      </c>
      <c r="K41" s="19"/>
    </row>
    <row r="42" spans="1:13" ht="42" customHeight="1" x14ac:dyDescent="0.25">
      <c r="A42" s="139" t="str">
        <f>IFERROR(INDEX($AF$95:$AO$329,MATCH($D$4,$A$95:$A$329,0),ROWS($A$33:A42)),"")</f>
        <v>Justification métier : expliquer le pourquoi et la limite de responsabilité</v>
      </c>
      <c r="B42" s="140">
        <f>IF($A42="","",IF($B$17="","",IF(OR(ISNUMBER(SEARCH("parce",$B$77)),ISNUMBER(SEARCH("car",$B$77)),ISNUMBER(SEARCH("pourquoi",$B$77)),ISNUMBER(SEARCH("objectif",$B$77)),ISNUMBER(SEARCH("justifie",$B$77)),ISNUMBER(SEARCH("validation",$B$77)),ISNUMBER(SEARCH("responsabilite",$B$77)),ISNUMBER(SEARCH("limite",$B$77))),1,0)))</f>
        <v>0</v>
      </c>
      <c r="C42" s="140">
        <f>IF($A42="","",IF($B$21="","",IF(OR(ISNUMBER(SEARCH("parce",$B$78)),ISNUMBER(SEARCH("car",$B$78)),ISNUMBER(SEARCH("pourquoi",$B$78)),ISNUMBER(SEARCH("objectif",$B$78)),ISNUMBER(SEARCH("justifie",$B$78)),ISNUMBER(SEARCH("validation",$B$78)),ISNUMBER(SEARCH("responsabilite",$B$78)),ISNUMBER(SEARCH("limite",$B$78))),1,0)))</f>
        <v>1</v>
      </c>
      <c r="D42" s="141">
        <v>2</v>
      </c>
      <c r="E42" s="142"/>
      <c r="F42" s="142"/>
      <c r="G42" s="139" t="str">
        <f>IFERROR(INDEX($AP$95:$AY$329,MATCH($D$4,$A$95:$A$329,0),ROWS($G$33:G42)),"")</f>
        <v>Dire simplement pourquoi on fait ce choix</v>
      </c>
      <c r="H42" s="140">
        <f>IF($G42="","",IF($G$17="","",IF(OR(ISNUMBER(SEARCH("parce",$G$77)),ISNUMBER(SEARCH("car",$G$77)),ISNUMBER(SEARCH("pourquoi",$G$77)),ISNUMBER(SEARCH("objectif",$G$77)),ISNUMBER(SEARCH("justifie",$G$77)),ISNUMBER(SEARCH("validation",$G$77)),ISNUMBER(SEARCH("responsabilite",$G$77)),ISNUMBER(SEARCH("limite",$G$77))),1,0)))</f>
        <v>0</v>
      </c>
      <c r="I42" s="140">
        <f>IF($G42="","",IF($G$21="","",IF(OR(ISNUMBER(SEARCH("parce",$G$78)),ISNUMBER(SEARCH("car",$G$78)),ISNUMBER(SEARCH("pourquoi",$G$78)),ISNUMBER(SEARCH("objectif",$G$78)),ISNUMBER(SEARCH("justifie",$G$78)),ISNUMBER(SEARCH("validation",$G$78)),ISNUMBER(SEARCH("responsabilite",$G$78)),ISNUMBER(SEARCH("limite",$G$78))),1,0)))</f>
        <v>1</v>
      </c>
      <c r="J42" s="141">
        <v>2</v>
      </c>
      <c r="K42" s="19"/>
    </row>
    <row r="43" spans="1:13" ht="26.1" customHeight="1" x14ac:dyDescent="0.25">
      <c r="A43" s="70"/>
      <c r="B43" s="71"/>
      <c r="C43" s="72"/>
      <c r="G43" s="70"/>
      <c r="H43" s="71"/>
      <c r="I43" s="72"/>
      <c r="K43" s="19"/>
    </row>
    <row r="44" spans="1:13" ht="26.1" customHeight="1" x14ac:dyDescent="0.25">
      <c r="A44" s="70"/>
      <c r="B44" s="71"/>
      <c r="C44" s="72"/>
      <c r="G44" s="70"/>
      <c r="H44" s="71"/>
      <c r="I44" s="72"/>
      <c r="K44" s="19"/>
    </row>
    <row r="45" spans="1:13" ht="26.1" customHeight="1" x14ac:dyDescent="0.25">
      <c r="A45" s="70"/>
      <c r="B45" s="71"/>
      <c r="C45" s="72"/>
      <c r="G45" s="70"/>
      <c r="H45" s="71"/>
      <c r="I45" s="72"/>
      <c r="K45" s="19"/>
    </row>
    <row r="46" spans="1:13" ht="26.1" customHeight="1" x14ac:dyDescent="0.25">
      <c r="A46" s="70"/>
      <c r="B46" s="71"/>
      <c r="C46" s="72"/>
      <c r="G46" s="70"/>
      <c r="H46" s="71"/>
      <c r="I46" s="72"/>
      <c r="K46" s="19"/>
    </row>
    <row r="47" spans="1:13" ht="26.1" customHeight="1" x14ac:dyDescent="0.25">
      <c r="A47" s="70"/>
      <c r="B47" s="71"/>
      <c r="C47" s="72"/>
      <c r="G47" s="70"/>
      <c r="H47" s="71"/>
      <c r="I47" s="72"/>
      <c r="K47" s="19"/>
    </row>
    <row r="48" spans="1:13" ht="26.1" customHeight="1" x14ac:dyDescent="0.25">
      <c r="A48" s="70"/>
      <c r="B48" s="71"/>
      <c r="C48" s="72"/>
      <c r="G48" s="70"/>
      <c r="H48" s="71"/>
      <c r="I48" s="72"/>
      <c r="K48" s="19"/>
    </row>
    <row r="49" spans="1:11" ht="26.1" customHeight="1" x14ac:dyDescent="0.25">
      <c r="A49" s="70"/>
      <c r="B49" s="71"/>
      <c r="C49" s="72"/>
      <c r="G49" s="70"/>
      <c r="H49" s="71"/>
      <c r="I49" s="72"/>
      <c r="K49" s="19"/>
    </row>
    <row r="50" spans="1:11" ht="26.1" customHeight="1" x14ac:dyDescent="0.25">
      <c r="A50" s="70"/>
      <c r="B50" s="71"/>
      <c r="C50" s="72"/>
      <c r="G50" s="70"/>
      <c r="H50" s="71"/>
      <c r="I50" s="72"/>
      <c r="K50" s="19"/>
    </row>
    <row r="51" spans="1:11" ht="26.1" customHeight="1" x14ac:dyDescent="0.25">
      <c r="A51" s="70"/>
      <c r="B51" s="71"/>
      <c r="C51" s="72"/>
      <c r="G51" s="70"/>
      <c r="H51" s="71"/>
      <c r="I51" s="72"/>
      <c r="K51" s="19"/>
    </row>
    <row r="52" spans="1:11" ht="26.1" customHeight="1" x14ac:dyDescent="0.25">
      <c r="A52" s="70"/>
      <c r="B52" s="71"/>
      <c r="C52" s="72"/>
      <c r="G52" s="70"/>
      <c r="H52" s="71"/>
      <c r="I52" s="72"/>
      <c r="K52" s="19"/>
    </row>
    <row r="53" spans="1:11" ht="26.1" customHeight="1" x14ac:dyDescent="0.25">
      <c r="A53" s="70"/>
      <c r="B53" s="71"/>
      <c r="C53" s="72"/>
      <c r="G53" s="70"/>
      <c r="H53" s="71"/>
      <c r="I53" s="72"/>
      <c r="K53" s="19"/>
    </row>
    <row r="54" spans="1:11" ht="26.1" customHeight="1" x14ac:dyDescent="0.25">
      <c r="A54" s="70"/>
      <c r="B54" s="71"/>
      <c r="C54" s="72"/>
      <c r="G54" s="70"/>
      <c r="H54" s="71"/>
      <c r="I54" s="72"/>
      <c r="K54" s="19"/>
    </row>
    <row r="55" spans="1:11" ht="26.1" customHeight="1" x14ac:dyDescent="0.25">
      <c r="A55" s="70"/>
      <c r="B55" s="71"/>
      <c r="C55" s="72"/>
      <c r="G55" s="70"/>
      <c r="H55" s="71"/>
      <c r="I55" s="72"/>
      <c r="K55" s="19"/>
    </row>
    <row r="56" spans="1:11" ht="26.1" customHeight="1" x14ac:dyDescent="0.25">
      <c r="A56" s="70"/>
      <c r="B56" s="71"/>
      <c r="C56" s="72"/>
      <c r="G56" s="70"/>
      <c r="H56" s="71"/>
      <c r="I56" s="72"/>
      <c r="K56" s="19"/>
    </row>
    <row r="57" spans="1:11" ht="26.1" customHeight="1" x14ac:dyDescent="0.25">
      <c r="A57" s="70"/>
      <c r="B57" s="71"/>
      <c r="C57" s="72"/>
      <c r="G57" s="70"/>
      <c r="H57" s="71"/>
      <c r="I57" s="72"/>
      <c r="K57" s="19"/>
    </row>
    <row r="58" spans="1:11" ht="26.1" customHeight="1" x14ac:dyDescent="0.25">
      <c r="A58" s="70"/>
      <c r="B58" s="71"/>
      <c r="C58" s="72"/>
      <c r="G58" s="70"/>
      <c r="H58" s="71"/>
      <c r="I58" s="72"/>
      <c r="K58" s="19"/>
    </row>
    <row r="59" spans="1:11" ht="26.1" customHeight="1" x14ac:dyDescent="0.25">
      <c r="A59" s="70"/>
      <c r="B59" s="71"/>
      <c r="C59" s="72"/>
      <c r="G59" s="70"/>
      <c r="H59" s="71"/>
      <c r="I59" s="72"/>
      <c r="K59" s="19"/>
    </row>
    <row r="60" spans="1:11" ht="26.1" customHeight="1" x14ac:dyDescent="0.25">
      <c r="A60" s="70"/>
      <c r="B60" s="71"/>
      <c r="C60" s="72"/>
      <c r="G60" s="70"/>
      <c r="H60" s="71"/>
      <c r="I60" s="72"/>
      <c r="K60" s="19"/>
    </row>
    <row r="61" spans="1:11" ht="26.1" customHeight="1" x14ac:dyDescent="0.25">
      <c r="A61" s="70"/>
      <c r="B61" s="71"/>
      <c r="C61" s="72"/>
      <c r="G61" s="70"/>
      <c r="H61" s="71"/>
      <c r="I61" s="72"/>
      <c r="K61" s="19"/>
    </row>
    <row r="62" spans="1:11" ht="26.1" customHeight="1" x14ac:dyDescent="0.25">
      <c r="A62" s="70"/>
      <c r="B62" s="71"/>
      <c r="C62" s="72"/>
      <c r="G62" s="70"/>
      <c r="H62" s="71"/>
      <c r="I62" s="72"/>
      <c r="K62" s="19"/>
    </row>
    <row r="63" spans="1:11" ht="26.1" customHeight="1" x14ac:dyDescent="0.25">
      <c r="A63" s="70"/>
      <c r="B63" s="71"/>
      <c r="C63" s="72"/>
      <c r="G63" s="70"/>
      <c r="H63" s="71"/>
      <c r="I63" s="72"/>
      <c r="K63" s="19"/>
    </row>
    <row r="64" spans="1:11" ht="26.1" customHeight="1" x14ac:dyDescent="0.25">
      <c r="A64" s="70"/>
      <c r="B64" s="71"/>
      <c r="C64" s="72"/>
      <c r="G64" s="70"/>
      <c r="H64" s="71"/>
      <c r="I64" s="72"/>
      <c r="K64" s="19"/>
    </row>
    <row r="65" spans="1:11" ht="26.1" customHeight="1" x14ac:dyDescent="0.25">
      <c r="A65" s="70"/>
      <c r="B65" s="71"/>
      <c r="C65" s="72"/>
      <c r="G65" s="70"/>
      <c r="H65" s="71"/>
      <c r="I65" s="72"/>
      <c r="K65" s="19"/>
    </row>
    <row r="66" spans="1:11" ht="26.1" customHeight="1" x14ac:dyDescent="0.25">
      <c r="A66" s="70"/>
      <c r="B66" s="71"/>
      <c r="C66" s="72"/>
      <c r="G66" s="70"/>
      <c r="H66" s="71"/>
      <c r="I66" s="72"/>
      <c r="K66" s="19"/>
    </row>
    <row r="67" spans="1:11" ht="26.1" customHeight="1" x14ac:dyDescent="0.25">
      <c r="A67" s="70"/>
      <c r="B67" s="71"/>
      <c r="C67" s="72"/>
      <c r="G67" s="70"/>
      <c r="H67" s="71"/>
      <c r="I67" s="72"/>
      <c r="K67" s="19"/>
    </row>
    <row r="68" spans="1:11" ht="26.1" customHeight="1" x14ac:dyDescent="0.25">
      <c r="A68" s="70"/>
      <c r="B68" s="71"/>
      <c r="C68" s="72"/>
      <c r="G68" s="70"/>
      <c r="H68" s="71"/>
      <c r="I68" s="72"/>
      <c r="K68" s="19"/>
    </row>
    <row r="69" spans="1:11" ht="26.1" customHeight="1" x14ac:dyDescent="0.25">
      <c r="A69" s="70"/>
      <c r="B69" s="71"/>
      <c r="C69" s="72"/>
      <c r="G69" s="70"/>
      <c r="H69" s="71"/>
      <c r="I69" s="72"/>
      <c r="K69" s="19"/>
    </row>
    <row r="70" spans="1:11" ht="26.1" customHeight="1" x14ac:dyDescent="0.25">
      <c r="A70" s="70"/>
      <c r="B70" s="71"/>
      <c r="C70" s="72"/>
      <c r="G70" s="70"/>
      <c r="H70" s="71"/>
      <c r="I70" s="72"/>
      <c r="K70" s="19"/>
    </row>
    <row r="71" spans="1:11" ht="26.1" customHeight="1" x14ac:dyDescent="0.25">
      <c r="A71" s="70"/>
      <c r="B71" s="71"/>
      <c r="C71" s="72"/>
      <c r="G71" s="70"/>
      <c r="H71" s="71"/>
      <c r="I71" s="72"/>
      <c r="K71" s="19"/>
    </row>
    <row r="72" spans="1:11" ht="26.1" customHeight="1" x14ac:dyDescent="0.25">
      <c r="A72" s="73"/>
      <c r="B72" s="74"/>
      <c r="C72" s="75"/>
      <c r="G72" s="73"/>
      <c r="H72" s="74"/>
      <c r="I72" s="75"/>
      <c r="K72" s="19"/>
    </row>
    <row r="73" spans="1:11" x14ac:dyDescent="0.25">
      <c r="K73" s="19"/>
    </row>
    <row r="74" spans="1:11" x14ac:dyDescent="0.25">
      <c r="K74" s="19"/>
    </row>
    <row r="75" spans="1:11" x14ac:dyDescent="0.25">
      <c r="K75" s="19"/>
    </row>
    <row r="76" spans="1:11" ht="30" customHeight="1" x14ac:dyDescent="0.25">
      <c r="A76" s="76" t="s">
        <v>19</v>
      </c>
      <c r="B76" s="76"/>
      <c r="C76" s="76"/>
      <c r="D76" s="76"/>
      <c r="E76" s="76"/>
      <c r="F76" s="76"/>
      <c r="G76" s="76"/>
      <c r="H76" s="76"/>
      <c r="I76" s="76"/>
      <c r="J76" s="76"/>
      <c r="K76" s="19"/>
    </row>
    <row r="77" spans="1:11" ht="30" hidden="1" customHeight="1" x14ac:dyDescent="0.25">
      <c r="A77" s="58" t="s">
        <v>20</v>
      </c>
      <c r="B77" s="77"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B17)),CHAR(160)," "),"’"," "),"'"," "),"`"," "),"´"," "),"é","e"),"è","e"),"ê","e"),"ë","e"),"à","a"),"â","a"),"ä","a"),"ù","u"),"û","u"),"ü","u"),"î","i"),"ï","i"),"ô","o"),"ö","o"),"ç","c"),"œ","oe"),"."," "),","," "),";"," "),":"," "),"!"," "),"?"," "),"("," "),")"," "),"/"," "),"|"," "),"-"," "),"+"," "))</f>
        <v>arreter l improvisation securiser le service prevenir responsable soins noter l observation et attendre consigne adaptee</v>
      </c>
      <c r="C77" s="77"/>
      <c r="D77" s="77"/>
      <c r="E77" s="77"/>
      <c r="F77" s="78" t="s">
        <v>21</v>
      </c>
      <c r="G77" s="6"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G17)),CHAR(160)," "),"’"," "),"'"," "),"`"," "),"´"," "),"é","e"),"è","e"),"ê","e"),"ë","e"),"à","a"),"â","a"),"ä","a"),"ù","u"),"û","u"),"ü","u"),"î","i"),"ï","i"),"ô","o"),"ö","o"),"ç","c"),"œ","oe"),"."," "),","," "),";"," "),":"," "),"!"," "),"?"," "),"("," "),")"," "),"/"," "),"|"," "),"-"," "),"+"," "))</f>
        <v>je ne bricole pas l assiette je previens et je transmets ce que j ai vu je fais</v>
      </c>
      <c r="K77" s="19" t="s">
        <v>4870</v>
      </c>
    </row>
    <row r="78" spans="1:11" ht="30" hidden="1" customHeight="1" x14ac:dyDescent="0.25">
      <c r="A78" s="58" t="s">
        <v>5370</v>
      </c>
      <c r="B78" s="77"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B17&amp;" "&amp;B21)),CHAR(160)," "),"’"," "),"'"," "),"`"," "),"´"," "),"é","e"),"è","e"),"ê","e"),"ë","e"),"à","a"),"â","a"),"ä","a"),"ù","u"),"û","u"),"ü","u"),"î","i"),"ï","i"),"ô","o"),"ö","o"),"ç","c"),"œ","oe"),"."," "),","," "),";"," "),":"," "),"!"," "),"?"," "),"("," "),")"," "),"/"," "),"|"," "),"-"," "),"+"," "))</f>
        <v>arreter l improvisation securiser le service prevenir responsable soins noter l observation et attendre consigne adaptee geste attendu mettre en attente si necessaire signaler noter controle attendu transmission ecrite orale erreur critique a eviter rendre plus liquide ou plus epais sans validation hygiene ou tracabilite gestion ecart pms protocole</v>
      </c>
      <c r="C78" s="77"/>
      <c r="D78" s="77"/>
      <c r="E78" s="77"/>
      <c r="F78" s="78" t="s">
        <v>5371</v>
      </c>
      <c r="G78" s="6"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G17&amp;" "&amp;G21)),CHAR(160)," "),"’"," "),"'"," "),"`"," "),"´"," "),"é","e"),"è","e"),"ê","e"),"ë","e"),"à","a"),"â","a"),"ä","a"),"ù","u"),"û","u"),"ü","u"),"î","i"),"ï","i"),"ô","o"),"ö","o"),"ç","c"),"œ","oe"),"."," "),","," "),";"," "),":"," "),"!"," "),"?"," "),"("," "),")"," "),"/"," "),"|"," "),"-"," "),"+"," "))</f>
        <v>je ne bricole pas l assiette je previens et je transmets ce que j ai vu je fais mettre en attente si necessaire signaler noter je verifie transmission ecrite orale je ne fais pas rendre plus liquide ou plus epais sans validation je respecte gestion ecart pms protocole</v>
      </c>
      <c r="K78" s="19" t="s">
        <v>4870</v>
      </c>
    </row>
    <row r="79" spans="1:11" ht="30" hidden="1" customHeight="1" x14ac:dyDescent="0.25">
      <c r="A79" s="58" t="s">
        <v>22</v>
      </c>
      <c r="B79" s="77"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B24)),CHAR(160)," "),"’"," "),"'"," "),"`"," "),"´"," "),"é","e"),"è","e"),"ê","e"),"ë","e"),"à","a"),"â","a"),"ä","a"),"ù","u"),"û","u"),"ü","u"),"î","i"),"ï","i"),"ô","o"),"ö","o"),"ç","c"),"œ","oe"),"."," "),","," "),";"," "),":"," "),"!"," "),"?"," "),"("," "),")"," "),"/"," "),"|"," "),"-"," "),"+"," "))</f>
        <v>arreter l improvisation securiser le service prevenir responsable soins noter l observation et attendre consigne adaptee geste attendu mettre en attente si necessaire signaler noter controle attendu transmission ecrite orale erreur critique a eviter rendre plus liquide ou plus epais sans validation hygiene ou tracabilite gestion ecart pms protocole</v>
      </c>
      <c r="C79" s="77"/>
      <c r="D79" s="77"/>
      <c r="E79" s="77"/>
      <c r="F79" s="78" t="s">
        <v>23</v>
      </c>
      <c r="G79" s="6"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CLEAN(G24)),CHAR(160)," "),"’"," "),"'"," "),"`"," "),"´"," "),"é","e"),"è","e"),"ê","e"),"ë","e"),"à","a"),"â","a"),"ä","a"),"ù","u"),"û","u"),"ü","u"),"î","i"),"ï","i"),"ô","o"),"ö","o"),"ç","c"),"œ","oe"),"."," "),","," "),";"," "),":"," "),"!"," "),"?"," "),"("," "),")"," "),"/"," "),"|"," "),"-"," "),"+"," "))</f>
        <v>je ne bricole pas l assiette je previens et je transmets ce que j ai vu je fais mettre en attente si necessaire signaler noter je verifie transmission ecrite orale je ne fais pas rendre plus liquide ou plus epais sans validation je respecte gestion ecart pms protocole</v>
      </c>
      <c r="K79" s="19" t="s">
        <v>4870</v>
      </c>
    </row>
    <row r="80" spans="1:11" ht="30" customHeight="1" x14ac:dyDescent="0.25">
      <c r="A80" s="334" t="s">
        <v>5372</v>
      </c>
      <c r="B80" s="143" t="s">
        <v>5373</v>
      </c>
      <c r="C80" s="59"/>
      <c r="D80" s="59"/>
      <c r="E80" s="59"/>
      <c r="F80" s="19"/>
      <c r="G80" s="19"/>
      <c r="H80" s="19"/>
      <c r="I80" s="19"/>
      <c r="J80" s="19"/>
      <c r="K80" s="19"/>
    </row>
    <row r="81" spans="1:111" ht="30" customHeight="1" x14ac:dyDescent="0.25">
      <c r="A81" s="328"/>
      <c r="B81" s="143" t="s">
        <v>5374</v>
      </c>
      <c r="C81" s="59"/>
      <c r="D81" s="59"/>
      <c r="E81" s="59"/>
      <c r="F81" s="19"/>
      <c r="G81" s="19"/>
      <c r="H81" s="19"/>
      <c r="I81" s="19"/>
      <c r="J81" s="19"/>
      <c r="K81" s="19"/>
    </row>
    <row r="82" spans="1:111" ht="30" customHeight="1" x14ac:dyDescent="0.25">
      <c r="A82" s="328"/>
      <c r="B82" s="143" t="s">
        <v>5375</v>
      </c>
      <c r="C82" s="59"/>
      <c r="D82" s="59"/>
      <c r="E82" s="59"/>
      <c r="F82" s="19"/>
      <c r="G82" s="19"/>
      <c r="H82" s="19"/>
      <c r="I82" s="19"/>
      <c r="J82" s="19"/>
      <c r="K82" s="19"/>
    </row>
    <row r="83" spans="1:111" ht="30" customHeight="1" x14ac:dyDescent="0.25">
      <c r="A83" s="328"/>
      <c r="B83" s="143" t="s">
        <v>5376</v>
      </c>
      <c r="C83" s="59"/>
      <c r="D83" s="59"/>
      <c r="E83" s="59"/>
      <c r="F83" s="19"/>
      <c r="G83" s="19"/>
      <c r="H83" s="19"/>
      <c r="I83" s="19"/>
      <c r="J83" s="19"/>
      <c r="K83" s="19"/>
    </row>
    <row r="84" spans="1:111" ht="30" customHeight="1" x14ac:dyDescent="0.25">
      <c r="A84" s="328"/>
      <c r="B84" s="143" t="s">
        <v>5377</v>
      </c>
      <c r="C84" s="59"/>
      <c r="D84" s="59"/>
      <c r="E84" s="59"/>
      <c r="F84" s="19"/>
      <c r="G84" s="19"/>
      <c r="H84" s="19"/>
      <c r="I84" s="19"/>
      <c r="J84" s="19"/>
      <c r="K84" s="19"/>
    </row>
    <row r="85" spans="1:111" ht="30" customHeight="1" x14ac:dyDescent="0.25">
      <c r="A85" s="328"/>
      <c r="B85" s="143" t="s">
        <v>5378</v>
      </c>
      <c r="C85" s="19"/>
      <c r="D85" s="19"/>
      <c r="E85" s="19"/>
      <c r="F85" s="19"/>
      <c r="G85" s="19"/>
      <c r="H85" s="19"/>
      <c r="I85" s="19"/>
      <c r="J85" s="19"/>
      <c r="K85" s="19"/>
    </row>
    <row r="86" spans="1:111" ht="30" customHeight="1" x14ac:dyDescent="0.25">
      <c r="A86" s="144"/>
      <c r="B86" s="145" t="s">
        <v>5379</v>
      </c>
      <c r="C86" s="108"/>
      <c r="D86" s="108"/>
      <c r="E86" s="108"/>
      <c r="F86" s="108"/>
      <c r="G86" s="19"/>
      <c r="H86" s="19"/>
      <c r="I86" s="19"/>
      <c r="J86" s="19"/>
      <c r="K86" s="19"/>
    </row>
    <row r="87" spans="1:111" ht="30" customHeight="1" x14ac:dyDescent="0.25">
      <c r="A87" s="335" t="s">
        <v>5380</v>
      </c>
      <c r="B87" s="146" t="s">
        <v>5381</v>
      </c>
      <c r="C87" s="19"/>
      <c r="D87" s="19"/>
      <c r="E87" s="19"/>
      <c r="F87" s="19"/>
      <c r="G87" s="19"/>
      <c r="H87" s="19"/>
      <c r="I87" s="19"/>
      <c r="J87" s="19"/>
      <c r="K87" s="19"/>
    </row>
    <row r="88" spans="1:111" ht="30" customHeight="1" x14ac:dyDescent="0.25">
      <c r="A88" s="328"/>
      <c r="B88" s="146" t="s">
        <v>5382</v>
      </c>
      <c r="C88" s="19"/>
      <c r="D88" s="19"/>
      <c r="E88" s="19"/>
      <c r="F88" s="19"/>
      <c r="G88" s="19"/>
      <c r="H88" s="19"/>
      <c r="I88" s="19"/>
      <c r="J88" s="19"/>
      <c r="K88" s="19"/>
    </row>
    <row r="89" spans="1:111" ht="30" customHeight="1" x14ac:dyDescent="0.25">
      <c r="A89" s="147"/>
      <c r="B89" s="147"/>
      <c r="C89" s="19"/>
      <c r="D89" s="19"/>
      <c r="E89" s="19"/>
      <c r="F89" s="19"/>
      <c r="G89" s="19"/>
      <c r="H89" s="19"/>
      <c r="I89" s="19"/>
      <c r="J89" s="19"/>
      <c r="K89" s="19"/>
    </row>
    <row r="90" spans="1:111" ht="30" customHeight="1" x14ac:dyDescent="0.25">
      <c r="A90" s="148" t="s">
        <v>5383</v>
      </c>
      <c r="B90" s="149" t="s">
        <v>5384</v>
      </c>
      <c r="C90" s="19"/>
      <c r="D90" s="19"/>
      <c r="E90" s="19"/>
      <c r="F90" s="19"/>
      <c r="G90" s="19"/>
      <c r="H90" s="19"/>
      <c r="I90" s="19"/>
      <c r="J90" s="19"/>
      <c r="K90" s="19"/>
    </row>
    <row r="91" spans="1:111" ht="30" customHeight="1" x14ac:dyDescent="0.25">
      <c r="A91" s="148" t="s">
        <v>5385</v>
      </c>
      <c r="B91" s="149" t="s">
        <v>5386</v>
      </c>
      <c r="C91" s="19"/>
      <c r="D91" s="19"/>
      <c r="E91" s="19"/>
      <c r="F91" s="19"/>
      <c r="G91" s="19"/>
      <c r="H91" s="19"/>
      <c r="I91" s="19"/>
      <c r="J91" s="19"/>
      <c r="K91" s="19"/>
    </row>
    <row r="92" spans="1:111" ht="30" customHeight="1" x14ac:dyDescent="0.25">
      <c r="A92" s="19"/>
      <c r="B92" s="19"/>
      <c r="C92" s="19"/>
      <c r="D92" s="19"/>
      <c r="E92" s="19"/>
      <c r="F92" s="19"/>
      <c r="G92" s="19"/>
      <c r="H92" s="19"/>
      <c r="I92" s="46"/>
      <c r="J92" s="19"/>
      <c r="K92" s="19"/>
    </row>
    <row r="93" spans="1:111" ht="30" customHeight="1" x14ac:dyDescent="0.25">
      <c r="A93" s="19"/>
      <c r="B93" s="19"/>
      <c r="C93" s="19"/>
      <c r="D93" s="19"/>
      <c r="E93" s="19"/>
      <c r="F93" s="19"/>
      <c r="G93" s="19"/>
      <c r="H93" s="19"/>
      <c r="I93" s="19"/>
      <c r="J93" s="19"/>
      <c r="K93" s="19"/>
    </row>
    <row r="94" spans="1:111" ht="45" customHeight="1" x14ac:dyDescent="0.25">
      <c r="A94" s="79" t="s">
        <v>24</v>
      </c>
      <c r="B94" s="79" t="s">
        <v>25</v>
      </c>
      <c r="C94" s="79" t="s">
        <v>3</v>
      </c>
      <c r="D94" s="79" t="s">
        <v>4</v>
      </c>
      <c r="E94" s="79" t="s">
        <v>26</v>
      </c>
      <c r="F94" s="79" t="s">
        <v>7</v>
      </c>
      <c r="G94" s="79" t="s">
        <v>27</v>
      </c>
      <c r="H94" s="79" t="s">
        <v>28</v>
      </c>
      <c r="I94" s="79" t="s">
        <v>29</v>
      </c>
      <c r="J94" s="79" t="s">
        <v>30</v>
      </c>
      <c r="K94" s="79" t="s">
        <v>31</v>
      </c>
      <c r="L94" s="79" t="s">
        <v>32</v>
      </c>
      <c r="M94" s="79" t="s">
        <v>33</v>
      </c>
      <c r="N94" s="79" t="s">
        <v>34</v>
      </c>
      <c r="O94" s="79" t="s">
        <v>35</v>
      </c>
      <c r="P94" s="79" t="s">
        <v>36</v>
      </c>
      <c r="Q94" s="79" t="s">
        <v>37</v>
      </c>
      <c r="R94" s="79" t="s">
        <v>38</v>
      </c>
      <c r="S94" s="79" t="s">
        <v>39</v>
      </c>
      <c r="T94" s="79" t="s">
        <v>40</v>
      </c>
      <c r="U94" s="79" t="s">
        <v>41</v>
      </c>
      <c r="V94" s="79" t="s">
        <v>42</v>
      </c>
      <c r="W94" s="79" t="s">
        <v>43</v>
      </c>
      <c r="X94" s="79" t="s">
        <v>44</v>
      </c>
      <c r="Y94" s="79" t="s">
        <v>45</v>
      </c>
      <c r="Z94" s="79" t="s">
        <v>46</v>
      </c>
      <c r="AA94" s="79" t="s">
        <v>47</v>
      </c>
      <c r="AB94" s="79" t="s">
        <v>48</v>
      </c>
      <c r="AC94" s="79" t="s">
        <v>49</v>
      </c>
      <c r="AD94" s="112" t="s">
        <v>50</v>
      </c>
      <c r="AE94" s="111" t="s">
        <v>51</v>
      </c>
      <c r="AF94" s="79" t="s">
        <v>52</v>
      </c>
      <c r="AG94" s="79" t="s">
        <v>53</v>
      </c>
      <c r="AH94" s="79" t="s">
        <v>54</v>
      </c>
      <c r="AI94" s="79" t="s">
        <v>55</v>
      </c>
      <c r="AJ94" s="79" t="s">
        <v>56</v>
      </c>
      <c r="AK94" s="79" t="s">
        <v>57</v>
      </c>
      <c r="AL94" s="79" t="s">
        <v>58</v>
      </c>
      <c r="AM94" s="79" t="s">
        <v>59</v>
      </c>
      <c r="AN94" s="79" t="s">
        <v>60</v>
      </c>
      <c r="AO94" s="79" t="s">
        <v>61</v>
      </c>
      <c r="AP94" s="79" t="s">
        <v>62</v>
      </c>
      <c r="AQ94" s="79" t="s">
        <v>63</v>
      </c>
      <c r="AR94" s="79" t="s">
        <v>64</v>
      </c>
      <c r="AS94" s="79" t="s">
        <v>65</v>
      </c>
      <c r="AT94" s="79" t="s">
        <v>66</v>
      </c>
      <c r="AU94" s="79" t="s">
        <v>67</v>
      </c>
      <c r="AV94" s="79" t="s">
        <v>68</v>
      </c>
      <c r="AW94" s="79" t="s">
        <v>69</v>
      </c>
      <c r="AX94" s="79" t="s">
        <v>70</v>
      </c>
      <c r="AY94" s="79" t="s">
        <v>71</v>
      </c>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row>
    <row r="95" spans="1:111" x14ac:dyDescent="0.25">
      <c r="A95" s="6" t="s">
        <v>72</v>
      </c>
      <c r="B95" s="6">
        <v>1</v>
      </c>
      <c r="C95" s="6" t="s">
        <v>73</v>
      </c>
      <c r="D95" s="6" t="s">
        <v>74</v>
      </c>
      <c r="E95" s="6" t="s">
        <v>75</v>
      </c>
      <c r="F95" s="6" t="s">
        <v>76</v>
      </c>
      <c r="G95" s="6" t="s">
        <v>4874</v>
      </c>
      <c r="H95" s="6" t="s">
        <v>5064</v>
      </c>
      <c r="I95" s="6" t="s">
        <v>79</v>
      </c>
      <c r="J95" s="6" t="s">
        <v>80</v>
      </c>
      <c r="K95" s="6" t="s">
        <v>81</v>
      </c>
      <c r="L95" s="6" t="s">
        <v>82</v>
      </c>
      <c r="M95" s="110" t="s">
        <v>83</v>
      </c>
      <c r="N95" s="109" t="s">
        <v>84</v>
      </c>
      <c r="O95" s="110" t="s">
        <v>85</v>
      </c>
      <c r="P95" s="109" t="s">
        <v>86</v>
      </c>
      <c r="Q95" s="110" t="s">
        <v>87</v>
      </c>
      <c r="R95" s="109" t="s">
        <v>88</v>
      </c>
      <c r="S95" s="6" t="s">
        <v>89</v>
      </c>
      <c r="T95" s="6" t="s">
        <v>90</v>
      </c>
      <c r="U95" s="6" t="s">
        <v>91</v>
      </c>
      <c r="V95" s="6" t="s">
        <v>92</v>
      </c>
      <c r="W95" s="110" t="s">
        <v>93</v>
      </c>
      <c r="X95" s="109" t="s">
        <v>94</v>
      </c>
      <c r="Y95" s="110" t="s">
        <v>95</v>
      </c>
      <c r="Z95" s="6" t="s">
        <v>96</v>
      </c>
      <c r="AA95" s="6" t="s">
        <v>97</v>
      </c>
      <c r="AB95" s="6" t="s">
        <v>98</v>
      </c>
      <c r="AC95" s="6" t="s">
        <v>99</v>
      </c>
      <c r="AD95" s="110" t="s">
        <v>100</v>
      </c>
      <c r="AE95" s="109" t="s">
        <v>101</v>
      </c>
      <c r="AF95" s="6" t="s">
        <v>5387</v>
      </c>
      <c r="AG95" s="6" t="s">
        <v>5388</v>
      </c>
      <c r="AH95" s="6" t="s">
        <v>5389</v>
      </c>
      <c r="AI95" s="6" t="s">
        <v>5390</v>
      </c>
      <c r="AJ95" s="6" t="s">
        <v>5391</v>
      </c>
      <c r="AK95" s="6" t="s">
        <v>5392</v>
      </c>
      <c r="AL95" s="6" t="s">
        <v>5393</v>
      </c>
      <c r="AM95" s="6" t="s">
        <v>5394</v>
      </c>
      <c r="AN95" s="6" t="s">
        <v>5395</v>
      </c>
      <c r="AO95" s="6" t="s">
        <v>5396</v>
      </c>
      <c r="AP95" s="6" t="s">
        <v>5397</v>
      </c>
      <c r="AQ95" s="6" t="s">
        <v>5398</v>
      </c>
      <c r="AR95" s="6" t="s">
        <v>5399</v>
      </c>
      <c r="AS95" s="6" t="s">
        <v>5400</v>
      </c>
      <c r="AT95" s="6" t="s">
        <v>5401</v>
      </c>
      <c r="AU95" s="6" t="s">
        <v>5402</v>
      </c>
      <c r="AV95" s="6" t="s">
        <v>5403</v>
      </c>
      <c r="AW95" s="6" t="s">
        <v>5404</v>
      </c>
      <c r="AX95" s="6" t="s">
        <v>5405</v>
      </c>
      <c r="AY95" s="6" t="s">
        <v>5406</v>
      </c>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row>
    <row r="96" spans="1:111" x14ac:dyDescent="0.25">
      <c r="A96" s="6" t="s">
        <v>102</v>
      </c>
      <c r="B96" s="6">
        <v>2</v>
      </c>
      <c r="C96" s="6" t="s">
        <v>73</v>
      </c>
      <c r="D96" s="6" t="s">
        <v>74</v>
      </c>
      <c r="E96" s="6" t="s">
        <v>75</v>
      </c>
      <c r="F96" s="6" t="s">
        <v>76</v>
      </c>
      <c r="G96" s="6" t="s">
        <v>4875</v>
      </c>
      <c r="H96" s="6" t="s">
        <v>5065</v>
      </c>
      <c r="I96" s="6" t="s">
        <v>105</v>
      </c>
      <c r="J96" s="6" t="s">
        <v>106</v>
      </c>
      <c r="K96" s="6" t="s">
        <v>81</v>
      </c>
      <c r="L96" s="6" t="s">
        <v>107</v>
      </c>
      <c r="M96" s="110" t="s">
        <v>108</v>
      </c>
      <c r="N96" s="109" t="s">
        <v>109</v>
      </c>
      <c r="O96" s="110" t="s">
        <v>85</v>
      </c>
      <c r="P96" s="109" t="s">
        <v>86</v>
      </c>
      <c r="Q96" s="110" t="s">
        <v>110</v>
      </c>
      <c r="R96" s="109" t="s">
        <v>111</v>
      </c>
      <c r="S96" s="6" t="s">
        <v>112</v>
      </c>
      <c r="T96" s="6" t="s">
        <v>113</v>
      </c>
      <c r="U96" s="6" t="s">
        <v>114</v>
      </c>
      <c r="V96" s="6" t="s">
        <v>92</v>
      </c>
      <c r="W96" s="110" t="s">
        <v>115</v>
      </c>
      <c r="X96" s="109" t="s">
        <v>94</v>
      </c>
      <c r="Y96" s="110" t="s">
        <v>116</v>
      </c>
      <c r="Z96" s="6" t="s">
        <v>117</v>
      </c>
      <c r="AA96" s="6" t="s">
        <v>118</v>
      </c>
      <c r="AB96" s="6" t="s">
        <v>119</v>
      </c>
      <c r="AC96" s="6" t="s">
        <v>99</v>
      </c>
      <c r="AD96" s="110" t="s">
        <v>120</v>
      </c>
      <c r="AE96" s="109" t="s">
        <v>121</v>
      </c>
      <c r="AF96" s="6" t="s">
        <v>5387</v>
      </c>
      <c r="AG96" s="6" t="s">
        <v>5407</v>
      </c>
      <c r="AH96" s="6" t="s">
        <v>5408</v>
      </c>
      <c r="AI96" s="6" t="s">
        <v>5409</v>
      </c>
      <c r="AJ96" s="6" t="s">
        <v>5391</v>
      </c>
      <c r="AK96" s="6" t="s">
        <v>5392</v>
      </c>
      <c r="AL96" s="6" t="s">
        <v>5410</v>
      </c>
      <c r="AM96" s="6" t="s">
        <v>5411</v>
      </c>
      <c r="AN96" s="6" t="s">
        <v>5412</v>
      </c>
      <c r="AO96" s="6" t="s">
        <v>5396</v>
      </c>
      <c r="AP96" s="6" t="s">
        <v>5397</v>
      </c>
      <c r="AQ96" s="6" t="s">
        <v>5413</v>
      </c>
      <c r="AR96" s="6" t="s">
        <v>5414</v>
      </c>
      <c r="AS96" s="6" t="s">
        <v>5415</v>
      </c>
      <c r="AT96" s="6" t="s">
        <v>5401</v>
      </c>
      <c r="AU96" s="6" t="s">
        <v>5402</v>
      </c>
      <c r="AV96" s="6" t="s">
        <v>5416</v>
      </c>
      <c r="AW96" s="6" t="s">
        <v>5417</v>
      </c>
      <c r="AX96" s="6" t="s">
        <v>5418</v>
      </c>
      <c r="AY96" s="6" t="s">
        <v>5406</v>
      </c>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row>
    <row r="97" spans="1:111" x14ac:dyDescent="0.25">
      <c r="A97" s="6" t="s">
        <v>125</v>
      </c>
      <c r="B97" s="6">
        <v>3</v>
      </c>
      <c r="C97" s="6" t="s">
        <v>73</v>
      </c>
      <c r="D97" s="6" t="s">
        <v>74</v>
      </c>
      <c r="E97" s="6" t="s">
        <v>75</v>
      </c>
      <c r="F97" s="6" t="s">
        <v>126</v>
      </c>
      <c r="G97" s="6" t="s">
        <v>4876</v>
      </c>
      <c r="H97" s="6" t="s">
        <v>5066</v>
      </c>
      <c r="I97" s="6" t="s">
        <v>129</v>
      </c>
      <c r="J97" s="6" t="s">
        <v>80</v>
      </c>
      <c r="K97" s="6" t="s">
        <v>81</v>
      </c>
      <c r="L97" s="6" t="s">
        <v>130</v>
      </c>
      <c r="M97" s="110" t="s">
        <v>131</v>
      </c>
      <c r="N97" s="109" t="s">
        <v>132</v>
      </c>
      <c r="O97" s="110" t="s">
        <v>85</v>
      </c>
      <c r="P97" s="109" t="s">
        <v>86</v>
      </c>
      <c r="Q97" s="110" t="s">
        <v>133</v>
      </c>
      <c r="R97" s="109" t="s">
        <v>134</v>
      </c>
      <c r="S97" s="6" t="s">
        <v>135</v>
      </c>
      <c r="T97" s="6" t="s">
        <v>136</v>
      </c>
      <c r="U97" s="6" t="s">
        <v>137</v>
      </c>
      <c r="V97" s="6" t="s">
        <v>138</v>
      </c>
      <c r="W97" s="110" t="s">
        <v>139</v>
      </c>
      <c r="X97" s="109" t="s">
        <v>94</v>
      </c>
      <c r="Y97" s="110" t="s">
        <v>140</v>
      </c>
      <c r="Z97" s="6" t="s">
        <v>141</v>
      </c>
      <c r="AA97" s="6" t="s">
        <v>142</v>
      </c>
      <c r="AB97" s="6" t="s">
        <v>119</v>
      </c>
      <c r="AC97" s="6" t="s">
        <v>99</v>
      </c>
      <c r="AD97" s="110" t="s">
        <v>143</v>
      </c>
      <c r="AE97" s="109" t="s">
        <v>144</v>
      </c>
      <c r="AF97" s="6" t="s">
        <v>5387</v>
      </c>
      <c r="AG97" s="6" t="s">
        <v>5419</v>
      </c>
      <c r="AH97" s="6" t="s">
        <v>5420</v>
      </c>
      <c r="AI97" s="6" t="s">
        <v>5421</v>
      </c>
      <c r="AJ97" s="6" t="s">
        <v>5391</v>
      </c>
      <c r="AK97" s="6" t="s">
        <v>5392</v>
      </c>
      <c r="AL97" s="6" t="s">
        <v>5422</v>
      </c>
      <c r="AM97" s="6" t="s">
        <v>5423</v>
      </c>
      <c r="AN97" s="6" t="s">
        <v>5424</v>
      </c>
      <c r="AO97" s="6" t="s">
        <v>5396</v>
      </c>
      <c r="AP97" s="6" t="s">
        <v>5397</v>
      </c>
      <c r="AQ97" s="6" t="s">
        <v>5425</v>
      </c>
      <c r="AR97" s="6" t="s">
        <v>5426</v>
      </c>
      <c r="AS97" s="6" t="s">
        <v>5427</v>
      </c>
      <c r="AT97" s="6" t="s">
        <v>5401</v>
      </c>
      <c r="AU97" s="6" t="s">
        <v>5402</v>
      </c>
      <c r="AV97" s="6" t="s">
        <v>5428</v>
      </c>
      <c r="AW97" s="6" t="s">
        <v>5429</v>
      </c>
      <c r="AX97" s="6" t="s">
        <v>5430</v>
      </c>
      <c r="AY97" s="6" t="s">
        <v>5406</v>
      </c>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row>
    <row r="98" spans="1:111" x14ac:dyDescent="0.25">
      <c r="A98" s="6" t="s">
        <v>145</v>
      </c>
      <c r="B98" s="6">
        <v>4</v>
      </c>
      <c r="C98" s="6" t="s">
        <v>73</v>
      </c>
      <c r="D98" s="6" t="s">
        <v>74</v>
      </c>
      <c r="E98" s="6" t="s">
        <v>146</v>
      </c>
      <c r="F98" s="6" t="s">
        <v>147</v>
      </c>
      <c r="G98" s="6" t="s">
        <v>4877</v>
      </c>
      <c r="H98" s="6" t="s">
        <v>5067</v>
      </c>
      <c r="I98" s="6" t="s">
        <v>150</v>
      </c>
      <c r="J98" s="6" t="s">
        <v>151</v>
      </c>
      <c r="K98" s="6" t="s">
        <v>81</v>
      </c>
      <c r="L98" s="6" t="s">
        <v>152</v>
      </c>
      <c r="M98" s="110" t="s">
        <v>153</v>
      </c>
      <c r="N98" s="109" t="s">
        <v>154</v>
      </c>
      <c r="O98" s="110" t="s">
        <v>85</v>
      </c>
      <c r="P98" s="109" t="s">
        <v>86</v>
      </c>
      <c r="Q98" s="110" t="s">
        <v>155</v>
      </c>
      <c r="R98" s="109" t="s">
        <v>156</v>
      </c>
      <c r="S98" s="6" t="s">
        <v>157</v>
      </c>
      <c r="T98" s="6" t="s">
        <v>158</v>
      </c>
      <c r="U98" s="6" t="s">
        <v>159</v>
      </c>
      <c r="V98" s="6" t="s">
        <v>160</v>
      </c>
      <c r="W98" s="110" t="s">
        <v>161</v>
      </c>
      <c r="X98" s="109" t="s">
        <v>94</v>
      </c>
      <c r="Y98" s="110" t="s">
        <v>162</v>
      </c>
      <c r="Z98" s="6" t="s">
        <v>163</v>
      </c>
      <c r="AA98" s="6" t="s">
        <v>164</v>
      </c>
      <c r="AB98" s="6" t="s">
        <v>98</v>
      </c>
      <c r="AC98" s="6" t="s">
        <v>99</v>
      </c>
      <c r="AD98" s="110" t="s">
        <v>165</v>
      </c>
      <c r="AE98" s="109" t="s">
        <v>166</v>
      </c>
      <c r="AF98" s="6" t="s">
        <v>5387</v>
      </c>
      <c r="AG98" s="6" t="s">
        <v>5431</v>
      </c>
      <c r="AH98" s="6" t="s">
        <v>5432</v>
      </c>
      <c r="AI98" s="6" t="s">
        <v>5433</v>
      </c>
      <c r="AJ98" s="6" t="s">
        <v>5391</v>
      </c>
      <c r="AK98" s="6" t="s">
        <v>5392</v>
      </c>
      <c r="AL98" s="6" t="s">
        <v>5434</v>
      </c>
      <c r="AM98" s="6" t="s">
        <v>5435</v>
      </c>
      <c r="AN98" s="6" t="s">
        <v>5436</v>
      </c>
      <c r="AO98" s="6" t="s">
        <v>5396</v>
      </c>
      <c r="AP98" s="6" t="s">
        <v>5397</v>
      </c>
      <c r="AQ98" s="6" t="s">
        <v>5437</v>
      </c>
      <c r="AR98" s="6" t="s">
        <v>5438</v>
      </c>
      <c r="AS98" s="6" t="s">
        <v>5439</v>
      </c>
      <c r="AT98" s="6" t="s">
        <v>5401</v>
      </c>
      <c r="AU98" s="6" t="s">
        <v>5402</v>
      </c>
      <c r="AV98" s="6" t="s">
        <v>5440</v>
      </c>
      <c r="AW98" s="6" t="s">
        <v>5441</v>
      </c>
      <c r="AX98" s="6" t="s">
        <v>5442</v>
      </c>
      <c r="AY98" s="6" t="s">
        <v>5406</v>
      </c>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row>
    <row r="99" spans="1:111" x14ac:dyDescent="0.25">
      <c r="A99" s="6" t="s">
        <v>167</v>
      </c>
      <c r="B99" s="6">
        <v>5</v>
      </c>
      <c r="C99" s="6" t="s">
        <v>73</v>
      </c>
      <c r="D99" s="6" t="s">
        <v>74</v>
      </c>
      <c r="E99" s="6" t="s">
        <v>146</v>
      </c>
      <c r="F99" s="6" t="s">
        <v>147</v>
      </c>
      <c r="G99" s="6" t="s">
        <v>4878</v>
      </c>
      <c r="H99" s="6" t="s">
        <v>5068</v>
      </c>
      <c r="I99" s="6" t="s">
        <v>170</v>
      </c>
      <c r="J99" s="6" t="s">
        <v>171</v>
      </c>
      <c r="K99" s="6" t="s">
        <v>81</v>
      </c>
      <c r="L99" s="6" t="s">
        <v>172</v>
      </c>
      <c r="M99" s="110" t="s">
        <v>173</v>
      </c>
      <c r="N99" s="109" t="s">
        <v>174</v>
      </c>
      <c r="O99" s="110" t="s">
        <v>85</v>
      </c>
      <c r="P99" s="109" t="s">
        <v>86</v>
      </c>
      <c r="Q99" s="110" t="s">
        <v>175</v>
      </c>
      <c r="R99" s="109" t="s">
        <v>176</v>
      </c>
      <c r="S99" s="6" t="s">
        <v>177</v>
      </c>
      <c r="T99" s="6" t="s">
        <v>178</v>
      </c>
      <c r="U99" s="6" t="s">
        <v>179</v>
      </c>
      <c r="V99" s="6" t="s">
        <v>180</v>
      </c>
      <c r="W99" s="110" t="s">
        <v>181</v>
      </c>
      <c r="X99" s="109" t="s">
        <v>94</v>
      </c>
      <c r="Y99" s="110" t="s">
        <v>182</v>
      </c>
      <c r="Z99" s="6" t="s">
        <v>183</v>
      </c>
      <c r="AA99" s="6" t="s">
        <v>184</v>
      </c>
      <c r="AB99" s="6" t="s">
        <v>119</v>
      </c>
      <c r="AC99" s="6" t="s">
        <v>99</v>
      </c>
      <c r="AD99" s="110" t="s">
        <v>185</v>
      </c>
      <c r="AE99" s="109" t="s">
        <v>186</v>
      </c>
      <c r="AF99" s="6" t="s">
        <v>5387</v>
      </c>
      <c r="AG99" s="6" t="s">
        <v>5443</v>
      </c>
      <c r="AH99" s="6" t="s">
        <v>5444</v>
      </c>
      <c r="AI99" s="6" t="s">
        <v>5445</v>
      </c>
      <c r="AJ99" s="6" t="s">
        <v>5391</v>
      </c>
      <c r="AK99" s="6" t="s">
        <v>5392</v>
      </c>
      <c r="AL99" s="6" t="s">
        <v>5446</v>
      </c>
      <c r="AM99" s="6" t="s">
        <v>5447</v>
      </c>
      <c r="AN99" s="6" t="s">
        <v>5448</v>
      </c>
      <c r="AO99" s="6" t="s">
        <v>5396</v>
      </c>
      <c r="AP99" s="6" t="s">
        <v>5397</v>
      </c>
      <c r="AQ99" s="6" t="s">
        <v>5449</v>
      </c>
      <c r="AR99" s="6" t="s">
        <v>5450</v>
      </c>
      <c r="AS99" s="6" t="s">
        <v>5451</v>
      </c>
      <c r="AT99" s="6" t="s">
        <v>5401</v>
      </c>
      <c r="AU99" s="6" t="s">
        <v>5402</v>
      </c>
      <c r="AV99" s="6" t="s">
        <v>5452</v>
      </c>
      <c r="AW99" s="6" t="s">
        <v>5453</v>
      </c>
      <c r="AX99" s="6" t="s">
        <v>5454</v>
      </c>
      <c r="AY99" s="6" t="s">
        <v>5406</v>
      </c>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row>
    <row r="100" spans="1:111" x14ac:dyDescent="0.25">
      <c r="A100" s="6" t="s">
        <v>187</v>
      </c>
      <c r="B100" s="6">
        <v>6</v>
      </c>
      <c r="C100" s="6" t="s">
        <v>73</v>
      </c>
      <c r="D100" s="6" t="s">
        <v>74</v>
      </c>
      <c r="E100" s="6" t="s">
        <v>146</v>
      </c>
      <c r="F100" s="6" t="s">
        <v>147</v>
      </c>
      <c r="G100" s="6" t="s">
        <v>4879</v>
      </c>
      <c r="H100" s="6" t="s">
        <v>5069</v>
      </c>
      <c r="I100" s="6" t="s">
        <v>190</v>
      </c>
      <c r="J100" s="6" t="s">
        <v>191</v>
      </c>
      <c r="K100" s="6" t="s">
        <v>81</v>
      </c>
      <c r="L100" s="6" t="s">
        <v>192</v>
      </c>
      <c r="M100" s="110" t="s">
        <v>193</v>
      </c>
      <c r="N100" s="109" t="s">
        <v>194</v>
      </c>
      <c r="O100" s="110" t="s">
        <v>85</v>
      </c>
      <c r="P100" s="109" t="s">
        <v>86</v>
      </c>
      <c r="Q100" s="110" t="s">
        <v>195</v>
      </c>
      <c r="R100" s="109" t="s">
        <v>196</v>
      </c>
      <c r="S100" s="6" t="s">
        <v>197</v>
      </c>
      <c r="T100" s="6" t="s">
        <v>198</v>
      </c>
      <c r="U100" s="6" t="s">
        <v>199</v>
      </c>
      <c r="V100" s="6" t="s">
        <v>200</v>
      </c>
      <c r="W100" s="110" t="s">
        <v>201</v>
      </c>
      <c r="X100" s="109" t="s">
        <v>94</v>
      </c>
      <c r="Y100" s="110" t="s">
        <v>202</v>
      </c>
      <c r="Z100" s="6" t="s">
        <v>203</v>
      </c>
      <c r="AA100" s="6" t="s">
        <v>204</v>
      </c>
      <c r="AB100" s="6" t="s">
        <v>119</v>
      </c>
      <c r="AC100" s="6" t="s">
        <v>99</v>
      </c>
      <c r="AD100" s="110" t="s">
        <v>205</v>
      </c>
      <c r="AE100" s="109" t="s">
        <v>206</v>
      </c>
      <c r="AF100" s="6" t="s">
        <v>5387</v>
      </c>
      <c r="AG100" s="6" t="s">
        <v>5455</v>
      </c>
      <c r="AH100" s="6" t="s">
        <v>5456</v>
      </c>
      <c r="AI100" s="6" t="s">
        <v>5457</v>
      </c>
      <c r="AJ100" s="6" t="s">
        <v>5391</v>
      </c>
      <c r="AK100" s="6" t="s">
        <v>5392</v>
      </c>
      <c r="AL100" s="6" t="s">
        <v>5458</v>
      </c>
      <c r="AM100" s="6" t="s">
        <v>5459</v>
      </c>
      <c r="AN100" s="6" t="s">
        <v>5460</v>
      </c>
      <c r="AO100" s="6" t="s">
        <v>5396</v>
      </c>
      <c r="AP100" s="6" t="s">
        <v>5397</v>
      </c>
      <c r="AQ100" s="6" t="s">
        <v>5461</v>
      </c>
      <c r="AR100" s="6" t="s">
        <v>5462</v>
      </c>
      <c r="AS100" s="6" t="s">
        <v>5463</v>
      </c>
      <c r="AT100" s="6" t="s">
        <v>5401</v>
      </c>
      <c r="AU100" s="6" t="s">
        <v>5402</v>
      </c>
      <c r="AV100" s="6" t="s">
        <v>5464</v>
      </c>
      <c r="AW100" s="6" t="s">
        <v>5465</v>
      </c>
      <c r="AX100" s="6" t="s">
        <v>5466</v>
      </c>
      <c r="AY100" s="6" t="s">
        <v>5406</v>
      </c>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row>
    <row r="101" spans="1:111" x14ac:dyDescent="0.25">
      <c r="A101" s="6" t="s">
        <v>207</v>
      </c>
      <c r="B101" s="6">
        <v>7</v>
      </c>
      <c r="C101" s="6" t="s">
        <v>73</v>
      </c>
      <c r="D101" s="6" t="s">
        <v>74</v>
      </c>
      <c r="E101" s="6" t="s">
        <v>146</v>
      </c>
      <c r="F101" s="6" t="s">
        <v>147</v>
      </c>
      <c r="G101" s="6" t="s">
        <v>4880</v>
      </c>
      <c r="H101" s="6" t="s">
        <v>5070</v>
      </c>
      <c r="I101" s="6" t="s">
        <v>170</v>
      </c>
      <c r="J101" s="6" t="s">
        <v>210</v>
      </c>
      <c r="K101" s="6" t="s">
        <v>211</v>
      </c>
      <c r="L101" s="6" t="s">
        <v>212</v>
      </c>
      <c r="M101" s="110" t="s">
        <v>213</v>
      </c>
      <c r="N101" s="109" t="s">
        <v>214</v>
      </c>
      <c r="O101" s="110" t="s">
        <v>85</v>
      </c>
      <c r="P101" s="109" t="s">
        <v>86</v>
      </c>
      <c r="Q101" s="110" t="s">
        <v>215</v>
      </c>
      <c r="R101" s="109" t="s">
        <v>216</v>
      </c>
      <c r="S101" s="6" t="s">
        <v>217</v>
      </c>
      <c r="T101" s="6" t="s">
        <v>218</v>
      </c>
      <c r="U101" s="6" t="s">
        <v>219</v>
      </c>
      <c r="V101" s="6" t="s">
        <v>220</v>
      </c>
      <c r="W101" s="110" t="s">
        <v>221</v>
      </c>
      <c r="X101" s="109" t="s">
        <v>94</v>
      </c>
      <c r="Y101" s="110" t="s">
        <v>222</v>
      </c>
      <c r="Z101" s="6" t="s">
        <v>223</v>
      </c>
      <c r="AA101" s="6" t="s">
        <v>224</v>
      </c>
      <c r="AB101" s="6" t="s">
        <v>98</v>
      </c>
      <c r="AC101" s="6" t="s">
        <v>99</v>
      </c>
      <c r="AD101" s="110" t="s">
        <v>225</v>
      </c>
      <c r="AE101" s="109" t="s">
        <v>226</v>
      </c>
      <c r="AF101" s="6" t="s">
        <v>5387</v>
      </c>
      <c r="AG101" s="6" t="s">
        <v>5443</v>
      </c>
      <c r="AH101" s="6" t="s">
        <v>5467</v>
      </c>
      <c r="AI101" s="6" t="s">
        <v>5468</v>
      </c>
      <c r="AJ101" s="6" t="s">
        <v>5391</v>
      </c>
      <c r="AK101" s="6" t="s">
        <v>5392</v>
      </c>
      <c r="AL101" s="6" t="s">
        <v>5469</v>
      </c>
      <c r="AM101" s="6" t="s">
        <v>5470</v>
      </c>
      <c r="AN101" s="6" t="s">
        <v>5471</v>
      </c>
      <c r="AO101" s="6" t="s">
        <v>5396</v>
      </c>
      <c r="AP101" s="6" t="s">
        <v>5397</v>
      </c>
      <c r="AQ101" s="6" t="s">
        <v>5449</v>
      </c>
      <c r="AR101" s="6" t="s">
        <v>5472</v>
      </c>
      <c r="AS101" s="6" t="s">
        <v>5473</v>
      </c>
      <c r="AT101" s="6" t="s">
        <v>5401</v>
      </c>
      <c r="AU101" s="6" t="s">
        <v>5402</v>
      </c>
      <c r="AV101" s="6" t="s">
        <v>5474</v>
      </c>
      <c r="AW101" s="6" t="s">
        <v>5475</v>
      </c>
      <c r="AX101" s="6" t="s">
        <v>5476</v>
      </c>
      <c r="AY101" s="6" t="s">
        <v>5406</v>
      </c>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row>
    <row r="102" spans="1:111" x14ac:dyDescent="0.25">
      <c r="A102" s="6" t="s">
        <v>227</v>
      </c>
      <c r="B102" s="6">
        <v>8</v>
      </c>
      <c r="C102" s="6" t="s">
        <v>73</v>
      </c>
      <c r="D102" s="6" t="s">
        <v>74</v>
      </c>
      <c r="E102" s="6" t="s">
        <v>146</v>
      </c>
      <c r="F102" s="6" t="s">
        <v>147</v>
      </c>
      <c r="G102" s="6" t="s">
        <v>4881</v>
      </c>
      <c r="H102" s="6" t="s">
        <v>5071</v>
      </c>
      <c r="I102" s="6" t="s">
        <v>229</v>
      </c>
      <c r="J102" s="6" t="s">
        <v>80</v>
      </c>
      <c r="K102" s="6" t="s">
        <v>81</v>
      </c>
      <c r="L102" s="6" t="s">
        <v>230</v>
      </c>
      <c r="M102" s="110" t="s">
        <v>231</v>
      </c>
      <c r="N102" s="109" t="s">
        <v>232</v>
      </c>
      <c r="O102" s="110" t="s">
        <v>85</v>
      </c>
      <c r="P102" s="109" t="s">
        <v>86</v>
      </c>
      <c r="Q102" s="110" t="s">
        <v>233</v>
      </c>
      <c r="R102" s="109" t="s">
        <v>234</v>
      </c>
      <c r="S102" s="6" t="s">
        <v>235</v>
      </c>
      <c r="T102" s="6" t="s">
        <v>236</v>
      </c>
      <c r="U102" s="6" t="s">
        <v>237</v>
      </c>
      <c r="V102" s="6" t="s">
        <v>92</v>
      </c>
      <c r="W102" s="110" t="s">
        <v>238</v>
      </c>
      <c r="X102" s="109" t="s">
        <v>94</v>
      </c>
      <c r="Y102" s="110" t="s">
        <v>239</v>
      </c>
      <c r="Z102" s="6" t="s">
        <v>240</v>
      </c>
      <c r="AA102" s="6" t="s">
        <v>241</v>
      </c>
      <c r="AB102" s="6" t="s">
        <v>119</v>
      </c>
      <c r="AC102" s="6" t="s">
        <v>99</v>
      </c>
      <c r="AD102" s="110" t="s">
        <v>242</v>
      </c>
      <c r="AE102" s="109" t="s">
        <v>243</v>
      </c>
      <c r="AF102" s="6" t="s">
        <v>5387</v>
      </c>
      <c r="AG102" s="6" t="s">
        <v>5477</v>
      </c>
      <c r="AH102" s="6" t="s">
        <v>5478</v>
      </c>
      <c r="AI102" s="6" t="s">
        <v>5479</v>
      </c>
      <c r="AJ102" s="6" t="s">
        <v>5391</v>
      </c>
      <c r="AK102" s="6" t="s">
        <v>5392</v>
      </c>
      <c r="AL102" s="6" t="s">
        <v>5480</v>
      </c>
      <c r="AM102" s="6" t="s">
        <v>5481</v>
      </c>
      <c r="AN102" s="6" t="s">
        <v>5482</v>
      </c>
      <c r="AO102" s="6" t="s">
        <v>5396</v>
      </c>
      <c r="AP102" s="6" t="s">
        <v>5397</v>
      </c>
      <c r="AQ102" s="6" t="s">
        <v>5483</v>
      </c>
      <c r="AR102" s="6" t="s">
        <v>5484</v>
      </c>
      <c r="AS102" s="6" t="s">
        <v>5485</v>
      </c>
      <c r="AT102" s="6" t="s">
        <v>5401</v>
      </c>
      <c r="AU102" s="6" t="s">
        <v>5402</v>
      </c>
      <c r="AV102" s="6" t="s">
        <v>5486</v>
      </c>
      <c r="AW102" s="6" t="s">
        <v>5487</v>
      </c>
      <c r="AX102" s="6" t="s">
        <v>5488</v>
      </c>
      <c r="AY102" s="6" t="s">
        <v>5406</v>
      </c>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row>
    <row r="103" spans="1:111" x14ac:dyDescent="0.25">
      <c r="A103" s="6" t="s">
        <v>244</v>
      </c>
      <c r="B103" s="6">
        <v>9</v>
      </c>
      <c r="C103" s="6" t="s">
        <v>73</v>
      </c>
      <c r="D103" s="6" t="s">
        <v>74</v>
      </c>
      <c r="E103" s="6" t="s">
        <v>146</v>
      </c>
      <c r="F103" s="6" t="s">
        <v>245</v>
      </c>
      <c r="G103" s="6" t="s">
        <v>4882</v>
      </c>
      <c r="H103" s="6" t="s">
        <v>5072</v>
      </c>
      <c r="I103" s="6" t="s">
        <v>170</v>
      </c>
      <c r="J103" s="6" t="s">
        <v>248</v>
      </c>
      <c r="K103" s="6" t="s">
        <v>81</v>
      </c>
      <c r="L103" s="6" t="s">
        <v>249</v>
      </c>
      <c r="M103" s="110" t="s">
        <v>250</v>
      </c>
      <c r="N103" s="109" t="s">
        <v>251</v>
      </c>
      <c r="O103" s="110" t="s">
        <v>85</v>
      </c>
      <c r="P103" s="109" t="s">
        <v>86</v>
      </c>
      <c r="Q103" s="110" t="s">
        <v>252</v>
      </c>
      <c r="R103" s="109" t="s">
        <v>253</v>
      </c>
      <c r="S103" s="6" t="s">
        <v>254</v>
      </c>
      <c r="T103" s="6" t="s">
        <v>255</v>
      </c>
      <c r="U103" s="6" t="s">
        <v>256</v>
      </c>
      <c r="V103" s="6" t="s">
        <v>160</v>
      </c>
      <c r="W103" s="110" t="s">
        <v>257</v>
      </c>
      <c r="X103" s="109" t="s">
        <v>94</v>
      </c>
      <c r="Y103" s="110" t="s">
        <v>258</v>
      </c>
      <c r="Z103" s="6" t="s">
        <v>259</v>
      </c>
      <c r="AA103" s="6" t="s">
        <v>260</v>
      </c>
      <c r="AB103" s="6" t="s">
        <v>98</v>
      </c>
      <c r="AC103" s="6" t="s">
        <v>99</v>
      </c>
      <c r="AD103" s="110" t="s">
        <v>261</v>
      </c>
      <c r="AE103" s="109" t="s">
        <v>262</v>
      </c>
      <c r="AF103" s="6" t="s">
        <v>5387</v>
      </c>
      <c r="AG103" s="6" t="s">
        <v>5443</v>
      </c>
      <c r="AH103" s="6" t="s">
        <v>5489</v>
      </c>
      <c r="AI103" s="6" t="s">
        <v>5490</v>
      </c>
      <c r="AJ103" s="6" t="s">
        <v>5391</v>
      </c>
      <c r="AK103" s="6" t="s">
        <v>5392</v>
      </c>
      <c r="AL103" s="6" t="s">
        <v>5491</v>
      </c>
      <c r="AM103" s="6" t="s">
        <v>5492</v>
      </c>
      <c r="AN103" s="6" t="s">
        <v>5493</v>
      </c>
      <c r="AO103" s="6" t="s">
        <v>5396</v>
      </c>
      <c r="AP103" s="6" t="s">
        <v>5397</v>
      </c>
      <c r="AQ103" s="6" t="s">
        <v>5449</v>
      </c>
      <c r="AR103" s="6" t="s">
        <v>5494</v>
      </c>
      <c r="AS103" s="6" t="s">
        <v>5495</v>
      </c>
      <c r="AT103" s="6" t="s">
        <v>5401</v>
      </c>
      <c r="AU103" s="6" t="s">
        <v>5402</v>
      </c>
      <c r="AV103" s="6" t="s">
        <v>5496</v>
      </c>
      <c r="AW103" s="6" t="s">
        <v>5497</v>
      </c>
      <c r="AX103" s="6" t="s">
        <v>5498</v>
      </c>
      <c r="AY103" s="6" t="s">
        <v>5406</v>
      </c>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row>
    <row r="104" spans="1:111" x14ac:dyDescent="0.25">
      <c r="A104" s="6" t="s">
        <v>263</v>
      </c>
      <c r="B104" s="6">
        <v>10</v>
      </c>
      <c r="C104" s="6" t="s">
        <v>73</v>
      </c>
      <c r="D104" s="6" t="s">
        <v>74</v>
      </c>
      <c r="E104" s="6" t="s">
        <v>146</v>
      </c>
      <c r="F104" s="6" t="s">
        <v>245</v>
      </c>
      <c r="G104" s="6" t="s">
        <v>4883</v>
      </c>
      <c r="H104" s="6" t="s">
        <v>5073</v>
      </c>
      <c r="I104" s="6" t="s">
        <v>266</v>
      </c>
      <c r="J104" s="6" t="s">
        <v>267</v>
      </c>
      <c r="K104" s="6" t="s">
        <v>81</v>
      </c>
      <c r="L104" s="6" t="s">
        <v>268</v>
      </c>
      <c r="M104" s="110" t="s">
        <v>269</v>
      </c>
      <c r="N104" s="109" t="s">
        <v>270</v>
      </c>
      <c r="O104" s="110" t="s">
        <v>85</v>
      </c>
      <c r="P104" s="109" t="s">
        <v>86</v>
      </c>
      <c r="Q104" s="110" t="s">
        <v>271</v>
      </c>
      <c r="R104" s="109" t="s">
        <v>272</v>
      </c>
      <c r="S104" s="6" t="s">
        <v>273</v>
      </c>
      <c r="T104" s="6" t="s">
        <v>274</v>
      </c>
      <c r="U104" s="6" t="s">
        <v>275</v>
      </c>
      <c r="V104" s="6" t="s">
        <v>276</v>
      </c>
      <c r="W104" s="110" t="s">
        <v>277</v>
      </c>
      <c r="X104" s="109" t="s">
        <v>94</v>
      </c>
      <c r="Y104" s="110" t="s">
        <v>278</v>
      </c>
      <c r="Z104" s="6" t="s">
        <v>279</v>
      </c>
      <c r="AA104" s="6" t="s">
        <v>280</v>
      </c>
      <c r="AB104" s="6" t="s">
        <v>281</v>
      </c>
      <c r="AC104" s="6" t="s">
        <v>99</v>
      </c>
      <c r="AD104" s="110" t="s">
        <v>282</v>
      </c>
      <c r="AE104" s="109" t="s">
        <v>283</v>
      </c>
      <c r="AF104" s="6" t="s">
        <v>5387</v>
      </c>
      <c r="AG104" s="6" t="s">
        <v>5499</v>
      </c>
      <c r="AH104" s="6" t="s">
        <v>5500</v>
      </c>
      <c r="AI104" s="6" t="s">
        <v>5501</v>
      </c>
      <c r="AJ104" s="6" t="s">
        <v>5391</v>
      </c>
      <c r="AK104" s="6" t="s">
        <v>5392</v>
      </c>
      <c r="AL104" s="6" t="s">
        <v>5502</v>
      </c>
      <c r="AM104" s="6" t="s">
        <v>5503</v>
      </c>
      <c r="AN104" s="6" t="s">
        <v>5504</v>
      </c>
      <c r="AO104" s="6" t="s">
        <v>5396</v>
      </c>
      <c r="AP104" s="6" t="s">
        <v>5397</v>
      </c>
      <c r="AQ104" s="6" t="s">
        <v>5505</v>
      </c>
      <c r="AR104" s="6" t="s">
        <v>5506</v>
      </c>
      <c r="AS104" s="6" t="s">
        <v>5507</v>
      </c>
      <c r="AT104" s="6" t="s">
        <v>5401</v>
      </c>
      <c r="AU104" s="6" t="s">
        <v>5402</v>
      </c>
      <c r="AV104" s="6" t="s">
        <v>5508</v>
      </c>
      <c r="AW104" s="6" t="s">
        <v>5509</v>
      </c>
      <c r="AX104" s="6" t="s">
        <v>5510</v>
      </c>
      <c r="AY104" s="6" t="s">
        <v>5406</v>
      </c>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row>
    <row r="105" spans="1:111" x14ac:dyDescent="0.25">
      <c r="A105" s="6" t="s">
        <v>284</v>
      </c>
      <c r="B105" s="6">
        <v>11</v>
      </c>
      <c r="C105" s="6" t="s">
        <v>73</v>
      </c>
      <c r="D105" s="6" t="s">
        <v>74</v>
      </c>
      <c r="E105" s="6" t="s">
        <v>146</v>
      </c>
      <c r="F105" s="6" t="s">
        <v>245</v>
      </c>
      <c r="G105" s="6" t="s">
        <v>4884</v>
      </c>
      <c r="H105" s="6" t="s">
        <v>5074</v>
      </c>
      <c r="I105" s="6" t="s">
        <v>286</v>
      </c>
      <c r="J105" s="6" t="s">
        <v>80</v>
      </c>
      <c r="K105" s="6" t="s">
        <v>81</v>
      </c>
      <c r="L105" s="6" t="s">
        <v>287</v>
      </c>
      <c r="M105" s="110" t="s">
        <v>288</v>
      </c>
      <c r="N105" s="109" t="s">
        <v>289</v>
      </c>
      <c r="O105" s="110" t="s">
        <v>85</v>
      </c>
      <c r="P105" s="109" t="s">
        <v>86</v>
      </c>
      <c r="Q105" s="110" t="s">
        <v>290</v>
      </c>
      <c r="R105" s="109" t="s">
        <v>291</v>
      </c>
      <c r="S105" s="6" t="s">
        <v>292</v>
      </c>
      <c r="T105" s="6" t="s">
        <v>293</v>
      </c>
      <c r="U105" s="6" t="s">
        <v>294</v>
      </c>
      <c r="V105" s="6" t="s">
        <v>295</v>
      </c>
      <c r="W105" s="110" t="s">
        <v>296</v>
      </c>
      <c r="X105" s="109" t="s">
        <v>94</v>
      </c>
      <c r="Y105" s="110" t="s">
        <v>297</v>
      </c>
      <c r="Z105" s="6" t="s">
        <v>298</v>
      </c>
      <c r="AA105" s="6" t="s">
        <v>299</v>
      </c>
      <c r="AB105" s="6" t="s">
        <v>300</v>
      </c>
      <c r="AC105" s="6" t="s">
        <v>99</v>
      </c>
      <c r="AD105" s="110" t="s">
        <v>301</v>
      </c>
      <c r="AE105" s="109" t="s">
        <v>302</v>
      </c>
      <c r="AF105" s="6" t="s">
        <v>5387</v>
      </c>
      <c r="AG105" s="6" t="s">
        <v>5511</v>
      </c>
      <c r="AH105" s="6" t="s">
        <v>5512</v>
      </c>
      <c r="AI105" s="6" t="s">
        <v>5513</v>
      </c>
      <c r="AJ105" s="6" t="s">
        <v>5391</v>
      </c>
      <c r="AK105" s="6" t="s">
        <v>5392</v>
      </c>
      <c r="AL105" s="6" t="s">
        <v>5514</v>
      </c>
      <c r="AM105" s="6" t="s">
        <v>5515</v>
      </c>
      <c r="AN105" s="6" t="s">
        <v>5516</v>
      </c>
      <c r="AO105" s="6" t="s">
        <v>5396</v>
      </c>
      <c r="AP105" s="6" t="s">
        <v>5397</v>
      </c>
      <c r="AQ105" s="6" t="s">
        <v>5517</v>
      </c>
      <c r="AR105" s="6" t="s">
        <v>5518</v>
      </c>
      <c r="AS105" s="6" t="s">
        <v>5519</v>
      </c>
      <c r="AT105" s="6" t="s">
        <v>5401</v>
      </c>
      <c r="AU105" s="6" t="s">
        <v>5402</v>
      </c>
      <c r="AV105" s="6" t="s">
        <v>5520</v>
      </c>
      <c r="AW105" s="6" t="s">
        <v>5521</v>
      </c>
      <c r="AX105" s="6" t="s">
        <v>5522</v>
      </c>
      <c r="AY105" s="6" t="s">
        <v>5406</v>
      </c>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row>
    <row r="106" spans="1:111" x14ac:dyDescent="0.25">
      <c r="A106" s="6" t="s">
        <v>303</v>
      </c>
      <c r="B106" s="6">
        <v>12</v>
      </c>
      <c r="C106" s="6" t="s">
        <v>73</v>
      </c>
      <c r="D106" s="6" t="s">
        <v>74</v>
      </c>
      <c r="E106" s="6" t="s">
        <v>304</v>
      </c>
      <c r="F106" s="6" t="s">
        <v>305</v>
      </c>
      <c r="G106" s="6" t="s">
        <v>4093</v>
      </c>
      <c r="H106" s="6" t="s">
        <v>5075</v>
      </c>
      <c r="I106" s="6" t="s">
        <v>79</v>
      </c>
      <c r="J106" s="6" t="s">
        <v>307</v>
      </c>
      <c r="K106" s="6" t="s">
        <v>308</v>
      </c>
      <c r="L106" s="6" t="s">
        <v>309</v>
      </c>
      <c r="M106" s="110" t="s">
        <v>310</v>
      </c>
      <c r="N106" s="109" t="s">
        <v>311</v>
      </c>
      <c r="O106" s="110" t="s">
        <v>85</v>
      </c>
      <c r="P106" s="109" t="s">
        <v>86</v>
      </c>
      <c r="Q106" s="110" t="s">
        <v>312</v>
      </c>
      <c r="R106" s="109" t="s">
        <v>313</v>
      </c>
      <c r="S106" s="6" t="s">
        <v>314</v>
      </c>
      <c r="T106" s="6" t="s">
        <v>315</v>
      </c>
      <c r="U106" s="6" t="s">
        <v>316</v>
      </c>
      <c r="V106" s="6" t="s">
        <v>317</v>
      </c>
      <c r="W106" s="110" t="s">
        <v>318</v>
      </c>
      <c r="X106" s="109" t="s">
        <v>94</v>
      </c>
      <c r="Y106" s="110" t="s">
        <v>319</v>
      </c>
      <c r="Z106" s="6" t="s">
        <v>320</v>
      </c>
      <c r="AA106" s="6" t="s">
        <v>321</v>
      </c>
      <c r="AB106" s="6" t="s">
        <v>300</v>
      </c>
      <c r="AC106" s="6" t="s">
        <v>99</v>
      </c>
      <c r="AD106" s="110" t="s">
        <v>322</v>
      </c>
      <c r="AE106" s="109" t="s">
        <v>323</v>
      </c>
      <c r="AF106" s="6" t="s">
        <v>5387</v>
      </c>
      <c r="AG106" s="6" t="s">
        <v>5388</v>
      </c>
      <c r="AH106" s="6" t="s">
        <v>5523</v>
      </c>
      <c r="AI106" s="6" t="s">
        <v>5524</v>
      </c>
      <c r="AJ106" s="6" t="s">
        <v>5391</v>
      </c>
      <c r="AK106" s="6" t="s">
        <v>5392</v>
      </c>
      <c r="AL106" s="6" t="s">
        <v>5525</v>
      </c>
      <c r="AM106" s="6" t="s">
        <v>5526</v>
      </c>
      <c r="AN106" s="6" t="s">
        <v>5527</v>
      </c>
      <c r="AO106" s="6" t="s">
        <v>5396</v>
      </c>
      <c r="AP106" s="6" t="s">
        <v>5397</v>
      </c>
      <c r="AQ106" s="6" t="s">
        <v>5398</v>
      </c>
      <c r="AR106" s="6" t="s">
        <v>5528</v>
      </c>
      <c r="AS106" s="6" t="s">
        <v>5529</v>
      </c>
      <c r="AT106" s="6" t="s">
        <v>5401</v>
      </c>
      <c r="AU106" s="6" t="s">
        <v>5402</v>
      </c>
      <c r="AV106" s="6" t="s">
        <v>5530</v>
      </c>
      <c r="AW106" s="6" t="s">
        <v>5531</v>
      </c>
      <c r="AX106" s="6" t="s">
        <v>5532</v>
      </c>
      <c r="AY106" s="6" t="s">
        <v>5406</v>
      </c>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row>
    <row r="107" spans="1:111" x14ac:dyDescent="0.25">
      <c r="A107" s="6" t="s">
        <v>324</v>
      </c>
      <c r="B107" s="6">
        <v>13</v>
      </c>
      <c r="C107" s="6" t="s">
        <v>73</v>
      </c>
      <c r="D107" s="6" t="s">
        <v>74</v>
      </c>
      <c r="E107" s="6" t="s">
        <v>304</v>
      </c>
      <c r="F107" s="6" t="s">
        <v>305</v>
      </c>
      <c r="G107" s="6" t="s">
        <v>4252</v>
      </c>
      <c r="H107" s="6" t="s">
        <v>5076</v>
      </c>
      <c r="I107" s="6" t="s">
        <v>79</v>
      </c>
      <c r="J107" s="6" t="s">
        <v>326</v>
      </c>
      <c r="K107" s="6" t="s">
        <v>327</v>
      </c>
      <c r="L107" s="6" t="s">
        <v>328</v>
      </c>
      <c r="M107" s="110" t="s">
        <v>329</v>
      </c>
      <c r="N107" s="109" t="s">
        <v>330</v>
      </c>
      <c r="O107" s="110" t="s">
        <v>85</v>
      </c>
      <c r="P107" s="109" t="s">
        <v>86</v>
      </c>
      <c r="Q107" s="110" t="s">
        <v>331</v>
      </c>
      <c r="R107" s="109" t="s">
        <v>332</v>
      </c>
      <c r="S107" s="6" t="s">
        <v>333</v>
      </c>
      <c r="T107" s="6" t="s">
        <v>334</v>
      </c>
      <c r="U107" s="6" t="s">
        <v>316</v>
      </c>
      <c r="V107" s="6" t="s">
        <v>335</v>
      </c>
      <c r="W107" s="110" t="s">
        <v>318</v>
      </c>
      <c r="X107" s="109" t="s">
        <v>94</v>
      </c>
      <c r="Y107" s="110" t="s">
        <v>336</v>
      </c>
      <c r="Z107" s="6" t="s">
        <v>337</v>
      </c>
      <c r="AA107" s="6" t="s">
        <v>321</v>
      </c>
      <c r="AB107" s="6" t="s">
        <v>300</v>
      </c>
      <c r="AC107" s="6" t="s">
        <v>99</v>
      </c>
      <c r="AD107" s="110" t="s">
        <v>338</v>
      </c>
      <c r="AE107" s="109" t="s">
        <v>339</v>
      </c>
      <c r="AF107" s="6" t="s">
        <v>5387</v>
      </c>
      <c r="AG107" s="6" t="s">
        <v>5388</v>
      </c>
      <c r="AH107" s="6" t="s">
        <v>5533</v>
      </c>
      <c r="AI107" s="6" t="s">
        <v>5524</v>
      </c>
      <c r="AJ107" s="6" t="s">
        <v>5391</v>
      </c>
      <c r="AK107" s="6" t="s">
        <v>5392</v>
      </c>
      <c r="AL107" s="6" t="s">
        <v>5534</v>
      </c>
      <c r="AM107" s="6" t="s">
        <v>5526</v>
      </c>
      <c r="AN107" s="6" t="s">
        <v>5535</v>
      </c>
      <c r="AO107" s="6" t="s">
        <v>5396</v>
      </c>
      <c r="AP107" s="6" t="s">
        <v>5397</v>
      </c>
      <c r="AQ107" s="6" t="s">
        <v>5398</v>
      </c>
      <c r="AR107" s="6" t="s">
        <v>5536</v>
      </c>
      <c r="AS107" s="6" t="s">
        <v>5529</v>
      </c>
      <c r="AT107" s="6" t="s">
        <v>5401</v>
      </c>
      <c r="AU107" s="6" t="s">
        <v>5402</v>
      </c>
      <c r="AV107" s="6" t="s">
        <v>5537</v>
      </c>
      <c r="AW107" s="6" t="s">
        <v>5531</v>
      </c>
      <c r="AX107" s="6" t="s">
        <v>5538</v>
      </c>
      <c r="AY107" s="6" t="s">
        <v>5406</v>
      </c>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row>
    <row r="108" spans="1:111" x14ac:dyDescent="0.25">
      <c r="A108" s="6" t="s">
        <v>340</v>
      </c>
      <c r="B108" s="6">
        <v>14</v>
      </c>
      <c r="C108" s="6" t="s">
        <v>73</v>
      </c>
      <c r="D108" s="6" t="s">
        <v>74</v>
      </c>
      <c r="E108" s="6" t="s">
        <v>304</v>
      </c>
      <c r="F108" s="6" t="s">
        <v>305</v>
      </c>
      <c r="G108" s="6" t="s">
        <v>4260</v>
      </c>
      <c r="H108" s="6" t="s">
        <v>5077</v>
      </c>
      <c r="I108" s="6" t="s">
        <v>79</v>
      </c>
      <c r="J108" s="6" t="s">
        <v>342</v>
      </c>
      <c r="K108" s="6" t="s">
        <v>81</v>
      </c>
      <c r="L108" s="6" t="s">
        <v>343</v>
      </c>
      <c r="M108" s="110" t="s">
        <v>344</v>
      </c>
      <c r="N108" s="109" t="s">
        <v>345</v>
      </c>
      <c r="O108" s="110" t="s">
        <v>85</v>
      </c>
      <c r="P108" s="109" t="s">
        <v>86</v>
      </c>
      <c r="Q108" s="110" t="s">
        <v>346</v>
      </c>
      <c r="R108" s="109" t="s">
        <v>347</v>
      </c>
      <c r="S108" s="6" t="s">
        <v>348</v>
      </c>
      <c r="T108" s="6" t="s">
        <v>349</v>
      </c>
      <c r="U108" s="6" t="s">
        <v>316</v>
      </c>
      <c r="V108" s="6" t="s">
        <v>350</v>
      </c>
      <c r="W108" s="110" t="s">
        <v>318</v>
      </c>
      <c r="X108" s="109" t="s">
        <v>94</v>
      </c>
      <c r="Y108" s="110" t="s">
        <v>351</v>
      </c>
      <c r="Z108" s="6" t="s">
        <v>352</v>
      </c>
      <c r="AA108" s="6" t="s">
        <v>321</v>
      </c>
      <c r="AB108" s="6" t="s">
        <v>300</v>
      </c>
      <c r="AC108" s="6" t="s">
        <v>99</v>
      </c>
      <c r="AD108" s="110" t="s">
        <v>353</v>
      </c>
      <c r="AE108" s="109" t="s">
        <v>354</v>
      </c>
      <c r="AF108" s="6" t="s">
        <v>5387</v>
      </c>
      <c r="AG108" s="6" t="s">
        <v>5388</v>
      </c>
      <c r="AH108" s="6" t="s">
        <v>5539</v>
      </c>
      <c r="AI108" s="6" t="s">
        <v>5524</v>
      </c>
      <c r="AJ108" s="6" t="s">
        <v>5391</v>
      </c>
      <c r="AK108" s="6" t="s">
        <v>5392</v>
      </c>
      <c r="AL108" s="6" t="s">
        <v>5540</v>
      </c>
      <c r="AM108" s="6" t="s">
        <v>5526</v>
      </c>
      <c r="AN108" s="6" t="s">
        <v>5541</v>
      </c>
      <c r="AO108" s="6" t="s">
        <v>5396</v>
      </c>
      <c r="AP108" s="6" t="s">
        <v>5397</v>
      </c>
      <c r="AQ108" s="6" t="s">
        <v>5398</v>
      </c>
      <c r="AR108" s="6" t="s">
        <v>5542</v>
      </c>
      <c r="AS108" s="6" t="s">
        <v>5529</v>
      </c>
      <c r="AT108" s="6" t="s">
        <v>5401</v>
      </c>
      <c r="AU108" s="6" t="s">
        <v>5402</v>
      </c>
      <c r="AV108" s="6" t="s">
        <v>5543</v>
      </c>
      <c r="AW108" s="6" t="s">
        <v>5531</v>
      </c>
      <c r="AX108" s="6" t="s">
        <v>5544</v>
      </c>
      <c r="AY108" s="6" t="s">
        <v>5406</v>
      </c>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row>
    <row r="109" spans="1:111" x14ac:dyDescent="0.25">
      <c r="A109" s="6" t="s">
        <v>355</v>
      </c>
      <c r="B109" s="6">
        <v>15</v>
      </c>
      <c r="C109" s="6" t="s">
        <v>73</v>
      </c>
      <c r="D109" s="6" t="s">
        <v>74</v>
      </c>
      <c r="E109" s="6" t="s">
        <v>304</v>
      </c>
      <c r="F109" s="6" t="s">
        <v>305</v>
      </c>
      <c r="G109" s="6" t="s">
        <v>4129</v>
      </c>
      <c r="H109" s="6" t="s">
        <v>5078</v>
      </c>
      <c r="I109" s="6" t="s">
        <v>79</v>
      </c>
      <c r="J109" s="6" t="s">
        <v>357</v>
      </c>
      <c r="K109" s="6" t="s">
        <v>308</v>
      </c>
      <c r="L109" s="6" t="s">
        <v>358</v>
      </c>
      <c r="M109" s="110" t="s">
        <v>359</v>
      </c>
      <c r="N109" s="109" t="s">
        <v>360</v>
      </c>
      <c r="O109" s="110" t="s">
        <v>85</v>
      </c>
      <c r="P109" s="109" t="s">
        <v>86</v>
      </c>
      <c r="Q109" s="110" t="s">
        <v>361</v>
      </c>
      <c r="R109" s="109" t="s">
        <v>362</v>
      </c>
      <c r="S109" s="6" t="s">
        <v>363</v>
      </c>
      <c r="T109" s="6" t="s">
        <v>364</v>
      </c>
      <c r="U109" s="6" t="s">
        <v>316</v>
      </c>
      <c r="V109" s="6" t="s">
        <v>335</v>
      </c>
      <c r="W109" s="110" t="s">
        <v>318</v>
      </c>
      <c r="X109" s="109" t="s">
        <v>94</v>
      </c>
      <c r="Y109" s="110" t="s">
        <v>365</v>
      </c>
      <c r="Z109" s="6" t="s">
        <v>366</v>
      </c>
      <c r="AA109" s="6" t="s">
        <v>321</v>
      </c>
      <c r="AB109" s="6" t="s">
        <v>300</v>
      </c>
      <c r="AC109" s="6" t="s">
        <v>99</v>
      </c>
      <c r="AD109" s="110" t="s">
        <v>367</v>
      </c>
      <c r="AE109" s="109" t="s">
        <v>368</v>
      </c>
      <c r="AF109" s="6" t="s">
        <v>5387</v>
      </c>
      <c r="AG109" s="6" t="s">
        <v>5388</v>
      </c>
      <c r="AH109" s="6" t="s">
        <v>5545</v>
      </c>
      <c r="AI109" s="6" t="s">
        <v>5524</v>
      </c>
      <c r="AJ109" s="6" t="s">
        <v>5391</v>
      </c>
      <c r="AK109" s="6" t="s">
        <v>5392</v>
      </c>
      <c r="AL109" s="6" t="s">
        <v>5546</v>
      </c>
      <c r="AM109" s="6" t="s">
        <v>5526</v>
      </c>
      <c r="AN109" s="6" t="s">
        <v>5547</v>
      </c>
      <c r="AO109" s="6" t="s">
        <v>5396</v>
      </c>
      <c r="AP109" s="6" t="s">
        <v>5397</v>
      </c>
      <c r="AQ109" s="6" t="s">
        <v>5398</v>
      </c>
      <c r="AR109" s="6" t="s">
        <v>5548</v>
      </c>
      <c r="AS109" s="6" t="s">
        <v>5529</v>
      </c>
      <c r="AT109" s="6" t="s">
        <v>5401</v>
      </c>
      <c r="AU109" s="6" t="s">
        <v>5402</v>
      </c>
      <c r="AV109" s="6" t="s">
        <v>5549</v>
      </c>
      <c r="AW109" s="6" t="s">
        <v>5531</v>
      </c>
      <c r="AX109" s="6" t="s">
        <v>5550</v>
      </c>
      <c r="AY109" s="6" t="s">
        <v>5406</v>
      </c>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row>
    <row r="110" spans="1:111" x14ac:dyDescent="0.25">
      <c r="A110" s="6" t="s">
        <v>369</v>
      </c>
      <c r="B110" s="6">
        <v>16</v>
      </c>
      <c r="C110" s="6" t="s">
        <v>73</v>
      </c>
      <c r="D110" s="6" t="s">
        <v>74</v>
      </c>
      <c r="E110" s="6" t="s">
        <v>304</v>
      </c>
      <c r="F110" s="6" t="s">
        <v>305</v>
      </c>
      <c r="G110" s="6" t="s">
        <v>4223</v>
      </c>
      <c r="H110" s="6" t="s">
        <v>5079</v>
      </c>
      <c r="I110" s="6" t="s">
        <v>79</v>
      </c>
      <c r="J110" s="6" t="s">
        <v>371</v>
      </c>
      <c r="K110" s="6" t="s">
        <v>81</v>
      </c>
      <c r="L110" s="6" t="s">
        <v>372</v>
      </c>
      <c r="M110" s="110" t="s">
        <v>373</v>
      </c>
      <c r="N110" s="109" t="s">
        <v>374</v>
      </c>
      <c r="O110" s="110" t="s">
        <v>85</v>
      </c>
      <c r="P110" s="109" t="s">
        <v>86</v>
      </c>
      <c r="Q110" s="110" t="s">
        <v>375</v>
      </c>
      <c r="R110" s="109" t="s">
        <v>376</v>
      </c>
      <c r="S110" s="6" t="s">
        <v>377</v>
      </c>
      <c r="T110" s="6" t="s">
        <v>378</v>
      </c>
      <c r="U110" s="6" t="s">
        <v>316</v>
      </c>
      <c r="V110" s="6" t="s">
        <v>379</v>
      </c>
      <c r="W110" s="110" t="s">
        <v>318</v>
      </c>
      <c r="X110" s="109" t="s">
        <v>94</v>
      </c>
      <c r="Y110" s="110" t="s">
        <v>380</v>
      </c>
      <c r="Z110" s="6" t="s">
        <v>381</v>
      </c>
      <c r="AA110" s="6" t="s">
        <v>321</v>
      </c>
      <c r="AB110" s="6" t="s">
        <v>300</v>
      </c>
      <c r="AC110" s="6" t="s">
        <v>99</v>
      </c>
      <c r="AD110" s="110" t="s">
        <v>382</v>
      </c>
      <c r="AE110" s="109" t="s">
        <v>383</v>
      </c>
      <c r="AF110" s="6" t="s">
        <v>5387</v>
      </c>
      <c r="AG110" s="6" t="s">
        <v>5388</v>
      </c>
      <c r="AH110" s="6" t="s">
        <v>5551</v>
      </c>
      <c r="AI110" s="6" t="s">
        <v>5524</v>
      </c>
      <c r="AJ110" s="6" t="s">
        <v>5391</v>
      </c>
      <c r="AK110" s="6" t="s">
        <v>5392</v>
      </c>
      <c r="AL110" s="6" t="s">
        <v>5552</v>
      </c>
      <c r="AM110" s="6" t="s">
        <v>5526</v>
      </c>
      <c r="AN110" s="6" t="s">
        <v>5553</v>
      </c>
      <c r="AO110" s="6" t="s">
        <v>5396</v>
      </c>
      <c r="AP110" s="6" t="s">
        <v>5397</v>
      </c>
      <c r="AQ110" s="6" t="s">
        <v>5398</v>
      </c>
      <c r="AR110" s="6" t="s">
        <v>5554</v>
      </c>
      <c r="AS110" s="6" t="s">
        <v>5529</v>
      </c>
      <c r="AT110" s="6" t="s">
        <v>5401</v>
      </c>
      <c r="AU110" s="6" t="s">
        <v>5402</v>
      </c>
      <c r="AV110" s="6" t="s">
        <v>5555</v>
      </c>
      <c r="AW110" s="6" t="s">
        <v>5531</v>
      </c>
      <c r="AX110" s="6" t="s">
        <v>5556</v>
      </c>
      <c r="AY110" s="6" t="s">
        <v>5406</v>
      </c>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row>
    <row r="111" spans="1:111" x14ac:dyDescent="0.25">
      <c r="A111" s="6" t="s">
        <v>384</v>
      </c>
      <c r="B111" s="6">
        <v>17</v>
      </c>
      <c r="C111" s="6" t="s">
        <v>73</v>
      </c>
      <c r="D111" s="6" t="s">
        <v>74</v>
      </c>
      <c r="E111" s="6" t="s">
        <v>304</v>
      </c>
      <c r="F111" s="6" t="s">
        <v>305</v>
      </c>
      <c r="G111" s="6" t="s">
        <v>4071</v>
      </c>
      <c r="H111" s="6" t="s">
        <v>5080</v>
      </c>
      <c r="I111" s="6" t="s">
        <v>79</v>
      </c>
      <c r="J111" s="6" t="s">
        <v>386</v>
      </c>
      <c r="K111" s="6" t="s">
        <v>387</v>
      </c>
      <c r="L111" s="6" t="s">
        <v>388</v>
      </c>
      <c r="M111" s="110" t="s">
        <v>389</v>
      </c>
      <c r="N111" s="109" t="s">
        <v>390</v>
      </c>
      <c r="O111" s="110" t="s">
        <v>85</v>
      </c>
      <c r="P111" s="109" t="s">
        <v>86</v>
      </c>
      <c r="Q111" s="110" t="s">
        <v>391</v>
      </c>
      <c r="R111" s="109" t="s">
        <v>392</v>
      </c>
      <c r="S111" s="6" t="s">
        <v>393</v>
      </c>
      <c r="T111" s="6" t="s">
        <v>394</v>
      </c>
      <c r="U111" s="6" t="s">
        <v>316</v>
      </c>
      <c r="V111" s="6" t="s">
        <v>395</v>
      </c>
      <c r="W111" s="110" t="s">
        <v>318</v>
      </c>
      <c r="X111" s="109" t="s">
        <v>94</v>
      </c>
      <c r="Y111" s="110" t="s">
        <v>396</v>
      </c>
      <c r="Z111" s="6" t="s">
        <v>397</v>
      </c>
      <c r="AA111" s="6" t="s">
        <v>321</v>
      </c>
      <c r="AB111" s="6" t="s">
        <v>300</v>
      </c>
      <c r="AC111" s="6" t="s">
        <v>99</v>
      </c>
      <c r="AD111" s="110" t="s">
        <v>398</v>
      </c>
      <c r="AE111" s="109" t="s">
        <v>399</v>
      </c>
      <c r="AF111" s="6" t="s">
        <v>5387</v>
      </c>
      <c r="AG111" s="6" t="s">
        <v>5388</v>
      </c>
      <c r="AH111" s="6" t="s">
        <v>5557</v>
      </c>
      <c r="AI111" s="6" t="s">
        <v>5524</v>
      </c>
      <c r="AJ111" s="6" t="s">
        <v>5391</v>
      </c>
      <c r="AK111" s="6" t="s">
        <v>5392</v>
      </c>
      <c r="AL111" s="6" t="s">
        <v>5558</v>
      </c>
      <c r="AM111" s="6" t="s">
        <v>5526</v>
      </c>
      <c r="AN111" s="6" t="s">
        <v>5559</v>
      </c>
      <c r="AO111" s="6" t="s">
        <v>5396</v>
      </c>
      <c r="AP111" s="6" t="s">
        <v>5397</v>
      </c>
      <c r="AQ111" s="6" t="s">
        <v>5398</v>
      </c>
      <c r="AR111" s="6" t="s">
        <v>5560</v>
      </c>
      <c r="AS111" s="6" t="s">
        <v>5529</v>
      </c>
      <c r="AT111" s="6" t="s">
        <v>5401</v>
      </c>
      <c r="AU111" s="6" t="s">
        <v>5402</v>
      </c>
      <c r="AV111" s="6" t="s">
        <v>5561</v>
      </c>
      <c r="AW111" s="6" t="s">
        <v>5531</v>
      </c>
      <c r="AX111" s="6" t="s">
        <v>5562</v>
      </c>
      <c r="AY111" s="6" t="s">
        <v>5406</v>
      </c>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row>
    <row r="112" spans="1:111" x14ac:dyDescent="0.25">
      <c r="A112" s="6" t="s">
        <v>400</v>
      </c>
      <c r="B112" s="6">
        <v>18</v>
      </c>
      <c r="C112" s="6" t="s">
        <v>73</v>
      </c>
      <c r="D112" s="6" t="s">
        <v>74</v>
      </c>
      <c r="E112" s="6" t="s">
        <v>304</v>
      </c>
      <c r="F112" s="6" t="s">
        <v>305</v>
      </c>
      <c r="G112" s="6" t="s">
        <v>4154</v>
      </c>
      <c r="H112" s="6" t="s">
        <v>5081</v>
      </c>
      <c r="I112" s="6" t="s">
        <v>79</v>
      </c>
      <c r="J112" s="6" t="s">
        <v>402</v>
      </c>
      <c r="K112" s="6" t="s">
        <v>81</v>
      </c>
      <c r="L112" s="6" t="s">
        <v>403</v>
      </c>
      <c r="M112" s="110" t="s">
        <v>404</v>
      </c>
      <c r="N112" s="109" t="s">
        <v>405</v>
      </c>
      <c r="O112" s="110" t="s">
        <v>85</v>
      </c>
      <c r="P112" s="109" t="s">
        <v>86</v>
      </c>
      <c r="Q112" s="110" t="s">
        <v>406</v>
      </c>
      <c r="R112" s="109" t="s">
        <v>407</v>
      </c>
      <c r="S112" s="6" t="s">
        <v>408</v>
      </c>
      <c r="T112" s="6" t="s">
        <v>409</v>
      </c>
      <c r="U112" s="6" t="s">
        <v>316</v>
      </c>
      <c r="V112" s="6" t="s">
        <v>410</v>
      </c>
      <c r="W112" s="110" t="s">
        <v>318</v>
      </c>
      <c r="X112" s="109" t="s">
        <v>94</v>
      </c>
      <c r="Y112" s="110" t="s">
        <v>411</v>
      </c>
      <c r="Z112" s="6" t="s">
        <v>412</v>
      </c>
      <c r="AA112" s="6" t="s">
        <v>321</v>
      </c>
      <c r="AB112" s="6" t="s">
        <v>413</v>
      </c>
      <c r="AC112" s="6" t="s">
        <v>99</v>
      </c>
      <c r="AD112" s="110" t="s">
        <v>414</v>
      </c>
      <c r="AE112" s="109" t="s">
        <v>415</v>
      </c>
      <c r="AF112" s="6" t="s">
        <v>5387</v>
      </c>
      <c r="AG112" s="6" t="s">
        <v>5388</v>
      </c>
      <c r="AH112" s="6" t="s">
        <v>5563</v>
      </c>
      <c r="AI112" s="6" t="s">
        <v>5524</v>
      </c>
      <c r="AJ112" s="6" t="s">
        <v>5391</v>
      </c>
      <c r="AK112" s="6" t="s">
        <v>5392</v>
      </c>
      <c r="AL112" s="6" t="s">
        <v>5564</v>
      </c>
      <c r="AM112" s="6" t="s">
        <v>5526</v>
      </c>
      <c r="AN112" s="6" t="s">
        <v>5565</v>
      </c>
      <c r="AO112" s="6" t="s">
        <v>5396</v>
      </c>
      <c r="AP112" s="6" t="s">
        <v>5397</v>
      </c>
      <c r="AQ112" s="6" t="s">
        <v>5398</v>
      </c>
      <c r="AR112" s="6" t="s">
        <v>5566</v>
      </c>
      <c r="AS112" s="6" t="s">
        <v>5529</v>
      </c>
      <c r="AT112" s="6" t="s">
        <v>5401</v>
      </c>
      <c r="AU112" s="6" t="s">
        <v>5402</v>
      </c>
      <c r="AV112" s="6" t="s">
        <v>5567</v>
      </c>
      <c r="AW112" s="6" t="s">
        <v>5531</v>
      </c>
      <c r="AX112" s="6" t="s">
        <v>5568</v>
      </c>
      <c r="AY112" s="6" t="s">
        <v>5406</v>
      </c>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row>
    <row r="113" spans="1:111" x14ac:dyDescent="0.25">
      <c r="A113" s="6" t="s">
        <v>416</v>
      </c>
      <c r="B113" s="6">
        <v>19</v>
      </c>
      <c r="C113" s="6" t="s">
        <v>73</v>
      </c>
      <c r="D113" s="6" t="s">
        <v>74</v>
      </c>
      <c r="E113" s="6" t="s">
        <v>304</v>
      </c>
      <c r="F113" s="6" t="s">
        <v>305</v>
      </c>
      <c r="G113" s="6" t="s">
        <v>4110</v>
      </c>
      <c r="H113" s="6" t="s">
        <v>5082</v>
      </c>
      <c r="I113" s="6" t="s">
        <v>79</v>
      </c>
      <c r="J113" s="6" t="s">
        <v>418</v>
      </c>
      <c r="K113" s="6" t="s">
        <v>81</v>
      </c>
      <c r="L113" s="6" t="s">
        <v>419</v>
      </c>
      <c r="M113" s="110" t="s">
        <v>420</v>
      </c>
      <c r="N113" s="109" t="s">
        <v>421</v>
      </c>
      <c r="O113" s="110" t="s">
        <v>85</v>
      </c>
      <c r="P113" s="109" t="s">
        <v>86</v>
      </c>
      <c r="Q113" s="110" t="s">
        <v>422</v>
      </c>
      <c r="R113" s="109" t="s">
        <v>423</v>
      </c>
      <c r="S113" s="6" t="s">
        <v>424</v>
      </c>
      <c r="T113" s="6" t="s">
        <v>425</v>
      </c>
      <c r="U113" s="6" t="s">
        <v>316</v>
      </c>
      <c r="V113" s="6" t="s">
        <v>426</v>
      </c>
      <c r="W113" s="110" t="s">
        <v>318</v>
      </c>
      <c r="X113" s="109" t="s">
        <v>94</v>
      </c>
      <c r="Y113" s="110" t="s">
        <v>427</v>
      </c>
      <c r="Z113" s="6" t="s">
        <v>428</v>
      </c>
      <c r="AA113" s="6" t="s">
        <v>321</v>
      </c>
      <c r="AB113" s="6" t="s">
        <v>413</v>
      </c>
      <c r="AC113" s="6" t="s">
        <v>99</v>
      </c>
      <c r="AD113" s="110" t="s">
        <v>429</v>
      </c>
      <c r="AE113" s="109" t="s">
        <v>430</v>
      </c>
      <c r="AF113" s="6" t="s">
        <v>5387</v>
      </c>
      <c r="AG113" s="6" t="s">
        <v>5388</v>
      </c>
      <c r="AH113" s="6" t="s">
        <v>5569</v>
      </c>
      <c r="AI113" s="6" t="s">
        <v>5524</v>
      </c>
      <c r="AJ113" s="6" t="s">
        <v>5391</v>
      </c>
      <c r="AK113" s="6" t="s">
        <v>5392</v>
      </c>
      <c r="AL113" s="6" t="s">
        <v>5570</v>
      </c>
      <c r="AM113" s="6" t="s">
        <v>5526</v>
      </c>
      <c r="AN113" s="6" t="s">
        <v>5571</v>
      </c>
      <c r="AO113" s="6" t="s">
        <v>5396</v>
      </c>
      <c r="AP113" s="6" t="s">
        <v>5397</v>
      </c>
      <c r="AQ113" s="6" t="s">
        <v>5398</v>
      </c>
      <c r="AR113" s="6" t="s">
        <v>5572</v>
      </c>
      <c r="AS113" s="6" t="s">
        <v>5529</v>
      </c>
      <c r="AT113" s="6" t="s">
        <v>5401</v>
      </c>
      <c r="AU113" s="6" t="s">
        <v>5402</v>
      </c>
      <c r="AV113" s="6" t="s">
        <v>5573</v>
      </c>
      <c r="AW113" s="6" t="s">
        <v>5531</v>
      </c>
      <c r="AX113" s="6" t="s">
        <v>5574</v>
      </c>
      <c r="AY113" s="6" t="s">
        <v>5406</v>
      </c>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1:111" x14ac:dyDescent="0.25">
      <c r="A114" s="6" t="s">
        <v>431</v>
      </c>
      <c r="B114" s="6">
        <v>20</v>
      </c>
      <c r="C114" s="6" t="s">
        <v>73</v>
      </c>
      <c r="D114" s="6" t="s">
        <v>74</v>
      </c>
      <c r="E114" s="6" t="s">
        <v>304</v>
      </c>
      <c r="F114" s="6" t="s">
        <v>305</v>
      </c>
      <c r="G114" s="6" t="s">
        <v>4207</v>
      </c>
      <c r="H114" s="6" t="s">
        <v>5083</v>
      </c>
      <c r="I114" s="6" t="s">
        <v>79</v>
      </c>
      <c r="J114" s="6" t="s">
        <v>433</v>
      </c>
      <c r="K114" s="6" t="s">
        <v>81</v>
      </c>
      <c r="L114" s="6" t="s">
        <v>434</v>
      </c>
      <c r="M114" s="110" t="s">
        <v>435</v>
      </c>
      <c r="N114" s="109" t="s">
        <v>436</v>
      </c>
      <c r="O114" s="110" t="s">
        <v>85</v>
      </c>
      <c r="P114" s="109" t="s">
        <v>86</v>
      </c>
      <c r="Q114" s="110" t="s">
        <v>437</v>
      </c>
      <c r="R114" s="109" t="s">
        <v>438</v>
      </c>
      <c r="S114" s="6" t="s">
        <v>439</v>
      </c>
      <c r="T114" s="6" t="s">
        <v>440</v>
      </c>
      <c r="U114" s="6" t="s">
        <v>316</v>
      </c>
      <c r="V114" s="6" t="s">
        <v>441</v>
      </c>
      <c r="W114" s="110" t="s">
        <v>318</v>
      </c>
      <c r="X114" s="109" t="s">
        <v>94</v>
      </c>
      <c r="Y114" s="110" t="s">
        <v>442</v>
      </c>
      <c r="Z114" s="6" t="s">
        <v>443</v>
      </c>
      <c r="AA114" s="6" t="s">
        <v>321</v>
      </c>
      <c r="AB114" s="6" t="s">
        <v>119</v>
      </c>
      <c r="AC114" s="6" t="s">
        <v>99</v>
      </c>
      <c r="AD114" s="110" t="s">
        <v>444</v>
      </c>
      <c r="AE114" s="109" t="s">
        <v>445</v>
      </c>
      <c r="AF114" s="6" t="s">
        <v>5387</v>
      </c>
      <c r="AG114" s="6" t="s">
        <v>5388</v>
      </c>
      <c r="AH114" s="6" t="s">
        <v>5575</v>
      </c>
      <c r="AI114" s="6" t="s">
        <v>5524</v>
      </c>
      <c r="AJ114" s="6" t="s">
        <v>5391</v>
      </c>
      <c r="AK114" s="6" t="s">
        <v>5392</v>
      </c>
      <c r="AL114" s="6" t="s">
        <v>5576</v>
      </c>
      <c r="AM114" s="6" t="s">
        <v>5526</v>
      </c>
      <c r="AN114" s="6" t="s">
        <v>5577</v>
      </c>
      <c r="AO114" s="6" t="s">
        <v>5396</v>
      </c>
      <c r="AP114" s="6" t="s">
        <v>5397</v>
      </c>
      <c r="AQ114" s="6" t="s">
        <v>5398</v>
      </c>
      <c r="AR114" s="6" t="s">
        <v>5578</v>
      </c>
      <c r="AS114" s="6" t="s">
        <v>5529</v>
      </c>
      <c r="AT114" s="6" t="s">
        <v>5401</v>
      </c>
      <c r="AU114" s="6" t="s">
        <v>5402</v>
      </c>
      <c r="AV114" s="6" t="s">
        <v>5579</v>
      </c>
      <c r="AW114" s="6" t="s">
        <v>5531</v>
      </c>
      <c r="AX114" s="6" t="s">
        <v>5580</v>
      </c>
      <c r="AY114" s="6" t="s">
        <v>5406</v>
      </c>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row>
    <row r="115" spans="1:111" x14ac:dyDescent="0.25">
      <c r="A115" s="6" t="s">
        <v>446</v>
      </c>
      <c r="B115" s="6">
        <v>21</v>
      </c>
      <c r="C115" s="6" t="s">
        <v>73</v>
      </c>
      <c r="D115" s="6" t="s">
        <v>74</v>
      </c>
      <c r="E115" s="6" t="s">
        <v>304</v>
      </c>
      <c r="F115" s="6" t="s">
        <v>305</v>
      </c>
      <c r="G115" s="6" t="s">
        <v>4233</v>
      </c>
      <c r="H115" s="6" t="s">
        <v>5084</v>
      </c>
      <c r="I115" s="6" t="s">
        <v>79</v>
      </c>
      <c r="J115" s="6" t="s">
        <v>448</v>
      </c>
      <c r="K115" s="6" t="s">
        <v>327</v>
      </c>
      <c r="L115" s="6" t="s">
        <v>449</v>
      </c>
      <c r="M115" s="110" t="s">
        <v>450</v>
      </c>
      <c r="N115" s="109" t="s">
        <v>451</v>
      </c>
      <c r="O115" s="110" t="s">
        <v>85</v>
      </c>
      <c r="P115" s="109" t="s">
        <v>86</v>
      </c>
      <c r="Q115" s="110" t="s">
        <v>452</v>
      </c>
      <c r="R115" s="109" t="s">
        <v>453</v>
      </c>
      <c r="S115" s="6" t="s">
        <v>454</v>
      </c>
      <c r="T115" s="6" t="s">
        <v>455</v>
      </c>
      <c r="U115" s="6" t="s">
        <v>316</v>
      </c>
      <c r="V115" s="6" t="s">
        <v>456</v>
      </c>
      <c r="W115" s="110" t="s">
        <v>318</v>
      </c>
      <c r="X115" s="109" t="s">
        <v>94</v>
      </c>
      <c r="Y115" s="110" t="s">
        <v>457</v>
      </c>
      <c r="Z115" s="6" t="s">
        <v>458</v>
      </c>
      <c r="AA115" s="6" t="s">
        <v>321</v>
      </c>
      <c r="AB115" s="6" t="s">
        <v>119</v>
      </c>
      <c r="AC115" s="6" t="s">
        <v>99</v>
      </c>
      <c r="AD115" s="110" t="s">
        <v>459</v>
      </c>
      <c r="AE115" s="109" t="s">
        <v>460</v>
      </c>
      <c r="AF115" s="6" t="s">
        <v>5387</v>
      </c>
      <c r="AG115" s="6" t="s">
        <v>5388</v>
      </c>
      <c r="AH115" s="6" t="s">
        <v>5581</v>
      </c>
      <c r="AI115" s="6" t="s">
        <v>5524</v>
      </c>
      <c r="AJ115" s="6" t="s">
        <v>5391</v>
      </c>
      <c r="AK115" s="6" t="s">
        <v>5392</v>
      </c>
      <c r="AL115" s="6" t="s">
        <v>5582</v>
      </c>
      <c r="AM115" s="6" t="s">
        <v>5526</v>
      </c>
      <c r="AN115" s="6" t="s">
        <v>5583</v>
      </c>
      <c r="AO115" s="6" t="s">
        <v>5396</v>
      </c>
      <c r="AP115" s="6" t="s">
        <v>5397</v>
      </c>
      <c r="AQ115" s="6" t="s">
        <v>5398</v>
      </c>
      <c r="AR115" s="6" t="s">
        <v>5584</v>
      </c>
      <c r="AS115" s="6" t="s">
        <v>5529</v>
      </c>
      <c r="AT115" s="6" t="s">
        <v>5401</v>
      </c>
      <c r="AU115" s="6" t="s">
        <v>5402</v>
      </c>
      <c r="AV115" s="6" t="s">
        <v>5585</v>
      </c>
      <c r="AW115" s="6" t="s">
        <v>5531</v>
      </c>
      <c r="AX115" s="6" t="s">
        <v>5586</v>
      </c>
      <c r="AY115" s="6" t="s">
        <v>5406</v>
      </c>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row>
    <row r="116" spans="1:111" x14ac:dyDescent="0.25">
      <c r="A116" s="6" t="s">
        <v>461</v>
      </c>
      <c r="B116" s="6">
        <v>22</v>
      </c>
      <c r="C116" s="6" t="s">
        <v>73</v>
      </c>
      <c r="D116" s="6" t="s">
        <v>74</v>
      </c>
      <c r="E116" s="6" t="s">
        <v>304</v>
      </c>
      <c r="F116" s="6" t="s">
        <v>305</v>
      </c>
      <c r="G116" s="6" t="s">
        <v>4243</v>
      </c>
      <c r="H116" s="6" t="s">
        <v>5085</v>
      </c>
      <c r="I116" s="6" t="s">
        <v>79</v>
      </c>
      <c r="J116" s="6" t="s">
        <v>463</v>
      </c>
      <c r="K116" s="6" t="s">
        <v>464</v>
      </c>
      <c r="L116" s="6" t="s">
        <v>465</v>
      </c>
      <c r="M116" s="110" t="s">
        <v>466</v>
      </c>
      <c r="N116" s="109" t="s">
        <v>467</v>
      </c>
      <c r="O116" s="110" t="s">
        <v>85</v>
      </c>
      <c r="P116" s="109" t="s">
        <v>86</v>
      </c>
      <c r="Q116" s="110" t="s">
        <v>468</v>
      </c>
      <c r="R116" s="109" t="s">
        <v>469</v>
      </c>
      <c r="S116" s="6" t="s">
        <v>470</v>
      </c>
      <c r="T116" s="6" t="s">
        <v>471</v>
      </c>
      <c r="U116" s="6" t="s">
        <v>316</v>
      </c>
      <c r="V116" s="6" t="s">
        <v>472</v>
      </c>
      <c r="W116" s="110" t="s">
        <v>318</v>
      </c>
      <c r="X116" s="109" t="s">
        <v>94</v>
      </c>
      <c r="Y116" s="110" t="s">
        <v>473</v>
      </c>
      <c r="Z116" s="6" t="s">
        <v>474</v>
      </c>
      <c r="AA116" s="6" t="s">
        <v>321</v>
      </c>
      <c r="AB116" s="6" t="s">
        <v>300</v>
      </c>
      <c r="AC116" s="6" t="s">
        <v>99</v>
      </c>
      <c r="AD116" s="110" t="s">
        <v>475</v>
      </c>
      <c r="AE116" s="109" t="s">
        <v>476</v>
      </c>
      <c r="AF116" s="6" t="s">
        <v>5387</v>
      </c>
      <c r="AG116" s="6" t="s">
        <v>5388</v>
      </c>
      <c r="AH116" s="6" t="s">
        <v>5587</v>
      </c>
      <c r="AI116" s="6" t="s">
        <v>5524</v>
      </c>
      <c r="AJ116" s="6" t="s">
        <v>5391</v>
      </c>
      <c r="AK116" s="6" t="s">
        <v>5392</v>
      </c>
      <c r="AL116" s="6" t="s">
        <v>5588</v>
      </c>
      <c r="AM116" s="6" t="s">
        <v>5526</v>
      </c>
      <c r="AN116" s="6" t="s">
        <v>5589</v>
      </c>
      <c r="AO116" s="6" t="s">
        <v>5396</v>
      </c>
      <c r="AP116" s="6" t="s">
        <v>5397</v>
      </c>
      <c r="AQ116" s="6" t="s">
        <v>5398</v>
      </c>
      <c r="AR116" s="6" t="s">
        <v>5590</v>
      </c>
      <c r="AS116" s="6" t="s">
        <v>5529</v>
      </c>
      <c r="AT116" s="6" t="s">
        <v>5401</v>
      </c>
      <c r="AU116" s="6" t="s">
        <v>5402</v>
      </c>
      <c r="AV116" s="6" t="s">
        <v>5591</v>
      </c>
      <c r="AW116" s="6" t="s">
        <v>5531</v>
      </c>
      <c r="AX116" s="6" t="s">
        <v>5592</v>
      </c>
      <c r="AY116" s="6" t="s">
        <v>5406</v>
      </c>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row>
    <row r="117" spans="1:111" x14ac:dyDescent="0.25">
      <c r="A117" s="6" t="s">
        <v>477</v>
      </c>
      <c r="B117" s="6">
        <v>23</v>
      </c>
      <c r="C117" s="6" t="s">
        <v>73</v>
      </c>
      <c r="D117" s="6" t="s">
        <v>74</v>
      </c>
      <c r="E117" s="6" t="s">
        <v>304</v>
      </c>
      <c r="F117" s="6" t="s">
        <v>305</v>
      </c>
      <c r="G117" s="6" t="s">
        <v>4169</v>
      </c>
      <c r="H117" s="6" t="s">
        <v>5086</v>
      </c>
      <c r="I117" s="6" t="s">
        <v>79</v>
      </c>
      <c r="J117" s="6" t="s">
        <v>479</v>
      </c>
      <c r="K117" s="6" t="s">
        <v>81</v>
      </c>
      <c r="L117" s="6" t="s">
        <v>480</v>
      </c>
      <c r="M117" s="110" t="s">
        <v>481</v>
      </c>
      <c r="N117" s="109" t="s">
        <v>482</v>
      </c>
      <c r="O117" s="110" t="s">
        <v>85</v>
      </c>
      <c r="P117" s="109" t="s">
        <v>86</v>
      </c>
      <c r="Q117" s="110" t="s">
        <v>483</v>
      </c>
      <c r="R117" s="109" t="s">
        <v>484</v>
      </c>
      <c r="S117" s="6" t="s">
        <v>485</v>
      </c>
      <c r="T117" s="6" t="s">
        <v>486</v>
      </c>
      <c r="U117" s="6" t="s">
        <v>316</v>
      </c>
      <c r="V117" s="6" t="s">
        <v>441</v>
      </c>
      <c r="W117" s="110" t="s">
        <v>318</v>
      </c>
      <c r="X117" s="109" t="s">
        <v>94</v>
      </c>
      <c r="Y117" s="110" t="s">
        <v>487</v>
      </c>
      <c r="Z117" s="6" t="s">
        <v>488</v>
      </c>
      <c r="AA117" s="6" t="s">
        <v>321</v>
      </c>
      <c r="AB117" s="6" t="s">
        <v>489</v>
      </c>
      <c r="AC117" s="6" t="s">
        <v>99</v>
      </c>
      <c r="AD117" s="110" t="s">
        <v>490</v>
      </c>
      <c r="AE117" s="109" t="s">
        <v>491</v>
      </c>
      <c r="AF117" s="6" t="s">
        <v>5387</v>
      </c>
      <c r="AG117" s="6" t="s">
        <v>5388</v>
      </c>
      <c r="AH117" s="6" t="s">
        <v>5593</v>
      </c>
      <c r="AI117" s="6" t="s">
        <v>5524</v>
      </c>
      <c r="AJ117" s="6" t="s">
        <v>5391</v>
      </c>
      <c r="AK117" s="6" t="s">
        <v>5392</v>
      </c>
      <c r="AL117" s="6" t="s">
        <v>5594</v>
      </c>
      <c r="AM117" s="6" t="s">
        <v>5526</v>
      </c>
      <c r="AN117" s="6" t="s">
        <v>5595</v>
      </c>
      <c r="AO117" s="6" t="s">
        <v>5396</v>
      </c>
      <c r="AP117" s="6" t="s">
        <v>5397</v>
      </c>
      <c r="AQ117" s="6" t="s">
        <v>5398</v>
      </c>
      <c r="AR117" s="6" t="s">
        <v>5596</v>
      </c>
      <c r="AS117" s="6" t="s">
        <v>5529</v>
      </c>
      <c r="AT117" s="6" t="s">
        <v>5401</v>
      </c>
      <c r="AU117" s="6" t="s">
        <v>5402</v>
      </c>
      <c r="AV117" s="6" t="s">
        <v>5597</v>
      </c>
      <c r="AW117" s="6" t="s">
        <v>5531</v>
      </c>
      <c r="AX117" s="6" t="s">
        <v>5598</v>
      </c>
      <c r="AY117" s="6" t="s">
        <v>5406</v>
      </c>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row>
    <row r="118" spans="1:111" x14ac:dyDescent="0.25">
      <c r="A118" s="6" t="s">
        <v>492</v>
      </c>
      <c r="B118" s="6">
        <v>24</v>
      </c>
      <c r="C118" s="6" t="s">
        <v>73</v>
      </c>
      <c r="D118" s="6" t="s">
        <v>74</v>
      </c>
      <c r="E118" s="6" t="s">
        <v>304</v>
      </c>
      <c r="F118" s="6" t="s">
        <v>305</v>
      </c>
      <c r="G118" s="6" t="s">
        <v>4143</v>
      </c>
      <c r="H118" s="6" t="s">
        <v>5087</v>
      </c>
      <c r="I118" s="6" t="s">
        <v>79</v>
      </c>
      <c r="J118" s="6" t="s">
        <v>494</v>
      </c>
      <c r="K118" s="6" t="s">
        <v>81</v>
      </c>
      <c r="L118" s="6" t="s">
        <v>495</v>
      </c>
      <c r="M118" s="110" t="s">
        <v>496</v>
      </c>
      <c r="N118" s="109" t="s">
        <v>497</v>
      </c>
      <c r="O118" s="110" t="s">
        <v>85</v>
      </c>
      <c r="P118" s="109" t="s">
        <v>86</v>
      </c>
      <c r="Q118" s="110" t="s">
        <v>498</v>
      </c>
      <c r="R118" s="109" t="s">
        <v>499</v>
      </c>
      <c r="S118" s="6" t="s">
        <v>500</v>
      </c>
      <c r="T118" s="6" t="s">
        <v>501</v>
      </c>
      <c r="U118" s="6" t="s">
        <v>316</v>
      </c>
      <c r="V118" s="6" t="s">
        <v>502</v>
      </c>
      <c r="W118" s="110" t="s">
        <v>318</v>
      </c>
      <c r="X118" s="109" t="s">
        <v>94</v>
      </c>
      <c r="Y118" s="110" t="s">
        <v>503</v>
      </c>
      <c r="Z118" s="6" t="s">
        <v>504</v>
      </c>
      <c r="AA118" s="6" t="s">
        <v>321</v>
      </c>
      <c r="AB118" s="6" t="s">
        <v>505</v>
      </c>
      <c r="AC118" s="6" t="s">
        <v>99</v>
      </c>
      <c r="AD118" s="110" t="s">
        <v>506</v>
      </c>
      <c r="AE118" s="109" t="s">
        <v>507</v>
      </c>
      <c r="AF118" s="6" t="s">
        <v>5387</v>
      </c>
      <c r="AG118" s="6" t="s">
        <v>5388</v>
      </c>
      <c r="AH118" s="6" t="s">
        <v>5599</v>
      </c>
      <c r="AI118" s="6" t="s">
        <v>5524</v>
      </c>
      <c r="AJ118" s="6" t="s">
        <v>5391</v>
      </c>
      <c r="AK118" s="6" t="s">
        <v>5392</v>
      </c>
      <c r="AL118" s="6" t="s">
        <v>5600</v>
      </c>
      <c r="AM118" s="6" t="s">
        <v>5526</v>
      </c>
      <c r="AN118" s="6" t="s">
        <v>5601</v>
      </c>
      <c r="AO118" s="6" t="s">
        <v>5396</v>
      </c>
      <c r="AP118" s="6" t="s">
        <v>5397</v>
      </c>
      <c r="AQ118" s="6" t="s">
        <v>5398</v>
      </c>
      <c r="AR118" s="6" t="s">
        <v>5602</v>
      </c>
      <c r="AS118" s="6" t="s">
        <v>5529</v>
      </c>
      <c r="AT118" s="6" t="s">
        <v>5401</v>
      </c>
      <c r="AU118" s="6" t="s">
        <v>5402</v>
      </c>
      <c r="AV118" s="6" t="s">
        <v>5603</v>
      </c>
      <c r="AW118" s="6" t="s">
        <v>5531</v>
      </c>
      <c r="AX118" s="6" t="s">
        <v>5604</v>
      </c>
      <c r="AY118" s="6" t="s">
        <v>5406</v>
      </c>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row>
    <row r="119" spans="1:111" x14ac:dyDescent="0.25">
      <c r="A119" s="6" t="s">
        <v>508</v>
      </c>
      <c r="B119" s="6">
        <v>25</v>
      </c>
      <c r="C119" s="6" t="s">
        <v>73</v>
      </c>
      <c r="D119" s="6" t="s">
        <v>74</v>
      </c>
      <c r="E119" s="6" t="s">
        <v>304</v>
      </c>
      <c r="F119" s="6" t="s">
        <v>305</v>
      </c>
      <c r="G119" s="6" t="s">
        <v>4264</v>
      </c>
      <c r="H119" s="6" t="s">
        <v>5088</v>
      </c>
      <c r="I119" s="6" t="s">
        <v>79</v>
      </c>
      <c r="J119" s="6" t="s">
        <v>510</v>
      </c>
      <c r="K119" s="6" t="s">
        <v>81</v>
      </c>
      <c r="L119" s="6" t="s">
        <v>511</v>
      </c>
      <c r="M119" s="110" t="s">
        <v>512</v>
      </c>
      <c r="N119" s="109" t="s">
        <v>513</v>
      </c>
      <c r="O119" s="110" t="s">
        <v>85</v>
      </c>
      <c r="P119" s="109" t="s">
        <v>86</v>
      </c>
      <c r="Q119" s="110" t="s">
        <v>514</v>
      </c>
      <c r="R119" s="109" t="s">
        <v>515</v>
      </c>
      <c r="S119" s="6" t="s">
        <v>516</v>
      </c>
      <c r="T119" s="6" t="s">
        <v>517</v>
      </c>
      <c r="U119" s="6" t="s">
        <v>316</v>
      </c>
      <c r="V119" s="6" t="s">
        <v>518</v>
      </c>
      <c r="W119" s="110" t="s">
        <v>318</v>
      </c>
      <c r="X119" s="109" t="s">
        <v>94</v>
      </c>
      <c r="Y119" s="110" t="s">
        <v>519</v>
      </c>
      <c r="Z119" s="6" t="s">
        <v>520</v>
      </c>
      <c r="AA119" s="6" t="s">
        <v>321</v>
      </c>
      <c r="AB119" s="6" t="s">
        <v>505</v>
      </c>
      <c r="AC119" s="6" t="s">
        <v>99</v>
      </c>
      <c r="AD119" s="110" t="s">
        <v>521</v>
      </c>
      <c r="AE119" s="109" t="s">
        <v>522</v>
      </c>
      <c r="AF119" s="6" t="s">
        <v>5387</v>
      </c>
      <c r="AG119" s="6" t="s">
        <v>5388</v>
      </c>
      <c r="AH119" s="6" t="s">
        <v>5605</v>
      </c>
      <c r="AI119" s="6" t="s">
        <v>5524</v>
      </c>
      <c r="AJ119" s="6" t="s">
        <v>5391</v>
      </c>
      <c r="AK119" s="6" t="s">
        <v>5392</v>
      </c>
      <c r="AL119" s="6" t="s">
        <v>5606</v>
      </c>
      <c r="AM119" s="6" t="s">
        <v>5526</v>
      </c>
      <c r="AN119" s="6" t="s">
        <v>5607</v>
      </c>
      <c r="AO119" s="6" t="s">
        <v>5396</v>
      </c>
      <c r="AP119" s="6" t="s">
        <v>5397</v>
      </c>
      <c r="AQ119" s="6" t="s">
        <v>5398</v>
      </c>
      <c r="AR119" s="6" t="s">
        <v>5608</v>
      </c>
      <c r="AS119" s="6" t="s">
        <v>5529</v>
      </c>
      <c r="AT119" s="6" t="s">
        <v>5401</v>
      </c>
      <c r="AU119" s="6" t="s">
        <v>5402</v>
      </c>
      <c r="AV119" s="6" t="s">
        <v>5609</v>
      </c>
      <c r="AW119" s="6" t="s">
        <v>5531</v>
      </c>
      <c r="AX119" s="6" t="s">
        <v>5610</v>
      </c>
      <c r="AY119" s="6" t="s">
        <v>5406</v>
      </c>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row>
    <row r="120" spans="1:111" x14ac:dyDescent="0.25">
      <c r="A120" s="6" t="s">
        <v>523</v>
      </c>
      <c r="B120" s="6">
        <v>26</v>
      </c>
      <c r="C120" s="6" t="s">
        <v>73</v>
      </c>
      <c r="D120" s="6" t="s">
        <v>74</v>
      </c>
      <c r="E120" s="6" t="s">
        <v>304</v>
      </c>
      <c r="F120" s="6" t="s">
        <v>305</v>
      </c>
      <c r="G120" s="6" t="s">
        <v>4101</v>
      </c>
      <c r="H120" s="6" t="s">
        <v>5089</v>
      </c>
      <c r="I120" s="6" t="s">
        <v>79</v>
      </c>
      <c r="J120" s="6" t="s">
        <v>525</v>
      </c>
      <c r="K120" s="6" t="s">
        <v>81</v>
      </c>
      <c r="L120" s="6" t="s">
        <v>526</v>
      </c>
      <c r="M120" s="110" t="s">
        <v>527</v>
      </c>
      <c r="N120" s="109" t="s">
        <v>528</v>
      </c>
      <c r="O120" s="110" t="s">
        <v>85</v>
      </c>
      <c r="P120" s="109" t="s">
        <v>86</v>
      </c>
      <c r="Q120" s="110" t="s">
        <v>529</v>
      </c>
      <c r="R120" s="109" t="s">
        <v>530</v>
      </c>
      <c r="S120" s="6" t="s">
        <v>531</v>
      </c>
      <c r="T120" s="6" t="s">
        <v>532</v>
      </c>
      <c r="U120" s="6" t="s">
        <v>316</v>
      </c>
      <c r="V120" s="6" t="s">
        <v>533</v>
      </c>
      <c r="W120" s="110" t="s">
        <v>318</v>
      </c>
      <c r="X120" s="109" t="s">
        <v>94</v>
      </c>
      <c r="Y120" s="110" t="s">
        <v>534</v>
      </c>
      <c r="Z120" s="6" t="s">
        <v>535</v>
      </c>
      <c r="AA120" s="6" t="s">
        <v>321</v>
      </c>
      <c r="AB120" s="6" t="s">
        <v>536</v>
      </c>
      <c r="AC120" s="6" t="s">
        <v>99</v>
      </c>
      <c r="AD120" s="110" t="s">
        <v>537</v>
      </c>
      <c r="AE120" s="109" t="s">
        <v>538</v>
      </c>
      <c r="AF120" s="6" t="s">
        <v>5387</v>
      </c>
      <c r="AG120" s="6" t="s">
        <v>5388</v>
      </c>
      <c r="AH120" s="6" t="s">
        <v>5611</v>
      </c>
      <c r="AI120" s="6" t="s">
        <v>5524</v>
      </c>
      <c r="AJ120" s="6" t="s">
        <v>5391</v>
      </c>
      <c r="AK120" s="6" t="s">
        <v>5392</v>
      </c>
      <c r="AL120" s="6" t="s">
        <v>5612</v>
      </c>
      <c r="AM120" s="6" t="s">
        <v>5526</v>
      </c>
      <c r="AN120" s="6" t="s">
        <v>5613</v>
      </c>
      <c r="AO120" s="6" t="s">
        <v>5396</v>
      </c>
      <c r="AP120" s="6" t="s">
        <v>5397</v>
      </c>
      <c r="AQ120" s="6" t="s">
        <v>5398</v>
      </c>
      <c r="AR120" s="6" t="s">
        <v>5614</v>
      </c>
      <c r="AS120" s="6" t="s">
        <v>5529</v>
      </c>
      <c r="AT120" s="6" t="s">
        <v>5401</v>
      </c>
      <c r="AU120" s="6" t="s">
        <v>5402</v>
      </c>
      <c r="AV120" s="6" t="s">
        <v>5615</v>
      </c>
      <c r="AW120" s="6" t="s">
        <v>5531</v>
      </c>
      <c r="AX120" s="6" t="s">
        <v>5616</v>
      </c>
      <c r="AY120" s="6" t="s">
        <v>5406</v>
      </c>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row>
    <row r="121" spans="1:111" x14ac:dyDescent="0.25">
      <c r="A121" s="6" t="s">
        <v>539</v>
      </c>
      <c r="B121" s="6">
        <v>27</v>
      </c>
      <c r="C121" s="6" t="s">
        <v>73</v>
      </c>
      <c r="D121" s="6" t="s">
        <v>74</v>
      </c>
      <c r="E121" s="6" t="s">
        <v>304</v>
      </c>
      <c r="F121" s="6" t="s">
        <v>305</v>
      </c>
      <c r="G121" s="6" t="s">
        <v>4119</v>
      </c>
      <c r="H121" s="6" t="s">
        <v>5090</v>
      </c>
      <c r="I121" s="6" t="s">
        <v>79</v>
      </c>
      <c r="J121" s="6" t="s">
        <v>541</v>
      </c>
      <c r="K121" s="6" t="s">
        <v>308</v>
      </c>
      <c r="L121" s="6" t="s">
        <v>542</v>
      </c>
      <c r="M121" s="110" t="s">
        <v>543</v>
      </c>
      <c r="N121" s="109" t="s">
        <v>544</v>
      </c>
      <c r="O121" s="110" t="s">
        <v>85</v>
      </c>
      <c r="P121" s="109" t="s">
        <v>86</v>
      </c>
      <c r="Q121" s="110" t="s">
        <v>545</v>
      </c>
      <c r="R121" s="109" t="s">
        <v>546</v>
      </c>
      <c r="S121" s="6" t="s">
        <v>547</v>
      </c>
      <c r="T121" s="6" t="s">
        <v>548</v>
      </c>
      <c r="U121" s="6" t="s">
        <v>316</v>
      </c>
      <c r="V121" s="6" t="s">
        <v>549</v>
      </c>
      <c r="W121" s="110" t="s">
        <v>318</v>
      </c>
      <c r="X121" s="109" t="s">
        <v>94</v>
      </c>
      <c r="Y121" s="110" t="s">
        <v>550</v>
      </c>
      <c r="Z121" s="6" t="s">
        <v>551</v>
      </c>
      <c r="AA121" s="6" t="s">
        <v>321</v>
      </c>
      <c r="AB121" s="6" t="s">
        <v>536</v>
      </c>
      <c r="AC121" s="6" t="s">
        <v>99</v>
      </c>
      <c r="AD121" s="110" t="s">
        <v>552</v>
      </c>
      <c r="AE121" s="109" t="s">
        <v>553</v>
      </c>
      <c r="AF121" s="6" t="s">
        <v>5387</v>
      </c>
      <c r="AG121" s="6" t="s">
        <v>5388</v>
      </c>
      <c r="AH121" s="6" t="s">
        <v>5617</v>
      </c>
      <c r="AI121" s="6" t="s">
        <v>5524</v>
      </c>
      <c r="AJ121" s="6" t="s">
        <v>5391</v>
      </c>
      <c r="AK121" s="6" t="s">
        <v>5392</v>
      </c>
      <c r="AL121" s="6" t="s">
        <v>5618</v>
      </c>
      <c r="AM121" s="6" t="s">
        <v>5526</v>
      </c>
      <c r="AN121" s="6" t="s">
        <v>5619</v>
      </c>
      <c r="AO121" s="6" t="s">
        <v>5396</v>
      </c>
      <c r="AP121" s="6" t="s">
        <v>5397</v>
      </c>
      <c r="AQ121" s="6" t="s">
        <v>5398</v>
      </c>
      <c r="AR121" s="6" t="s">
        <v>5620</v>
      </c>
      <c r="AS121" s="6" t="s">
        <v>5529</v>
      </c>
      <c r="AT121" s="6" t="s">
        <v>5401</v>
      </c>
      <c r="AU121" s="6" t="s">
        <v>5402</v>
      </c>
      <c r="AV121" s="6" t="s">
        <v>5621</v>
      </c>
      <c r="AW121" s="6" t="s">
        <v>5531</v>
      </c>
      <c r="AX121" s="6" t="s">
        <v>5622</v>
      </c>
      <c r="AY121" s="6" t="s">
        <v>5406</v>
      </c>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row>
    <row r="122" spans="1:111" x14ac:dyDescent="0.25">
      <c r="A122" s="6" t="s">
        <v>554</v>
      </c>
      <c r="B122" s="6">
        <v>28</v>
      </c>
      <c r="C122" s="6" t="s">
        <v>73</v>
      </c>
      <c r="D122" s="6" t="s">
        <v>74</v>
      </c>
      <c r="E122" s="6" t="s">
        <v>304</v>
      </c>
      <c r="F122" s="6" t="s">
        <v>305</v>
      </c>
      <c r="G122" s="6" t="s">
        <v>4124</v>
      </c>
      <c r="H122" s="6" t="s">
        <v>5091</v>
      </c>
      <c r="I122" s="6" t="s">
        <v>79</v>
      </c>
      <c r="J122" s="6" t="s">
        <v>556</v>
      </c>
      <c r="K122" s="6" t="s">
        <v>464</v>
      </c>
      <c r="L122" s="6" t="s">
        <v>557</v>
      </c>
      <c r="M122" s="110" t="s">
        <v>558</v>
      </c>
      <c r="N122" s="109" t="s">
        <v>559</v>
      </c>
      <c r="O122" s="110" t="s">
        <v>85</v>
      </c>
      <c r="P122" s="109" t="s">
        <v>86</v>
      </c>
      <c r="Q122" s="110" t="s">
        <v>560</v>
      </c>
      <c r="R122" s="109" t="s">
        <v>561</v>
      </c>
      <c r="S122" s="6" t="s">
        <v>562</v>
      </c>
      <c r="T122" s="6" t="s">
        <v>563</v>
      </c>
      <c r="U122" s="6" t="s">
        <v>316</v>
      </c>
      <c r="V122" s="6" t="s">
        <v>564</v>
      </c>
      <c r="W122" s="110" t="s">
        <v>318</v>
      </c>
      <c r="X122" s="109" t="s">
        <v>94</v>
      </c>
      <c r="Y122" s="110" t="s">
        <v>565</v>
      </c>
      <c r="Z122" s="6" t="s">
        <v>566</v>
      </c>
      <c r="AA122" s="6" t="s">
        <v>321</v>
      </c>
      <c r="AB122" s="6" t="s">
        <v>536</v>
      </c>
      <c r="AC122" s="6" t="s">
        <v>99</v>
      </c>
      <c r="AD122" s="110" t="s">
        <v>567</v>
      </c>
      <c r="AE122" s="109" t="s">
        <v>568</v>
      </c>
      <c r="AF122" s="6" t="s">
        <v>5387</v>
      </c>
      <c r="AG122" s="6" t="s">
        <v>5388</v>
      </c>
      <c r="AH122" s="6" t="s">
        <v>5623</v>
      </c>
      <c r="AI122" s="6" t="s">
        <v>5524</v>
      </c>
      <c r="AJ122" s="6" t="s">
        <v>5391</v>
      </c>
      <c r="AK122" s="6" t="s">
        <v>5392</v>
      </c>
      <c r="AL122" s="6" t="s">
        <v>5624</v>
      </c>
      <c r="AM122" s="6" t="s">
        <v>5526</v>
      </c>
      <c r="AN122" s="6" t="s">
        <v>5625</v>
      </c>
      <c r="AO122" s="6" t="s">
        <v>5396</v>
      </c>
      <c r="AP122" s="6" t="s">
        <v>5397</v>
      </c>
      <c r="AQ122" s="6" t="s">
        <v>5398</v>
      </c>
      <c r="AR122" s="6" t="s">
        <v>5626</v>
      </c>
      <c r="AS122" s="6" t="s">
        <v>5529</v>
      </c>
      <c r="AT122" s="6" t="s">
        <v>5401</v>
      </c>
      <c r="AU122" s="6" t="s">
        <v>5402</v>
      </c>
      <c r="AV122" s="6" t="s">
        <v>5627</v>
      </c>
      <c r="AW122" s="6" t="s">
        <v>5531</v>
      </c>
      <c r="AX122" s="6" t="s">
        <v>5628</v>
      </c>
      <c r="AY122" s="6" t="s">
        <v>5406</v>
      </c>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row>
    <row r="123" spans="1:111" x14ac:dyDescent="0.25">
      <c r="A123" s="6" t="s">
        <v>569</v>
      </c>
      <c r="B123" s="6">
        <v>29</v>
      </c>
      <c r="C123" s="6" t="s">
        <v>73</v>
      </c>
      <c r="D123" s="6" t="s">
        <v>74</v>
      </c>
      <c r="E123" s="6" t="s">
        <v>304</v>
      </c>
      <c r="F123" s="6" t="s">
        <v>305</v>
      </c>
      <c r="G123" s="6" t="s">
        <v>4248</v>
      </c>
      <c r="H123" s="6" t="s">
        <v>5092</v>
      </c>
      <c r="I123" s="6" t="s">
        <v>79</v>
      </c>
      <c r="J123" s="6" t="s">
        <v>571</v>
      </c>
      <c r="K123" s="6" t="s">
        <v>464</v>
      </c>
      <c r="L123" s="6" t="s">
        <v>572</v>
      </c>
      <c r="M123" s="110" t="s">
        <v>573</v>
      </c>
      <c r="N123" s="109" t="s">
        <v>574</v>
      </c>
      <c r="O123" s="110" t="s">
        <v>85</v>
      </c>
      <c r="P123" s="109" t="s">
        <v>86</v>
      </c>
      <c r="Q123" s="110" t="s">
        <v>575</v>
      </c>
      <c r="R123" s="109" t="s">
        <v>576</v>
      </c>
      <c r="S123" s="6" t="s">
        <v>577</v>
      </c>
      <c r="T123" s="6" t="s">
        <v>578</v>
      </c>
      <c r="U123" s="6" t="s">
        <v>316</v>
      </c>
      <c r="V123" s="6" t="s">
        <v>579</v>
      </c>
      <c r="W123" s="110" t="s">
        <v>318</v>
      </c>
      <c r="X123" s="109" t="s">
        <v>94</v>
      </c>
      <c r="Y123" s="110" t="s">
        <v>580</v>
      </c>
      <c r="Z123" s="6" t="s">
        <v>581</v>
      </c>
      <c r="AA123" s="6" t="s">
        <v>321</v>
      </c>
      <c r="AB123" s="6" t="s">
        <v>536</v>
      </c>
      <c r="AC123" s="6" t="s">
        <v>99</v>
      </c>
      <c r="AD123" s="110" t="s">
        <v>582</v>
      </c>
      <c r="AE123" s="109" t="s">
        <v>583</v>
      </c>
      <c r="AF123" s="6" t="s">
        <v>5387</v>
      </c>
      <c r="AG123" s="6" t="s">
        <v>5388</v>
      </c>
      <c r="AH123" s="6" t="s">
        <v>5629</v>
      </c>
      <c r="AI123" s="6" t="s">
        <v>5524</v>
      </c>
      <c r="AJ123" s="6" t="s">
        <v>5391</v>
      </c>
      <c r="AK123" s="6" t="s">
        <v>5392</v>
      </c>
      <c r="AL123" s="6" t="s">
        <v>5630</v>
      </c>
      <c r="AM123" s="6" t="s">
        <v>5526</v>
      </c>
      <c r="AN123" s="6" t="s">
        <v>5631</v>
      </c>
      <c r="AO123" s="6" t="s">
        <v>5396</v>
      </c>
      <c r="AP123" s="6" t="s">
        <v>5397</v>
      </c>
      <c r="AQ123" s="6" t="s">
        <v>5398</v>
      </c>
      <c r="AR123" s="6" t="s">
        <v>5632</v>
      </c>
      <c r="AS123" s="6" t="s">
        <v>5529</v>
      </c>
      <c r="AT123" s="6" t="s">
        <v>5401</v>
      </c>
      <c r="AU123" s="6" t="s">
        <v>5402</v>
      </c>
      <c r="AV123" s="6" t="s">
        <v>5633</v>
      </c>
      <c r="AW123" s="6" t="s">
        <v>5531</v>
      </c>
      <c r="AX123" s="6" t="s">
        <v>5634</v>
      </c>
      <c r="AY123" s="6" t="s">
        <v>5406</v>
      </c>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row>
    <row r="124" spans="1:111" x14ac:dyDescent="0.25">
      <c r="A124" s="6" t="s">
        <v>584</v>
      </c>
      <c r="B124" s="6">
        <v>30</v>
      </c>
      <c r="C124" s="6" t="s">
        <v>73</v>
      </c>
      <c r="D124" s="6" t="s">
        <v>74</v>
      </c>
      <c r="E124" s="6" t="s">
        <v>304</v>
      </c>
      <c r="F124" s="6" t="s">
        <v>305</v>
      </c>
      <c r="G124" s="6" t="s">
        <v>4194</v>
      </c>
      <c r="H124" s="6" t="s">
        <v>5093</v>
      </c>
      <c r="I124" s="6" t="s">
        <v>79</v>
      </c>
      <c r="J124" s="6" t="s">
        <v>586</v>
      </c>
      <c r="K124" s="6" t="s">
        <v>308</v>
      </c>
      <c r="L124" s="6" t="s">
        <v>587</v>
      </c>
      <c r="M124" s="110" t="s">
        <v>588</v>
      </c>
      <c r="N124" s="109" t="s">
        <v>589</v>
      </c>
      <c r="O124" s="110" t="s">
        <v>85</v>
      </c>
      <c r="P124" s="109" t="s">
        <v>86</v>
      </c>
      <c r="Q124" s="110" t="s">
        <v>590</v>
      </c>
      <c r="R124" s="109" t="s">
        <v>591</v>
      </c>
      <c r="S124" s="6" t="s">
        <v>592</v>
      </c>
      <c r="T124" s="6" t="s">
        <v>593</v>
      </c>
      <c r="U124" s="6" t="s">
        <v>316</v>
      </c>
      <c r="V124" s="6" t="s">
        <v>594</v>
      </c>
      <c r="W124" s="110" t="s">
        <v>318</v>
      </c>
      <c r="X124" s="109" t="s">
        <v>94</v>
      </c>
      <c r="Y124" s="110" t="s">
        <v>595</v>
      </c>
      <c r="Z124" s="6" t="s">
        <v>596</v>
      </c>
      <c r="AA124" s="6" t="s">
        <v>321</v>
      </c>
      <c r="AB124" s="6" t="s">
        <v>536</v>
      </c>
      <c r="AC124" s="6" t="s">
        <v>99</v>
      </c>
      <c r="AD124" s="110" t="s">
        <v>597</v>
      </c>
      <c r="AE124" s="109" t="s">
        <v>598</v>
      </c>
      <c r="AF124" s="6" t="s">
        <v>5387</v>
      </c>
      <c r="AG124" s="6" t="s">
        <v>5388</v>
      </c>
      <c r="AH124" s="6" t="s">
        <v>5635</v>
      </c>
      <c r="AI124" s="6" t="s">
        <v>5524</v>
      </c>
      <c r="AJ124" s="6" t="s">
        <v>5391</v>
      </c>
      <c r="AK124" s="6" t="s">
        <v>5392</v>
      </c>
      <c r="AL124" s="6" t="s">
        <v>5636</v>
      </c>
      <c r="AM124" s="6" t="s">
        <v>5526</v>
      </c>
      <c r="AN124" s="6" t="s">
        <v>5637</v>
      </c>
      <c r="AO124" s="6" t="s">
        <v>5396</v>
      </c>
      <c r="AP124" s="6" t="s">
        <v>5397</v>
      </c>
      <c r="AQ124" s="6" t="s">
        <v>5398</v>
      </c>
      <c r="AR124" s="6" t="s">
        <v>5638</v>
      </c>
      <c r="AS124" s="6" t="s">
        <v>5529</v>
      </c>
      <c r="AT124" s="6" t="s">
        <v>5401</v>
      </c>
      <c r="AU124" s="6" t="s">
        <v>5402</v>
      </c>
      <c r="AV124" s="6" t="s">
        <v>5639</v>
      </c>
      <c r="AW124" s="6" t="s">
        <v>5531</v>
      </c>
      <c r="AX124" s="6" t="s">
        <v>5640</v>
      </c>
      <c r="AY124" s="6" t="s">
        <v>5406</v>
      </c>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row>
    <row r="125" spans="1:111" x14ac:dyDescent="0.25">
      <c r="A125" s="6" t="s">
        <v>599</v>
      </c>
      <c r="B125" s="6">
        <v>31</v>
      </c>
      <c r="C125" s="6" t="s">
        <v>73</v>
      </c>
      <c r="D125" s="6" t="s">
        <v>74</v>
      </c>
      <c r="E125" s="6" t="s">
        <v>304</v>
      </c>
      <c r="F125" s="6" t="s">
        <v>305</v>
      </c>
      <c r="G125" s="6" t="s">
        <v>4134</v>
      </c>
      <c r="H125" s="6" t="s">
        <v>5094</v>
      </c>
      <c r="I125" s="6" t="s">
        <v>79</v>
      </c>
      <c r="J125" s="6" t="s">
        <v>601</v>
      </c>
      <c r="K125" s="6" t="s">
        <v>602</v>
      </c>
      <c r="L125" s="6" t="s">
        <v>603</v>
      </c>
      <c r="M125" s="110" t="s">
        <v>604</v>
      </c>
      <c r="N125" s="109" t="s">
        <v>605</v>
      </c>
      <c r="O125" s="110" t="s">
        <v>85</v>
      </c>
      <c r="P125" s="109" t="s">
        <v>86</v>
      </c>
      <c r="Q125" s="110" t="s">
        <v>606</v>
      </c>
      <c r="R125" s="109" t="s">
        <v>607</v>
      </c>
      <c r="S125" s="6" t="s">
        <v>608</v>
      </c>
      <c r="T125" s="6" t="s">
        <v>609</v>
      </c>
      <c r="U125" s="6" t="s">
        <v>316</v>
      </c>
      <c r="V125" s="6" t="s">
        <v>610</v>
      </c>
      <c r="W125" s="110" t="s">
        <v>318</v>
      </c>
      <c r="X125" s="109" t="s">
        <v>94</v>
      </c>
      <c r="Y125" s="110" t="s">
        <v>611</v>
      </c>
      <c r="Z125" s="6" t="s">
        <v>612</v>
      </c>
      <c r="AA125" s="6" t="s">
        <v>321</v>
      </c>
      <c r="AB125" s="6" t="s">
        <v>536</v>
      </c>
      <c r="AC125" s="6" t="s">
        <v>99</v>
      </c>
      <c r="AD125" s="110" t="s">
        <v>613</v>
      </c>
      <c r="AE125" s="109" t="s">
        <v>614</v>
      </c>
      <c r="AF125" s="6" t="s">
        <v>5387</v>
      </c>
      <c r="AG125" s="6" t="s">
        <v>5388</v>
      </c>
      <c r="AH125" s="6" t="s">
        <v>5641</v>
      </c>
      <c r="AI125" s="6" t="s">
        <v>5524</v>
      </c>
      <c r="AJ125" s="6" t="s">
        <v>5391</v>
      </c>
      <c r="AK125" s="6" t="s">
        <v>5392</v>
      </c>
      <c r="AL125" s="6" t="s">
        <v>5642</v>
      </c>
      <c r="AM125" s="6" t="s">
        <v>5526</v>
      </c>
      <c r="AN125" s="6" t="s">
        <v>5643</v>
      </c>
      <c r="AO125" s="6" t="s">
        <v>5396</v>
      </c>
      <c r="AP125" s="6" t="s">
        <v>5397</v>
      </c>
      <c r="AQ125" s="6" t="s">
        <v>5398</v>
      </c>
      <c r="AR125" s="6" t="s">
        <v>5644</v>
      </c>
      <c r="AS125" s="6" t="s">
        <v>5529</v>
      </c>
      <c r="AT125" s="6" t="s">
        <v>5401</v>
      </c>
      <c r="AU125" s="6" t="s">
        <v>5402</v>
      </c>
      <c r="AV125" s="6" t="s">
        <v>5645</v>
      </c>
      <c r="AW125" s="6" t="s">
        <v>5531</v>
      </c>
      <c r="AX125" s="6" t="s">
        <v>5646</v>
      </c>
      <c r="AY125" s="6" t="s">
        <v>5406</v>
      </c>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row>
    <row r="126" spans="1:111" x14ac:dyDescent="0.25">
      <c r="A126" s="6" t="s">
        <v>615</v>
      </c>
      <c r="B126" s="6">
        <v>32</v>
      </c>
      <c r="C126" s="6" t="s">
        <v>73</v>
      </c>
      <c r="D126" s="6" t="s">
        <v>74</v>
      </c>
      <c r="E126" s="6" t="s">
        <v>304</v>
      </c>
      <c r="F126" s="6" t="s">
        <v>305</v>
      </c>
      <c r="G126" s="6" t="s">
        <v>4097</v>
      </c>
      <c r="H126" s="6" t="s">
        <v>5095</v>
      </c>
      <c r="I126" s="6" t="s">
        <v>79</v>
      </c>
      <c r="J126" s="6" t="s">
        <v>617</v>
      </c>
      <c r="K126" s="6" t="s">
        <v>618</v>
      </c>
      <c r="L126" s="6" t="s">
        <v>619</v>
      </c>
      <c r="M126" s="110" t="s">
        <v>620</v>
      </c>
      <c r="N126" s="109" t="s">
        <v>621</v>
      </c>
      <c r="O126" s="110" t="s">
        <v>85</v>
      </c>
      <c r="P126" s="109" t="s">
        <v>86</v>
      </c>
      <c r="Q126" s="110" t="s">
        <v>622</v>
      </c>
      <c r="R126" s="109" t="s">
        <v>623</v>
      </c>
      <c r="S126" s="6" t="s">
        <v>624</v>
      </c>
      <c r="T126" s="6" t="s">
        <v>625</v>
      </c>
      <c r="U126" s="6" t="s">
        <v>316</v>
      </c>
      <c r="V126" s="6" t="s">
        <v>626</v>
      </c>
      <c r="W126" s="110" t="s">
        <v>318</v>
      </c>
      <c r="X126" s="109" t="s">
        <v>94</v>
      </c>
      <c r="Y126" s="110" t="s">
        <v>627</v>
      </c>
      <c r="Z126" s="6" t="s">
        <v>628</v>
      </c>
      <c r="AA126" s="6" t="s">
        <v>321</v>
      </c>
      <c r="AB126" s="6" t="s">
        <v>536</v>
      </c>
      <c r="AC126" s="6" t="s">
        <v>99</v>
      </c>
      <c r="AD126" s="110" t="s">
        <v>629</v>
      </c>
      <c r="AE126" s="109" t="s">
        <v>630</v>
      </c>
      <c r="AF126" s="6" t="s">
        <v>5387</v>
      </c>
      <c r="AG126" s="6" t="s">
        <v>5388</v>
      </c>
      <c r="AH126" s="6" t="s">
        <v>5647</v>
      </c>
      <c r="AI126" s="6" t="s">
        <v>5524</v>
      </c>
      <c r="AJ126" s="6" t="s">
        <v>5391</v>
      </c>
      <c r="AK126" s="6" t="s">
        <v>5392</v>
      </c>
      <c r="AL126" s="6" t="s">
        <v>5648</v>
      </c>
      <c r="AM126" s="6" t="s">
        <v>5526</v>
      </c>
      <c r="AN126" s="6" t="s">
        <v>5649</v>
      </c>
      <c r="AO126" s="6" t="s">
        <v>5396</v>
      </c>
      <c r="AP126" s="6" t="s">
        <v>5397</v>
      </c>
      <c r="AQ126" s="6" t="s">
        <v>5398</v>
      </c>
      <c r="AR126" s="6" t="s">
        <v>5650</v>
      </c>
      <c r="AS126" s="6" t="s">
        <v>5529</v>
      </c>
      <c r="AT126" s="6" t="s">
        <v>5401</v>
      </c>
      <c r="AU126" s="6" t="s">
        <v>5402</v>
      </c>
      <c r="AV126" s="6" t="s">
        <v>5651</v>
      </c>
      <c r="AW126" s="6" t="s">
        <v>5531</v>
      </c>
      <c r="AX126" s="6" t="s">
        <v>5652</v>
      </c>
      <c r="AY126" s="6" t="s">
        <v>5406</v>
      </c>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row>
    <row r="127" spans="1:111" x14ac:dyDescent="0.25">
      <c r="A127" s="6" t="s">
        <v>631</v>
      </c>
      <c r="B127" s="6">
        <v>33</v>
      </c>
      <c r="C127" s="6" t="s">
        <v>73</v>
      </c>
      <c r="D127" s="6" t="s">
        <v>74</v>
      </c>
      <c r="E127" s="6" t="s">
        <v>304</v>
      </c>
      <c r="F127" s="6" t="s">
        <v>305</v>
      </c>
      <c r="G127" s="6" t="s">
        <v>4115</v>
      </c>
      <c r="H127" s="6" t="s">
        <v>5096</v>
      </c>
      <c r="I127" s="6" t="s">
        <v>79</v>
      </c>
      <c r="J127" s="6" t="s">
        <v>633</v>
      </c>
      <c r="K127" s="6" t="s">
        <v>618</v>
      </c>
      <c r="L127" s="6" t="s">
        <v>634</v>
      </c>
      <c r="M127" s="110" t="s">
        <v>635</v>
      </c>
      <c r="N127" s="109" t="s">
        <v>636</v>
      </c>
      <c r="O127" s="110" t="s">
        <v>85</v>
      </c>
      <c r="P127" s="109" t="s">
        <v>86</v>
      </c>
      <c r="Q127" s="110" t="s">
        <v>637</v>
      </c>
      <c r="R127" s="109" t="s">
        <v>638</v>
      </c>
      <c r="S127" s="6" t="s">
        <v>639</v>
      </c>
      <c r="T127" s="6" t="s">
        <v>640</v>
      </c>
      <c r="U127" s="6" t="s">
        <v>316</v>
      </c>
      <c r="V127" s="6" t="s">
        <v>626</v>
      </c>
      <c r="W127" s="110" t="s">
        <v>318</v>
      </c>
      <c r="X127" s="109" t="s">
        <v>94</v>
      </c>
      <c r="Y127" s="110" t="s">
        <v>641</v>
      </c>
      <c r="Z127" s="6" t="s">
        <v>642</v>
      </c>
      <c r="AA127" s="6" t="s">
        <v>321</v>
      </c>
      <c r="AB127" s="6" t="s">
        <v>536</v>
      </c>
      <c r="AC127" s="6" t="s">
        <v>99</v>
      </c>
      <c r="AD127" s="110" t="s">
        <v>643</v>
      </c>
      <c r="AE127" s="109" t="s">
        <v>644</v>
      </c>
      <c r="AF127" s="6" t="s">
        <v>5387</v>
      </c>
      <c r="AG127" s="6" t="s">
        <v>5388</v>
      </c>
      <c r="AH127" s="6" t="s">
        <v>5653</v>
      </c>
      <c r="AI127" s="6" t="s">
        <v>5524</v>
      </c>
      <c r="AJ127" s="6" t="s">
        <v>5391</v>
      </c>
      <c r="AK127" s="6" t="s">
        <v>5392</v>
      </c>
      <c r="AL127" s="6" t="s">
        <v>5654</v>
      </c>
      <c r="AM127" s="6" t="s">
        <v>5526</v>
      </c>
      <c r="AN127" s="6" t="s">
        <v>5655</v>
      </c>
      <c r="AO127" s="6" t="s">
        <v>5396</v>
      </c>
      <c r="AP127" s="6" t="s">
        <v>5397</v>
      </c>
      <c r="AQ127" s="6" t="s">
        <v>5398</v>
      </c>
      <c r="AR127" s="6" t="s">
        <v>5656</v>
      </c>
      <c r="AS127" s="6" t="s">
        <v>5529</v>
      </c>
      <c r="AT127" s="6" t="s">
        <v>5401</v>
      </c>
      <c r="AU127" s="6" t="s">
        <v>5402</v>
      </c>
      <c r="AV127" s="6" t="s">
        <v>5657</v>
      </c>
      <c r="AW127" s="6" t="s">
        <v>5531</v>
      </c>
      <c r="AX127" s="6" t="s">
        <v>5658</v>
      </c>
      <c r="AY127" s="6" t="s">
        <v>5406</v>
      </c>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row>
    <row r="128" spans="1:111" x14ac:dyDescent="0.25">
      <c r="A128" s="6" t="s">
        <v>645</v>
      </c>
      <c r="B128" s="6">
        <v>34</v>
      </c>
      <c r="C128" s="6" t="s">
        <v>73</v>
      </c>
      <c r="D128" s="6" t="s">
        <v>74</v>
      </c>
      <c r="E128" s="6" t="s">
        <v>304</v>
      </c>
      <c r="F128" s="6" t="s">
        <v>305</v>
      </c>
      <c r="G128" s="6" t="s">
        <v>4186</v>
      </c>
      <c r="H128" s="6" t="s">
        <v>5097</v>
      </c>
      <c r="I128" s="6" t="s">
        <v>79</v>
      </c>
      <c r="J128" s="6" t="s">
        <v>647</v>
      </c>
      <c r="K128" s="6" t="s">
        <v>387</v>
      </c>
      <c r="L128" s="6" t="s">
        <v>648</v>
      </c>
      <c r="M128" s="110" t="s">
        <v>649</v>
      </c>
      <c r="N128" s="109" t="s">
        <v>650</v>
      </c>
      <c r="O128" s="110" t="s">
        <v>85</v>
      </c>
      <c r="P128" s="109" t="s">
        <v>86</v>
      </c>
      <c r="Q128" s="110" t="s">
        <v>651</v>
      </c>
      <c r="R128" s="109" t="s">
        <v>652</v>
      </c>
      <c r="S128" s="6" t="s">
        <v>653</v>
      </c>
      <c r="T128" s="6" t="s">
        <v>654</v>
      </c>
      <c r="U128" s="6" t="s">
        <v>316</v>
      </c>
      <c r="V128" s="6" t="s">
        <v>655</v>
      </c>
      <c r="W128" s="110" t="s">
        <v>318</v>
      </c>
      <c r="X128" s="109" t="s">
        <v>94</v>
      </c>
      <c r="Y128" s="110" t="s">
        <v>656</v>
      </c>
      <c r="Z128" s="6" t="s">
        <v>657</v>
      </c>
      <c r="AA128" s="6" t="s">
        <v>321</v>
      </c>
      <c r="AB128" s="6" t="s">
        <v>536</v>
      </c>
      <c r="AC128" s="6" t="s">
        <v>99</v>
      </c>
      <c r="AD128" s="110" t="s">
        <v>658</v>
      </c>
      <c r="AE128" s="109" t="s">
        <v>659</v>
      </c>
      <c r="AF128" s="6" t="s">
        <v>5387</v>
      </c>
      <c r="AG128" s="6" t="s">
        <v>5388</v>
      </c>
      <c r="AH128" s="6" t="s">
        <v>5659</v>
      </c>
      <c r="AI128" s="6" t="s">
        <v>5524</v>
      </c>
      <c r="AJ128" s="6" t="s">
        <v>5391</v>
      </c>
      <c r="AK128" s="6" t="s">
        <v>5392</v>
      </c>
      <c r="AL128" s="6" t="s">
        <v>5660</v>
      </c>
      <c r="AM128" s="6" t="s">
        <v>5526</v>
      </c>
      <c r="AN128" s="6" t="s">
        <v>5661</v>
      </c>
      <c r="AO128" s="6" t="s">
        <v>5396</v>
      </c>
      <c r="AP128" s="6" t="s">
        <v>5397</v>
      </c>
      <c r="AQ128" s="6" t="s">
        <v>5398</v>
      </c>
      <c r="AR128" s="6" t="s">
        <v>5662</v>
      </c>
      <c r="AS128" s="6" t="s">
        <v>5529</v>
      </c>
      <c r="AT128" s="6" t="s">
        <v>5401</v>
      </c>
      <c r="AU128" s="6" t="s">
        <v>5402</v>
      </c>
      <c r="AV128" s="6" t="s">
        <v>5663</v>
      </c>
      <c r="AW128" s="6" t="s">
        <v>5531</v>
      </c>
      <c r="AX128" s="6" t="s">
        <v>5664</v>
      </c>
      <c r="AY128" s="6" t="s">
        <v>5406</v>
      </c>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row>
    <row r="129" spans="1:111" x14ac:dyDescent="0.25">
      <c r="A129" s="6" t="s">
        <v>660</v>
      </c>
      <c r="B129" s="6">
        <v>35</v>
      </c>
      <c r="C129" s="6" t="s">
        <v>73</v>
      </c>
      <c r="D129" s="6" t="s">
        <v>74</v>
      </c>
      <c r="E129" s="6" t="s">
        <v>304</v>
      </c>
      <c r="F129" s="6" t="s">
        <v>305</v>
      </c>
      <c r="G129" s="6" t="s">
        <v>4149</v>
      </c>
      <c r="H129" s="6" t="s">
        <v>5098</v>
      </c>
      <c r="I129" s="6" t="s">
        <v>79</v>
      </c>
      <c r="J129" s="6" t="s">
        <v>662</v>
      </c>
      <c r="K129" s="6" t="s">
        <v>464</v>
      </c>
      <c r="L129" s="6" t="s">
        <v>663</v>
      </c>
      <c r="M129" s="110" t="s">
        <v>664</v>
      </c>
      <c r="N129" s="109" t="s">
        <v>665</v>
      </c>
      <c r="O129" s="110" t="s">
        <v>85</v>
      </c>
      <c r="P129" s="109" t="s">
        <v>86</v>
      </c>
      <c r="Q129" s="110" t="s">
        <v>666</v>
      </c>
      <c r="R129" s="109" t="s">
        <v>667</v>
      </c>
      <c r="S129" s="6" t="s">
        <v>668</v>
      </c>
      <c r="T129" s="6" t="s">
        <v>669</v>
      </c>
      <c r="U129" s="6" t="s">
        <v>316</v>
      </c>
      <c r="V129" s="6" t="s">
        <v>587</v>
      </c>
      <c r="W129" s="110" t="s">
        <v>318</v>
      </c>
      <c r="X129" s="109" t="s">
        <v>94</v>
      </c>
      <c r="Y129" s="110" t="s">
        <v>670</v>
      </c>
      <c r="Z129" s="6" t="s">
        <v>671</v>
      </c>
      <c r="AA129" s="6" t="s">
        <v>321</v>
      </c>
      <c r="AB129" s="6" t="s">
        <v>536</v>
      </c>
      <c r="AC129" s="6" t="s">
        <v>99</v>
      </c>
      <c r="AD129" s="110" t="s">
        <v>672</v>
      </c>
      <c r="AE129" s="109" t="s">
        <v>673</v>
      </c>
      <c r="AF129" s="6" t="s">
        <v>5387</v>
      </c>
      <c r="AG129" s="6" t="s">
        <v>5388</v>
      </c>
      <c r="AH129" s="6" t="s">
        <v>5665</v>
      </c>
      <c r="AI129" s="6" t="s">
        <v>5524</v>
      </c>
      <c r="AJ129" s="6" t="s">
        <v>5391</v>
      </c>
      <c r="AK129" s="6" t="s">
        <v>5392</v>
      </c>
      <c r="AL129" s="6" t="s">
        <v>5666</v>
      </c>
      <c r="AM129" s="6" t="s">
        <v>5526</v>
      </c>
      <c r="AN129" s="6" t="s">
        <v>5667</v>
      </c>
      <c r="AO129" s="6" t="s">
        <v>5396</v>
      </c>
      <c r="AP129" s="6" t="s">
        <v>5397</v>
      </c>
      <c r="AQ129" s="6" t="s">
        <v>5398</v>
      </c>
      <c r="AR129" s="6" t="s">
        <v>5668</v>
      </c>
      <c r="AS129" s="6" t="s">
        <v>5529</v>
      </c>
      <c r="AT129" s="6" t="s">
        <v>5401</v>
      </c>
      <c r="AU129" s="6" t="s">
        <v>5402</v>
      </c>
      <c r="AV129" s="6" t="s">
        <v>5669</v>
      </c>
      <c r="AW129" s="6" t="s">
        <v>5531</v>
      </c>
      <c r="AX129" s="6" t="s">
        <v>5670</v>
      </c>
      <c r="AY129" s="6" t="s">
        <v>5406</v>
      </c>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row>
    <row r="130" spans="1:111" x14ac:dyDescent="0.25">
      <c r="A130" s="6" t="s">
        <v>674</v>
      </c>
      <c r="B130" s="6">
        <v>36</v>
      </c>
      <c r="C130" s="6" t="s">
        <v>73</v>
      </c>
      <c r="D130" s="6" t="s">
        <v>74</v>
      </c>
      <c r="E130" s="6" t="s">
        <v>304</v>
      </c>
      <c r="F130" s="6" t="s">
        <v>305</v>
      </c>
      <c r="G130" s="6" t="s">
        <v>4105</v>
      </c>
      <c r="H130" s="6" t="s">
        <v>5099</v>
      </c>
      <c r="I130" s="6" t="s">
        <v>79</v>
      </c>
      <c r="J130" s="6" t="s">
        <v>676</v>
      </c>
      <c r="K130" s="6" t="s">
        <v>308</v>
      </c>
      <c r="L130" s="6" t="s">
        <v>677</v>
      </c>
      <c r="M130" s="110" t="s">
        <v>678</v>
      </c>
      <c r="N130" s="109" t="s">
        <v>679</v>
      </c>
      <c r="O130" s="110" t="s">
        <v>85</v>
      </c>
      <c r="P130" s="109" t="s">
        <v>86</v>
      </c>
      <c r="Q130" s="110" t="s">
        <v>680</v>
      </c>
      <c r="R130" s="109" t="s">
        <v>681</v>
      </c>
      <c r="S130" s="6" t="s">
        <v>682</v>
      </c>
      <c r="T130" s="6" t="s">
        <v>683</v>
      </c>
      <c r="U130" s="6" t="s">
        <v>316</v>
      </c>
      <c r="V130" s="6" t="s">
        <v>684</v>
      </c>
      <c r="W130" s="110" t="s">
        <v>318</v>
      </c>
      <c r="X130" s="109" t="s">
        <v>94</v>
      </c>
      <c r="Y130" s="110" t="s">
        <v>685</v>
      </c>
      <c r="Z130" s="6" t="s">
        <v>686</v>
      </c>
      <c r="AA130" s="6" t="s">
        <v>321</v>
      </c>
      <c r="AB130" s="6" t="s">
        <v>536</v>
      </c>
      <c r="AC130" s="6" t="s">
        <v>99</v>
      </c>
      <c r="AD130" s="110" t="s">
        <v>687</v>
      </c>
      <c r="AE130" s="109" t="s">
        <v>688</v>
      </c>
      <c r="AF130" s="6" t="s">
        <v>5387</v>
      </c>
      <c r="AG130" s="6" t="s">
        <v>5388</v>
      </c>
      <c r="AH130" s="6" t="s">
        <v>5671</v>
      </c>
      <c r="AI130" s="6" t="s">
        <v>5524</v>
      </c>
      <c r="AJ130" s="6" t="s">
        <v>5391</v>
      </c>
      <c r="AK130" s="6" t="s">
        <v>5392</v>
      </c>
      <c r="AL130" s="6" t="s">
        <v>5672</v>
      </c>
      <c r="AM130" s="6" t="s">
        <v>5526</v>
      </c>
      <c r="AN130" s="6" t="s">
        <v>5673</v>
      </c>
      <c r="AO130" s="6" t="s">
        <v>5396</v>
      </c>
      <c r="AP130" s="6" t="s">
        <v>5397</v>
      </c>
      <c r="AQ130" s="6" t="s">
        <v>5398</v>
      </c>
      <c r="AR130" s="6" t="s">
        <v>5674</v>
      </c>
      <c r="AS130" s="6" t="s">
        <v>5529</v>
      </c>
      <c r="AT130" s="6" t="s">
        <v>5401</v>
      </c>
      <c r="AU130" s="6" t="s">
        <v>5402</v>
      </c>
      <c r="AV130" s="6" t="s">
        <v>5675</v>
      </c>
      <c r="AW130" s="6" t="s">
        <v>5531</v>
      </c>
      <c r="AX130" s="6" t="s">
        <v>5676</v>
      </c>
      <c r="AY130" s="6" t="s">
        <v>5406</v>
      </c>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row>
    <row r="131" spans="1:111" x14ac:dyDescent="0.25">
      <c r="A131" s="6" t="s">
        <v>689</v>
      </c>
      <c r="B131" s="6">
        <v>37</v>
      </c>
      <c r="C131" s="6" t="s">
        <v>73</v>
      </c>
      <c r="D131" s="6" t="s">
        <v>74</v>
      </c>
      <c r="E131" s="6" t="s">
        <v>304</v>
      </c>
      <c r="F131" s="6" t="s">
        <v>305</v>
      </c>
      <c r="G131" s="6" t="s">
        <v>4088</v>
      </c>
      <c r="H131" s="6" t="s">
        <v>5100</v>
      </c>
      <c r="I131" s="6" t="s">
        <v>79</v>
      </c>
      <c r="J131" s="6" t="s">
        <v>691</v>
      </c>
      <c r="K131" s="6" t="s">
        <v>308</v>
      </c>
      <c r="L131" s="6" t="s">
        <v>692</v>
      </c>
      <c r="M131" s="110" t="s">
        <v>693</v>
      </c>
      <c r="N131" s="109" t="s">
        <v>694</v>
      </c>
      <c r="O131" s="110" t="s">
        <v>85</v>
      </c>
      <c r="P131" s="109" t="s">
        <v>86</v>
      </c>
      <c r="Q131" s="110" t="s">
        <v>695</v>
      </c>
      <c r="R131" s="109" t="s">
        <v>696</v>
      </c>
      <c r="S131" s="6" t="s">
        <v>697</v>
      </c>
      <c r="T131" s="6" t="s">
        <v>698</v>
      </c>
      <c r="U131" s="6" t="s">
        <v>316</v>
      </c>
      <c r="V131" s="6" t="s">
        <v>699</v>
      </c>
      <c r="W131" s="110" t="s">
        <v>318</v>
      </c>
      <c r="X131" s="109" t="s">
        <v>94</v>
      </c>
      <c r="Y131" s="110" t="s">
        <v>700</v>
      </c>
      <c r="Z131" s="6" t="s">
        <v>701</v>
      </c>
      <c r="AA131" s="6" t="s">
        <v>321</v>
      </c>
      <c r="AB131" s="6" t="s">
        <v>536</v>
      </c>
      <c r="AC131" s="6" t="s">
        <v>99</v>
      </c>
      <c r="AD131" s="110" t="s">
        <v>702</v>
      </c>
      <c r="AE131" s="109" t="s">
        <v>703</v>
      </c>
      <c r="AF131" s="6" t="s">
        <v>5387</v>
      </c>
      <c r="AG131" s="6" t="s">
        <v>5388</v>
      </c>
      <c r="AH131" s="6" t="s">
        <v>5677</v>
      </c>
      <c r="AI131" s="6" t="s">
        <v>5524</v>
      </c>
      <c r="AJ131" s="6" t="s">
        <v>5391</v>
      </c>
      <c r="AK131" s="6" t="s">
        <v>5392</v>
      </c>
      <c r="AL131" s="6" t="s">
        <v>5678</v>
      </c>
      <c r="AM131" s="6" t="s">
        <v>5526</v>
      </c>
      <c r="AN131" s="6" t="s">
        <v>5679</v>
      </c>
      <c r="AO131" s="6" t="s">
        <v>5396</v>
      </c>
      <c r="AP131" s="6" t="s">
        <v>5397</v>
      </c>
      <c r="AQ131" s="6" t="s">
        <v>5398</v>
      </c>
      <c r="AR131" s="6" t="s">
        <v>5680</v>
      </c>
      <c r="AS131" s="6" t="s">
        <v>5529</v>
      </c>
      <c r="AT131" s="6" t="s">
        <v>5401</v>
      </c>
      <c r="AU131" s="6" t="s">
        <v>5402</v>
      </c>
      <c r="AV131" s="6" t="s">
        <v>5681</v>
      </c>
      <c r="AW131" s="6" t="s">
        <v>5531</v>
      </c>
      <c r="AX131" s="6" t="s">
        <v>5682</v>
      </c>
      <c r="AY131" s="6" t="s">
        <v>5406</v>
      </c>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row>
    <row r="132" spans="1:111" x14ac:dyDescent="0.25">
      <c r="A132" s="6" t="s">
        <v>704</v>
      </c>
      <c r="B132" s="6">
        <v>38</v>
      </c>
      <c r="C132" s="6" t="s">
        <v>73</v>
      </c>
      <c r="D132" s="6" t="s">
        <v>74</v>
      </c>
      <c r="E132" s="6" t="s">
        <v>304</v>
      </c>
      <c r="F132" s="6" t="s">
        <v>305</v>
      </c>
      <c r="G132" s="6" t="s">
        <v>4217</v>
      </c>
      <c r="H132" s="6" t="s">
        <v>5101</v>
      </c>
      <c r="I132" s="6" t="s">
        <v>79</v>
      </c>
      <c r="J132" s="6" t="s">
        <v>706</v>
      </c>
      <c r="K132" s="6" t="s">
        <v>81</v>
      </c>
      <c r="L132" s="6" t="s">
        <v>707</v>
      </c>
      <c r="M132" s="110" t="s">
        <v>708</v>
      </c>
      <c r="N132" s="109" t="s">
        <v>709</v>
      </c>
      <c r="O132" s="110" t="s">
        <v>85</v>
      </c>
      <c r="P132" s="109" t="s">
        <v>86</v>
      </c>
      <c r="Q132" s="110" t="s">
        <v>710</v>
      </c>
      <c r="R132" s="109" t="s">
        <v>711</v>
      </c>
      <c r="S132" s="6" t="s">
        <v>712</v>
      </c>
      <c r="T132" s="6" t="s">
        <v>713</v>
      </c>
      <c r="U132" s="6" t="s">
        <v>316</v>
      </c>
      <c r="V132" s="6" t="s">
        <v>714</v>
      </c>
      <c r="W132" s="110" t="s">
        <v>318</v>
      </c>
      <c r="X132" s="109" t="s">
        <v>94</v>
      </c>
      <c r="Y132" s="110" t="s">
        <v>715</v>
      </c>
      <c r="Z132" s="6" t="s">
        <v>716</v>
      </c>
      <c r="AA132" s="6" t="s">
        <v>321</v>
      </c>
      <c r="AB132" s="6" t="s">
        <v>489</v>
      </c>
      <c r="AC132" s="6" t="s">
        <v>99</v>
      </c>
      <c r="AD132" s="110" t="s">
        <v>717</v>
      </c>
      <c r="AE132" s="109" t="s">
        <v>718</v>
      </c>
      <c r="AF132" s="6" t="s">
        <v>5387</v>
      </c>
      <c r="AG132" s="6" t="s">
        <v>5388</v>
      </c>
      <c r="AH132" s="6" t="s">
        <v>5683</v>
      </c>
      <c r="AI132" s="6" t="s">
        <v>5524</v>
      </c>
      <c r="AJ132" s="6" t="s">
        <v>5391</v>
      </c>
      <c r="AK132" s="6" t="s">
        <v>5392</v>
      </c>
      <c r="AL132" s="6" t="s">
        <v>5684</v>
      </c>
      <c r="AM132" s="6" t="s">
        <v>5526</v>
      </c>
      <c r="AN132" s="6" t="s">
        <v>5685</v>
      </c>
      <c r="AO132" s="6" t="s">
        <v>5396</v>
      </c>
      <c r="AP132" s="6" t="s">
        <v>5397</v>
      </c>
      <c r="AQ132" s="6" t="s">
        <v>5398</v>
      </c>
      <c r="AR132" s="6" t="s">
        <v>5686</v>
      </c>
      <c r="AS132" s="6" t="s">
        <v>5529</v>
      </c>
      <c r="AT132" s="6" t="s">
        <v>5401</v>
      </c>
      <c r="AU132" s="6" t="s">
        <v>5402</v>
      </c>
      <c r="AV132" s="6" t="s">
        <v>5687</v>
      </c>
      <c r="AW132" s="6" t="s">
        <v>5531</v>
      </c>
      <c r="AX132" s="6" t="s">
        <v>5688</v>
      </c>
      <c r="AY132" s="6" t="s">
        <v>5406</v>
      </c>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row>
    <row r="133" spans="1:111" x14ac:dyDescent="0.25">
      <c r="A133" s="6" t="s">
        <v>719</v>
      </c>
      <c r="B133" s="6">
        <v>39</v>
      </c>
      <c r="C133" s="6" t="s">
        <v>73</v>
      </c>
      <c r="D133" s="6" t="s">
        <v>74</v>
      </c>
      <c r="E133" s="6" t="s">
        <v>304</v>
      </c>
      <c r="F133" s="6" t="s">
        <v>305</v>
      </c>
      <c r="G133" s="6" t="s">
        <v>4175</v>
      </c>
      <c r="H133" s="6" t="s">
        <v>5102</v>
      </c>
      <c r="I133" s="6" t="s">
        <v>79</v>
      </c>
      <c r="J133" s="6" t="s">
        <v>721</v>
      </c>
      <c r="K133" s="6" t="s">
        <v>308</v>
      </c>
      <c r="L133" s="6" t="s">
        <v>722</v>
      </c>
      <c r="M133" s="110" t="s">
        <v>723</v>
      </c>
      <c r="N133" s="109" t="s">
        <v>724</v>
      </c>
      <c r="O133" s="110" t="s">
        <v>85</v>
      </c>
      <c r="P133" s="109" t="s">
        <v>86</v>
      </c>
      <c r="Q133" s="110" t="s">
        <v>725</v>
      </c>
      <c r="R133" s="109" t="s">
        <v>726</v>
      </c>
      <c r="S133" s="6" t="s">
        <v>727</v>
      </c>
      <c r="T133" s="6" t="s">
        <v>728</v>
      </c>
      <c r="U133" s="6" t="s">
        <v>316</v>
      </c>
      <c r="V133" s="6" t="s">
        <v>729</v>
      </c>
      <c r="W133" s="110" t="s">
        <v>318</v>
      </c>
      <c r="X133" s="109" t="s">
        <v>94</v>
      </c>
      <c r="Y133" s="110" t="s">
        <v>730</v>
      </c>
      <c r="Z133" s="6" t="s">
        <v>731</v>
      </c>
      <c r="AA133" s="6" t="s">
        <v>321</v>
      </c>
      <c r="AB133" s="6" t="s">
        <v>536</v>
      </c>
      <c r="AC133" s="6" t="s">
        <v>99</v>
      </c>
      <c r="AD133" s="110" t="s">
        <v>732</v>
      </c>
      <c r="AE133" s="109" t="s">
        <v>733</v>
      </c>
      <c r="AF133" s="6" t="s">
        <v>5387</v>
      </c>
      <c r="AG133" s="6" t="s">
        <v>5388</v>
      </c>
      <c r="AH133" s="6" t="s">
        <v>5689</v>
      </c>
      <c r="AI133" s="6" t="s">
        <v>5524</v>
      </c>
      <c r="AJ133" s="6" t="s">
        <v>5391</v>
      </c>
      <c r="AK133" s="6" t="s">
        <v>5392</v>
      </c>
      <c r="AL133" s="6" t="s">
        <v>5690</v>
      </c>
      <c r="AM133" s="6" t="s">
        <v>5526</v>
      </c>
      <c r="AN133" s="6" t="s">
        <v>5691</v>
      </c>
      <c r="AO133" s="6" t="s">
        <v>5396</v>
      </c>
      <c r="AP133" s="6" t="s">
        <v>5397</v>
      </c>
      <c r="AQ133" s="6" t="s">
        <v>5398</v>
      </c>
      <c r="AR133" s="6" t="s">
        <v>5692</v>
      </c>
      <c r="AS133" s="6" t="s">
        <v>5529</v>
      </c>
      <c r="AT133" s="6" t="s">
        <v>5401</v>
      </c>
      <c r="AU133" s="6" t="s">
        <v>5402</v>
      </c>
      <c r="AV133" s="6" t="s">
        <v>5693</v>
      </c>
      <c r="AW133" s="6" t="s">
        <v>5531</v>
      </c>
      <c r="AX133" s="6" t="s">
        <v>5694</v>
      </c>
      <c r="AY133" s="6" t="s">
        <v>5406</v>
      </c>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row>
    <row r="134" spans="1:111" x14ac:dyDescent="0.25">
      <c r="A134" s="6" t="s">
        <v>734</v>
      </c>
      <c r="B134" s="6">
        <v>40</v>
      </c>
      <c r="C134" s="6" t="s">
        <v>73</v>
      </c>
      <c r="D134" s="6" t="s">
        <v>74</v>
      </c>
      <c r="E134" s="6" t="s">
        <v>304</v>
      </c>
      <c r="F134" s="6" t="s">
        <v>305</v>
      </c>
      <c r="G134" s="6" t="s">
        <v>4228</v>
      </c>
      <c r="H134" s="6" t="s">
        <v>5103</v>
      </c>
      <c r="I134" s="6" t="s">
        <v>79</v>
      </c>
      <c r="J134" s="6" t="s">
        <v>736</v>
      </c>
      <c r="K134" s="6" t="s">
        <v>81</v>
      </c>
      <c r="L134" s="6" t="s">
        <v>737</v>
      </c>
      <c r="M134" s="110" t="s">
        <v>738</v>
      </c>
      <c r="N134" s="109" t="s">
        <v>739</v>
      </c>
      <c r="O134" s="110" t="s">
        <v>85</v>
      </c>
      <c r="P134" s="109" t="s">
        <v>86</v>
      </c>
      <c r="Q134" s="110" t="s">
        <v>740</v>
      </c>
      <c r="R134" s="109" t="s">
        <v>741</v>
      </c>
      <c r="S134" s="6" t="s">
        <v>742</v>
      </c>
      <c r="T134" s="6" t="s">
        <v>743</v>
      </c>
      <c r="U134" s="6" t="s">
        <v>316</v>
      </c>
      <c r="V134" s="6" t="s">
        <v>744</v>
      </c>
      <c r="W134" s="110" t="s">
        <v>318</v>
      </c>
      <c r="X134" s="109" t="s">
        <v>94</v>
      </c>
      <c r="Y134" s="110" t="s">
        <v>745</v>
      </c>
      <c r="Z134" s="6" t="s">
        <v>746</v>
      </c>
      <c r="AA134" s="6" t="s">
        <v>321</v>
      </c>
      <c r="AB134" s="6" t="s">
        <v>489</v>
      </c>
      <c r="AC134" s="6" t="s">
        <v>99</v>
      </c>
      <c r="AD134" s="110" t="s">
        <v>747</v>
      </c>
      <c r="AE134" s="109" t="s">
        <v>748</v>
      </c>
      <c r="AF134" s="6" t="s">
        <v>5387</v>
      </c>
      <c r="AG134" s="6" t="s">
        <v>5388</v>
      </c>
      <c r="AH134" s="6" t="s">
        <v>5695</v>
      </c>
      <c r="AI134" s="6" t="s">
        <v>5524</v>
      </c>
      <c r="AJ134" s="6" t="s">
        <v>5391</v>
      </c>
      <c r="AK134" s="6" t="s">
        <v>5392</v>
      </c>
      <c r="AL134" s="6" t="s">
        <v>5696</v>
      </c>
      <c r="AM134" s="6" t="s">
        <v>5526</v>
      </c>
      <c r="AN134" s="6" t="s">
        <v>5697</v>
      </c>
      <c r="AO134" s="6" t="s">
        <v>5396</v>
      </c>
      <c r="AP134" s="6" t="s">
        <v>5397</v>
      </c>
      <c r="AQ134" s="6" t="s">
        <v>5398</v>
      </c>
      <c r="AR134" s="6" t="s">
        <v>5698</v>
      </c>
      <c r="AS134" s="6" t="s">
        <v>5529</v>
      </c>
      <c r="AT134" s="6" t="s">
        <v>5401</v>
      </c>
      <c r="AU134" s="6" t="s">
        <v>5402</v>
      </c>
      <c r="AV134" s="6" t="s">
        <v>5699</v>
      </c>
      <c r="AW134" s="6" t="s">
        <v>5531</v>
      </c>
      <c r="AX134" s="6" t="s">
        <v>5700</v>
      </c>
      <c r="AY134" s="6" t="s">
        <v>5406</v>
      </c>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row>
    <row r="135" spans="1:111" x14ac:dyDescent="0.25">
      <c r="A135" s="6" t="s">
        <v>749</v>
      </c>
      <c r="B135" s="6">
        <v>41</v>
      </c>
      <c r="C135" s="6" t="s">
        <v>73</v>
      </c>
      <c r="D135" s="6" t="s">
        <v>74</v>
      </c>
      <c r="E135" s="6" t="s">
        <v>304</v>
      </c>
      <c r="F135" s="6" t="s">
        <v>305</v>
      </c>
      <c r="G135" s="6" t="s">
        <v>4181</v>
      </c>
      <c r="H135" s="6" t="s">
        <v>5104</v>
      </c>
      <c r="I135" s="6" t="s">
        <v>79</v>
      </c>
      <c r="J135" s="6" t="s">
        <v>751</v>
      </c>
      <c r="K135" s="6" t="s">
        <v>81</v>
      </c>
      <c r="L135" s="6" t="s">
        <v>752</v>
      </c>
      <c r="M135" s="110" t="s">
        <v>753</v>
      </c>
      <c r="N135" s="109" t="s">
        <v>754</v>
      </c>
      <c r="O135" s="110" t="s">
        <v>85</v>
      </c>
      <c r="P135" s="109" t="s">
        <v>86</v>
      </c>
      <c r="Q135" s="110" t="s">
        <v>755</v>
      </c>
      <c r="R135" s="109" t="s">
        <v>756</v>
      </c>
      <c r="S135" s="6" t="s">
        <v>757</v>
      </c>
      <c r="T135" s="6" t="s">
        <v>758</v>
      </c>
      <c r="U135" s="6" t="s">
        <v>316</v>
      </c>
      <c r="V135" s="6" t="s">
        <v>759</v>
      </c>
      <c r="W135" s="110" t="s">
        <v>318</v>
      </c>
      <c r="X135" s="109" t="s">
        <v>94</v>
      </c>
      <c r="Y135" s="110" t="s">
        <v>760</v>
      </c>
      <c r="Z135" s="6" t="s">
        <v>761</v>
      </c>
      <c r="AA135" s="6" t="s">
        <v>321</v>
      </c>
      <c r="AB135" s="6" t="s">
        <v>489</v>
      </c>
      <c r="AC135" s="6" t="s">
        <v>99</v>
      </c>
      <c r="AD135" s="110" t="s">
        <v>762</v>
      </c>
      <c r="AE135" s="109" t="s">
        <v>763</v>
      </c>
      <c r="AF135" s="6" t="s">
        <v>5387</v>
      </c>
      <c r="AG135" s="6" t="s">
        <v>5388</v>
      </c>
      <c r="AH135" s="6" t="s">
        <v>5701</v>
      </c>
      <c r="AI135" s="6" t="s">
        <v>5524</v>
      </c>
      <c r="AJ135" s="6" t="s">
        <v>5391</v>
      </c>
      <c r="AK135" s="6" t="s">
        <v>5392</v>
      </c>
      <c r="AL135" s="6" t="s">
        <v>5702</v>
      </c>
      <c r="AM135" s="6" t="s">
        <v>5526</v>
      </c>
      <c r="AN135" s="6" t="s">
        <v>5703</v>
      </c>
      <c r="AO135" s="6" t="s">
        <v>5396</v>
      </c>
      <c r="AP135" s="6" t="s">
        <v>5397</v>
      </c>
      <c r="AQ135" s="6" t="s">
        <v>5398</v>
      </c>
      <c r="AR135" s="6" t="s">
        <v>5704</v>
      </c>
      <c r="AS135" s="6" t="s">
        <v>5529</v>
      </c>
      <c r="AT135" s="6" t="s">
        <v>5401</v>
      </c>
      <c r="AU135" s="6" t="s">
        <v>5402</v>
      </c>
      <c r="AV135" s="6" t="s">
        <v>5705</v>
      </c>
      <c r="AW135" s="6" t="s">
        <v>5531</v>
      </c>
      <c r="AX135" s="6" t="s">
        <v>5706</v>
      </c>
      <c r="AY135" s="6" t="s">
        <v>5406</v>
      </c>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row>
    <row r="136" spans="1:111" x14ac:dyDescent="0.25">
      <c r="A136" s="6" t="s">
        <v>764</v>
      </c>
      <c r="B136" s="6">
        <v>42</v>
      </c>
      <c r="C136" s="6" t="s">
        <v>73</v>
      </c>
      <c r="D136" s="6" t="s">
        <v>74</v>
      </c>
      <c r="E136" s="6" t="s">
        <v>304</v>
      </c>
      <c r="F136" s="6" t="s">
        <v>305</v>
      </c>
      <c r="G136" s="6" t="s">
        <v>4238</v>
      </c>
      <c r="H136" s="6" t="s">
        <v>5105</v>
      </c>
      <c r="I136" s="6" t="s">
        <v>79</v>
      </c>
      <c r="J136" s="6" t="s">
        <v>766</v>
      </c>
      <c r="K136" s="6" t="s">
        <v>81</v>
      </c>
      <c r="L136" s="6" t="s">
        <v>767</v>
      </c>
      <c r="M136" s="110" t="s">
        <v>768</v>
      </c>
      <c r="N136" s="109" t="s">
        <v>769</v>
      </c>
      <c r="O136" s="110" t="s">
        <v>85</v>
      </c>
      <c r="P136" s="109" t="s">
        <v>86</v>
      </c>
      <c r="Q136" s="110" t="s">
        <v>770</v>
      </c>
      <c r="R136" s="109" t="s">
        <v>771</v>
      </c>
      <c r="S136" s="6" t="s">
        <v>772</v>
      </c>
      <c r="T136" s="6" t="s">
        <v>773</v>
      </c>
      <c r="U136" s="6" t="s">
        <v>316</v>
      </c>
      <c r="V136" s="6" t="s">
        <v>774</v>
      </c>
      <c r="W136" s="110" t="s">
        <v>318</v>
      </c>
      <c r="X136" s="109" t="s">
        <v>94</v>
      </c>
      <c r="Y136" s="110" t="s">
        <v>775</v>
      </c>
      <c r="Z136" s="6" t="s">
        <v>776</v>
      </c>
      <c r="AA136" s="6" t="s">
        <v>321</v>
      </c>
      <c r="AB136" s="6" t="s">
        <v>119</v>
      </c>
      <c r="AC136" s="6" t="s">
        <v>99</v>
      </c>
      <c r="AD136" s="110" t="s">
        <v>777</v>
      </c>
      <c r="AE136" s="109" t="s">
        <v>778</v>
      </c>
      <c r="AF136" s="6" t="s">
        <v>5387</v>
      </c>
      <c r="AG136" s="6" t="s">
        <v>5388</v>
      </c>
      <c r="AH136" s="6" t="s">
        <v>5707</v>
      </c>
      <c r="AI136" s="6" t="s">
        <v>5524</v>
      </c>
      <c r="AJ136" s="6" t="s">
        <v>5391</v>
      </c>
      <c r="AK136" s="6" t="s">
        <v>5392</v>
      </c>
      <c r="AL136" s="6" t="s">
        <v>5708</v>
      </c>
      <c r="AM136" s="6" t="s">
        <v>5526</v>
      </c>
      <c r="AN136" s="6" t="s">
        <v>5709</v>
      </c>
      <c r="AO136" s="6" t="s">
        <v>5396</v>
      </c>
      <c r="AP136" s="6" t="s">
        <v>5397</v>
      </c>
      <c r="AQ136" s="6" t="s">
        <v>5398</v>
      </c>
      <c r="AR136" s="6" t="s">
        <v>5710</v>
      </c>
      <c r="AS136" s="6" t="s">
        <v>5529</v>
      </c>
      <c r="AT136" s="6" t="s">
        <v>5401</v>
      </c>
      <c r="AU136" s="6" t="s">
        <v>5402</v>
      </c>
      <c r="AV136" s="6" t="s">
        <v>5711</v>
      </c>
      <c r="AW136" s="6" t="s">
        <v>5531</v>
      </c>
      <c r="AX136" s="6" t="s">
        <v>5712</v>
      </c>
      <c r="AY136" s="6" t="s">
        <v>5406</v>
      </c>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row>
    <row r="137" spans="1:111" x14ac:dyDescent="0.25">
      <c r="A137" s="6" t="s">
        <v>779</v>
      </c>
      <c r="B137" s="6">
        <v>43</v>
      </c>
      <c r="C137" s="6" t="s">
        <v>73</v>
      </c>
      <c r="D137" s="6" t="s">
        <v>74</v>
      </c>
      <c r="E137" s="6" t="s">
        <v>304</v>
      </c>
      <c r="F137" s="6" t="s">
        <v>305</v>
      </c>
      <c r="G137" s="6" t="s">
        <v>4159</v>
      </c>
      <c r="H137" s="6" t="s">
        <v>5106</v>
      </c>
      <c r="I137" s="6" t="s">
        <v>79</v>
      </c>
      <c r="J137" s="6" t="s">
        <v>781</v>
      </c>
      <c r="K137" s="6" t="s">
        <v>308</v>
      </c>
      <c r="L137" s="6" t="s">
        <v>782</v>
      </c>
      <c r="M137" s="110" t="s">
        <v>783</v>
      </c>
      <c r="N137" s="109" t="s">
        <v>784</v>
      </c>
      <c r="O137" s="110" t="s">
        <v>85</v>
      </c>
      <c r="P137" s="109" t="s">
        <v>86</v>
      </c>
      <c r="Q137" s="110" t="s">
        <v>785</v>
      </c>
      <c r="R137" s="109" t="s">
        <v>786</v>
      </c>
      <c r="S137" s="6" t="s">
        <v>787</v>
      </c>
      <c r="T137" s="6" t="s">
        <v>788</v>
      </c>
      <c r="U137" s="6" t="s">
        <v>316</v>
      </c>
      <c r="V137" s="6" t="s">
        <v>789</v>
      </c>
      <c r="W137" s="110" t="s">
        <v>318</v>
      </c>
      <c r="X137" s="109" t="s">
        <v>94</v>
      </c>
      <c r="Y137" s="110" t="s">
        <v>790</v>
      </c>
      <c r="Z137" s="6" t="s">
        <v>791</v>
      </c>
      <c r="AA137" s="6" t="s">
        <v>321</v>
      </c>
      <c r="AB137" s="6" t="s">
        <v>300</v>
      </c>
      <c r="AC137" s="6" t="s">
        <v>99</v>
      </c>
      <c r="AD137" s="110" t="s">
        <v>792</v>
      </c>
      <c r="AE137" s="109" t="s">
        <v>793</v>
      </c>
      <c r="AF137" s="6" t="s">
        <v>5387</v>
      </c>
      <c r="AG137" s="6" t="s">
        <v>5388</v>
      </c>
      <c r="AH137" s="6" t="s">
        <v>5713</v>
      </c>
      <c r="AI137" s="6" t="s">
        <v>5524</v>
      </c>
      <c r="AJ137" s="6" t="s">
        <v>5391</v>
      </c>
      <c r="AK137" s="6" t="s">
        <v>5392</v>
      </c>
      <c r="AL137" s="6" t="s">
        <v>5714</v>
      </c>
      <c r="AM137" s="6" t="s">
        <v>5526</v>
      </c>
      <c r="AN137" s="6" t="s">
        <v>5715</v>
      </c>
      <c r="AO137" s="6" t="s">
        <v>5396</v>
      </c>
      <c r="AP137" s="6" t="s">
        <v>5397</v>
      </c>
      <c r="AQ137" s="6" t="s">
        <v>5398</v>
      </c>
      <c r="AR137" s="6" t="s">
        <v>5716</v>
      </c>
      <c r="AS137" s="6" t="s">
        <v>5529</v>
      </c>
      <c r="AT137" s="6" t="s">
        <v>5401</v>
      </c>
      <c r="AU137" s="6" t="s">
        <v>5402</v>
      </c>
      <c r="AV137" s="6" t="s">
        <v>5717</v>
      </c>
      <c r="AW137" s="6" t="s">
        <v>5531</v>
      </c>
      <c r="AX137" s="6" t="s">
        <v>5718</v>
      </c>
      <c r="AY137" s="6" t="s">
        <v>5406</v>
      </c>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row>
    <row r="138" spans="1:111" x14ac:dyDescent="0.25">
      <c r="A138" s="6" t="s">
        <v>794</v>
      </c>
      <c r="B138" s="6">
        <v>44</v>
      </c>
      <c r="C138" s="6" t="s">
        <v>73</v>
      </c>
      <c r="D138" s="6" t="s">
        <v>74</v>
      </c>
      <c r="E138" s="6" t="s">
        <v>304</v>
      </c>
      <c r="F138" s="6" t="s">
        <v>305</v>
      </c>
      <c r="G138" s="6" t="s">
        <v>4198</v>
      </c>
      <c r="H138" s="6" t="s">
        <v>5107</v>
      </c>
      <c r="I138" s="6" t="s">
        <v>79</v>
      </c>
      <c r="J138" s="6" t="s">
        <v>796</v>
      </c>
      <c r="K138" s="6" t="s">
        <v>308</v>
      </c>
      <c r="L138" s="6" t="s">
        <v>797</v>
      </c>
      <c r="M138" s="110" t="s">
        <v>798</v>
      </c>
      <c r="N138" s="109" t="s">
        <v>799</v>
      </c>
      <c r="O138" s="110" t="s">
        <v>85</v>
      </c>
      <c r="P138" s="109" t="s">
        <v>86</v>
      </c>
      <c r="Q138" s="110" t="s">
        <v>800</v>
      </c>
      <c r="R138" s="109" t="s">
        <v>801</v>
      </c>
      <c r="S138" s="6" t="s">
        <v>802</v>
      </c>
      <c r="T138" s="6" t="s">
        <v>803</v>
      </c>
      <c r="U138" s="6" t="s">
        <v>316</v>
      </c>
      <c r="V138" s="6" t="s">
        <v>804</v>
      </c>
      <c r="W138" s="110" t="s">
        <v>318</v>
      </c>
      <c r="X138" s="109" t="s">
        <v>94</v>
      </c>
      <c r="Y138" s="110" t="s">
        <v>805</v>
      </c>
      <c r="Z138" s="6" t="s">
        <v>806</v>
      </c>
      <c r="AA138" s="6" t="s">
        <v>321</v>
      </c>
      <c r="AB138" s="6" t="s">
        <v>300</v>
      </c>
      <c r="AC138" s="6" t="s">
        <v>99</v>
      </c>
      <c r="AD138" s="110" t="s">
        <v>807</v>
      </c>
      <c r="AE138" s="109" t="s">
        <v>808</v>
      </c>
      <c r="AF138" s="6" t="s">
        <v>5387</v>
      </c>
      <c r="AG138" s="6" t="s">
        <v>5388</v>
      </c>
      <c r="AH138" s="6" t="s">
        <v>5719</v>
      </c>
      <c r="AI138" s="6" t="s">
        <v>5524</v>
      </c>
      <c r="AJ138" s="6" t="s">
        <v>5391</v>
      </c>
      <c r="AK138" s="6" t="s">
        <v>5392</v>
      </c>
      <c r="AL138" s="6" t="s">
        <v>5720</v>
      </c>
      <c r="AM138" s="6" t="s">
        <v>5526</v>
      </c>
      <c r="AN138" s="6" t="s">
        <v>5721</v>
      </c>
      <c r="AO138" s="6" t="s">
        <v>5396</v>
      </c>
      <c r="AP138" s="6" t="s">
        <v>5397</v>
      </c>
      <c r="AQ138" s="6" t="s">
        <v>5398</v>
      </c>
      <c r="AR138" s="6" t="s">
        <v>5722</v>
      </c>
      <c r="AS138" s="6" t="s">
        <v>5529</v>
      </c>
      <c r="AT138" s="6" t="s">
        <v>5401</v>
      </c>
      <c r="AU138" s="6" t="s">
        <v>5402</v>
      </c>
      <c r="AV138" s="6" t="s">
        <v>5723</v>
      </c>
      <c r="AW138" s="6" t="s">
        <v>5531</v>
      </c>
      <c r="AX138" s="6" t="s">
        <v>5724</v>
      </c>
      <c r="AY138" s="6" t="s">
        <v>5406</v>
      </c>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row>
    <row r="139" spans="1:111" x14ac:dyDescent="0.25">
      <c r="A139" s="6" t="s">
        <v>809</v>
      </c>
      <c r="B139" s="6">
        <v>45</v>
      </c>
      <c r="C139" s="6" t="s">
        <v>73</v>
      </c>
      <c r="D139" s="6" t="s">
        <v>74</v>
      </c>
      <c r="E139" s="6" t="s">
        <v>304</v>
      </c>
      <c r="F139" s="6" t="s">
        <v>305</v>
      </c>
      <c r="G139" s="6" t="s">
        <v>4202</v>
      </c>
      <c r="H139" s="6" t="s">
        <v>5108</v>
      </c>
      <c r="I139" s="6" t="s">
        <v>79</v>
      </c>
      <c r="J139" s="6" t="s">
        <v>811</v>
      </c>
      <c r="K139" s="6" t="s">
        <v>81</v>
      </c>
      <c r="L139" s="6" t="s">
        <v>812</v>
      </c>
      <c r="M139" s="110" t="s">
        <v>813</v>
      </c>
      <c r="N139" s="109" t="s">
        <v>814</v>
      </c>
      <c r="O139" s="110" t="s">
        <v>85</v>
      </c>
      <c r="P139" s="109" t="s">
        <v>86</v>
      </c>
      <c r="Q139" s="110" t="s">
        <v>815</v>
      </c>
      <c r="R139" s="109" t="s">
        <v>816</v>
      </c>
      <c r="S139" s="6" t="s">
        <v>817</v>
      </c>
      <c r="T139" s="6" t="s">
        <v>818</v>
      </c>
      <c r="U139" s="6" t="s">
        <v>316</v>
      </c>
      <c r="V139" s="6" t="s">
        <v>819</v>
      </c>
      <c r="W139" s="110" t="s">
        <v>318</v>
      </c>
      <c r="X139" s="109" t="s">
        <v>94</v>
      </c>
      <c r="Y139" s="110" t="s">
        <v>820</v>
      </c>
      <c r="Z139" s="6" t="s">
        <v>821</v>
      </c>
      <c r="AA139" s="6" t="s">
        <v>321</v>
      </c>
      <c r="AB139" s="6" t="s">
        <v>300</v>
      </c>
      <c r="AC139" s="6" t="s">
        <v>99</v>
      </c>
      <c r="AD139" s="110" t="s">
        <v>822</v>
      </c>
      <c r="AE139" s="109" t="s">
        <v>823</v>
      </c>
      <c r="AF139" s="6" t="s">
        <v>5387</v>
      </c>
      <c r="AG139" s="6" t="s">
        <v>5388</v>
      </c>
      <c r="AH139" s="6" t="s">
        <v>5725</v>
      </c>
      <c r="AI139" s="6" t="s">
        <v>5524</v>
      </c>
      <c r="AJ139" s="6" t="s">
        <v>5391</v>
      </c>
      <c r="AK139" s="6" t="s">
        <v>5392</v>
      </c>
      <c r="AL139" s="6" t="s">
        <v>5726</v>
      </c>
      <c r="AM139" s="6" t="s">
        <v>5526</v>
      </c>
      <c r="AN139" s="6" t="s">
        <v>5727</v>
      </c>
      <c r="AO139" s="6" t="s">
        <v>5396</v>
      </c>
      <c r="AP139" s="6" t="s">
        <v>5397</v>
      </c>
      <c r="AQ139" s="6" t="s">
        <v>5398</v>
      </c>
      <c r="AR139" s="6" t="s">
        <v>5728</v>
      </c>
      <c r="AS139" s="6" t="s">
        <v>5529</v>
      </c>
      <c r="AT139" s="6" t="s">
        <v>5401</v>
      </c>
      <c r="AU139" s="6" t="s">
        <v>5402</v>
      </c>
      <c r="AV139" s="6" t="s">
        <v>5729</v>
      </c>
      <c r="AW139" s="6" t="s">
        <v>5531</v>
      </c>
      <c r="AX139" s="6" t="s">
        <v>5730</v>
      </c>
      <c r="AY139" s="6" t="s">
        <v>5406</v>
      </c>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row>
    <row r="140" spans="1:111" x14ac:dyDescent="0.25">
      <c r="A140" s="6" t="s">
        <v>824</v>
      </c>
      <c r="B140" s="6">
        <v>46</v>
      </c>
      <c r="C140" s="6" t="s">
        <v>73</v>
      </c>
      <c r="D140" s="6" t="s">
        <v>74</v>
      </c>
      <c r="E140" s="6" t="s">
        <v>304</v>
      </c>
      <c r="F140" s="6" t="s">
        <v>305</v>
      </c>
      <c r="G140" s="6" t="s">
        <v>4212</v>
      </c>
      <c r="H140" s="6" t="s">
        <v>5109</v>
      </c>
      <c r="I140" s="6" t="s">
        <v>79</v>
      </c>
      <c r="J140" s="6" t="s">
        <v>826</v>
      </c>
      <c r="K140" s="6" t="s">
        <v>308</v>
      </c>
      <c r="L140" s="6" t="s">
        <v>827</v>
      </c>
      <c r="M140" s="110" t="s">
        <v>828</v>
      </c>
      <c r="N140" s="109" t="s">
        <v>829</v>
      </c>
      <c r="O140" s="110" t="s">
        <v>85</v>
      </c>
      <c r="P140" s="109" t="s">
        <v>86</v>
      </c>
      <c r="Q140" s="110" t="s">
        <v>830</v>
      </c>
      <c r="R140" s="109" t="s">
        <v>831</v>
      </c>
      <c r="S140" s="6" t="s">
        <v>832</v>
      </c>
      <c r="T140" s="6" t="s">
        <v>833</v>
      </c>
      <c r="U140" s="6" t="s">
        <v>316</v>
      </c>
      <c r="V140" s="6" t="s">
        <v>834</v>
      </c>
      <c r="W140" s="110" t="s">
        <v>318</v>
      </c>
      <c r="X140" s="109" t="s">
        <v>94</v>
      </c>
      <c r="Y140" s="110" t="s">
        <v>835</v>
      </c>
      <c r="Z140" s="6" t="s">
        <v>836</v>
      </c>
      <c r="AA140" s="6" t="s">
        <v>321</v>
      </c>
      <c r="AB140" s="6" t="s">
        <v>536</v>
      </c>
      <c r="AC140" s="6" t="s">
        <v>99</v>
      </c>
      <c r="AD140" s="110" t="s">
        <v>837</v>
      </c>
      <c r="AE140" s="109" t="s">
        <v>838</v>
      </c>
      <c r="AF140" s="6" t="s">
        <v>5387</v>
      </c>
      <c r="AG140" s="6" t="s">
        <v>5388</v>
      </c>
      <c r="AH140" s="6" t="s">
        <v>5731</v>
      </c>
      <c r="AI140" s="6" t="s">
        <v>5524</v>
      </c>
      <c r="AJ140" s="6" t="s">
        <v>5391</v>
      </c>
      <c r="AK140" s="6" t="s">
        <v>5392</v>
      </c>
      <c r="AL140" s="6" t="s">
        <v>5732</v>
      </c>
      <c r="AM140" s="6" t="s">
        <v>5526</v>
      </c>
      <c r="AN140" s="6" t="s">
        <v>5733</v>
      </c>
      <c r="AO140" s="6" t="s">
        <v>5396</v>
      </c>
      <c r="AP140" s="6" t="s">
        <v>5397</v>
      </c>
      <c r="AQ140" s="6" t="s">
        <v>5398</v>
      </c>
      <c r="AR140" s="6" t="s">
        <v>5734</v>
      </c>
      <c r="AS140" s="6" t="s">
        <v>5529</v>
      </c>
      <c r="AT140" s="6" t="s">
        <v>5401</v>
      </c>
      <c r="AU140" s="6" t="s">
        <v>5402</v>
      </c>
      <c r="AV140" s="6" t="s">
        <v>5735</v>
      </c>
      <c r="AW140" s="6" t="s">
        <v>5531</v>
      </c>
      <c r="AX140" s="6" t="s">
        <v>5736</v>
      </c>
      <c r="AY140" s="6" t="s">
        <v>5406</v>
      </c>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row>
    <row r="141" spans="1:111" x14ac:dyDescent="0.25">
      <c r="A141" s="6" t="s">
        <v>839</v>
      </c>
      <c r="B141" s="6">
        <v>47</v>
      </c>
      <c r="C141" s="6" t="s">
        <v>73</v>
      </c>
      <c r="D141" s="6" t="s">
        <v>74</v>
      </c>
      <c r="E141" s="6" t="s">
        <v>304</v>
      </c>
      <c r="F141" s="6" t="s">
        <v>305</v>
      </c>
      <c r="G141" s="6" t="s">
        <v>4190</v>
      </c>
      <c r="H141" s="6" t="s">
        <v>5110</v>
      </c>
      <c r="I141" s="6" t="s">
        <v>79</v>
      </c>
      <c r="J141" s="6" t="s">
        <v>841</v>
      </c>
      <c r="K141" s="6" t="s">
        <v>308</v>
      </c>
      <c r="L141" s="6" t="s">
        <v>842</v>
      </c>
      <c r="M141" s="110" t="s">
        <v>843</v>
      </c>
      <c r="N141" s="109" t="s">
        <v>844</v>
      </c>
      <c r="O141" s="110" t="s">
        <v>85</v>
      </c>
      <c r="P141" s="109" t="s">
        <v>86</v>
      </c>
      <c r="Q141" s="110" t="s">
        <v>845</v>
      </c>
      <c r="R141" s="109" t="s">
        <v>846</v>
      </c>
      <c r="S141" s="6" t="s">
        <v>847</v>
      </c>
      <c r="T141" s="6" t="s">
        <v>848</v>
      </c>
      <c r="U141" s="6" t="s">
        <v>316</v>
      </c>
      <c r="V141" s="6" t="s">
        <v>849</v>
      </c>
      <c r="W141" s="110" t="s">
        <v>318</v>
      </c>
      <c r="X141" s="109" t="s">
        <v>94</v>
      </c>
      <c r="Y141" s="110" t="s">
        <v>850</v>
      </c>
      <c r="Z141" s="6" t="s">
        <v>851</v>
      </c>
      <c r="AA141" s="6" t="s">
        <v>321</v>
      </c>
      <c r="AB141" s="6" t="s">
        <v>536</v>
      </c>
      <c r="AC141" s="6" t="s">
        <v>99</v>
      </c>
      <c r="AD141" s="110" t="s">
        <v>852</v>
      </c>
      <c r="AE141" s="109" t="s">
        <v>853</v>
      </c>
      <c r="AF141" s="6" t="s">
        <v>5387</v>
      </c>
      <c r="AG141" s="6" t="s">
        <v>5388</v>
      </c>
      <c r="AH141" s="6" t="s">
        <v>5737</v>
      </c>
      <c r="AI141" s="6" t="s">
        <v>5524</v>
      </c>
      <c r="AJ141" s="6" t="s">
        <v>5391</v>
      </c>
      <c r="AK141" s="6" t="s">
        <v>5392</v>
      </c>
      <c r="AL141" s="6" t="s">
        <v>5738</v>
      </c>
      <c r="AM141" s="6" t="s">
        <v>5526</v>
      </c>
      <c r="AN141" s="6" t="s">
        <v>5739</v>
      </c>
      <c r="AO141" s="6" t="s">
        <v>5396</v>
      </c>
      <c r="AP141" s="6" t="s">
        <v>5397</v>
      </c>
      <c r="AQ141" s="6" t="s">
        <v>5398</v>
      </c>
      <c r="AR141" s="6" t="s">
        <v>5740</v>
      </c>
      <c r="AS141" s="6" t="s">
        <v>5529</v>
      </c>
      <c r="AT141" s="6" t="s">
        <v>5401</v>
      </c>
      <c r="AU141" s="6" t="s">
        <v>5402</v>
      </c>
      <c r="AV141" s="6" t="s">
        <v>5741</v>
      </c>
      <c r="AW141" s="6" t="s">
        <v>5531</v>
      </c>
      <c r="AX141" s="6" t="s">
        <v>5742</v>
      </c>
      <c r="AY141" s="6" t="s">
        <v>5406</v>
      </c>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row>
    <row r="142" spans="1:111" x14ac:dyDescent="0.25">
      <c r="A142" s="6" t="s">
        <v>854</v>
      </c>
      <c r="B142" s="6">
        <v>48</v>
      </c>
      <c r="C142" s="6" t="s">
        <v>73</v>
      </c>
      <c r="D142" s="6" t="s">
        <v>74</v>
      </c>
      <c r="E142" s="6" t="s">
        <v>304</v>
      </c>
      <c r="F142" s="6" t="s">
        <v>305</v>
      </c>
      <c r="G142" s="6" t="s">
        <v>4138</v>
      </c>
      <c r="H142" s="6" t="s">
        <v>5111</v>
      </c>
      <c r="I142" s="6" t="s">
        <v>79</v>
      </c>
      <c r="J142" s="6" t="s">
        <v>856</v>
      </c>
      <c r="K142" s="6" t="s">
        <v>327</v>
      </c>
      <c r="L142" s="6" t="s">
        <v>857</v>
      </c>
      <c r="M142" s="110" t="s">
        <v>858</v>
      </c>
      <c r="N142" s="109" t="s">
        <v>859</v>
      </c>
      <c r="O142" s="110" t="s">
        <v>85</v>
      </c>
      <c r="P142" s="109" t="s">
        <v>86</v>
      </c>
      <c r="Q142" s="110" t="s">
        <v>860</v>
      </c>
      <c r="R142" s="109" t="s">
        <v>861</v>
      </c>
      <c r="S142" s="6" t="s">
        <v>862</v>
      </c>
      <c r="T142" s="6" t="s">
        <v>863</v>
      </c>
      <c r="U142" s="6" t="s">
        <v>316</v>
      </c>
      <c r="V142" s="6" t="s">
        <v>864</v>
      </c>
      <c r="W142" s="110" t="s">
        <v>318</v>
      </c>
      <c r="X142" s="109" t="s">
        <v>94</v>
      </c>
      <c r="Y142" s="110" t="s">
        <v>865</v>
      </c>
      <c r="Z142" s="6" t="s">
        <v>866</v>
      </c>
      <c r="AA142" s="6" t="s">
        <v>321</v>
      </c>
      <c r="AB142" s="6" t="s">
        <v>536</v>
      </c>
      <c r="AC142" s="6" t="s">
        <v>99</v>
      </c>
      <c r="AD142" s="110" t="s">
        <v>867</v>
      </c>
      <c r="AE142" s="109" t="s">
        <v>868</v>
      </c>
      <c r="AF142" s="6" t="s">
        <v>5387</v>
      </c>
      <c r="AG142" s="6" t="s">
        <v>5388</v>
      </c>
      <c r="AH142" s="6" t="s">
        <v>5743</v>
      </c>
      <c r="AI142" s="6" t="s">
        <v>5524</v>
      </c>
      <c r="AJ142" s="6" t="s">
        <v>5391</v>
      </c>
      <c r="AK142" s="6" t="s">
        <v>5392</v>
      </c>
      <c r="AL142" s="6" t="s">
        <v>5744</v>
      </c>
      <c r="AM142" s="6" t="s">
        <v>5526</v>
      </c>
      <c r="AN142" s="6" t="s">
        <v>5745</v>
      </c>
      <c r="AO142" s="6" t="s">
        <v>5396</v>
      </c>
      <c r="AP142" s="6" t="s">
        <v>5397</v>
      </c>
      <c r="AQ142" s="6" t="s">
        <v>5398</v>
      </c>
      <c r="AR142" s="6" t="s">
        <v>5746</v>
      </c>
      <c r="AS142" s="6" t="s">
        <v>5529</v>
      </c>
      <c r="AT142" s="6" t="s">
        <v>5401</v>
      </c>
      <c r="AU142" s="6" t="s">
        <v>5402</v>
      </c>
      <c r="AV142" s="6" t="s">
        <v>5747</v>
      </c>
      <c r="AW142" s="6" t="s">
        <v>5531</v>
      </c>
      <c r="AX142" s="6" t="s">
        <v>5748</v>
      </c>
      <c r="AY142" s="6" t="s">
        <v>5406</v>
      </c>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row>
    <row r="143" spans="1:111" x14ac:dyDescent="0.25">
      <c r="A143" s="6" t="s">
        <v>869</v>
      </c>
      <c r="B143" s="6">
        <v>49</v>
      </c>
      <c r="C143" s="6" t="s">
        <v>73</v>
      </c>
      <c r="D143" s="6" t="s">
        <v>74</v>
      </c>
      <c r="E143" s="6" t="s">
        <v>304</v>
      </c>
      <c r="F143" s="6" t="s">
        <v>305</v>
      </c>
      <c r="G143" s="6" t="s">
        <v>4065</v>
      </c>
      <c r="H143" s="6" t="s">
        <v>5112</v>
      </c>
      <c r="I143" s="6" t="s">
        <v>79</v>
      </c>
      <c r="J143" s="6" t="s">
        <v>871</v>
      </c>
      <c r="K143" s="6" t="s">
        <v>464</v>
      </c>
      <c r="L143" s="6" t="s">
        <v>872</v>
      </c>
      <c r="M143" s="110" t="s">
        <v>873</v>
      </c>
      <c r="N143" s="109" t="s">
        <v>874</v>
      </c>
      <c r="O143" s="110" t="s">
        <v>85</v>
      </c>
      <c r="P143" s="109" t="s">
        <v>86</v>
      </c>
      <c r="Q143" s="110" t="s">
        <v>875</v>
      </c>
      <c r="R143" s="109" t="s">
        <v>876</v>
      </c>
      <c r="S143" s="6" t="s">
        <v>877</v>
      </c>
      <c r="T143" s="6" t="s">
        <v>878</v>
      </c>
      <c r="U143" s="6" t="s">
        <v>316</v>
      </c>
      <c r="V143" s="6" t="s">
        <v>879</v>
      </c>
      <c r="W143" s="110" t="s">
        <v>318</v>
      </c>
      <c r="X143" s="109" t="s">
        <v>94</v>
      </c>
      <c r="Y143" s="110" t="s">
        <v>880</v>
      </c>
      <c r="Z143" s="6" t="s">
        <v>881</v>
      </c>
      <c r="AA143" s="6" t="s">
        <v>321</v>
      </c>
      <c r="AB143" s="6" t="s">
        <v>536</v>
      </c>
      <c r="AC143" s="6" t="s">
        <v>99</v>
      </c>
      <c r="AD143" s="110" t="s">
        <v>882</v>
      </c>
      <c r="AE143" s="109" t="s">
        <v>883</v>
      </c>
      <c r="AF143" s="6" t="s">
        <v>5387</v>
      </c>
      <c r="AG143" s="6" t="s">
        <v>5388</v>
      </c>
      <c r="AH143" s="6" t="s">
        <v>5749</v>
      </c>
      <c r="AI143" s="6" t="s">
        <v>5524</v>
      </c>
      <c r="AJ143" s="6" t="s">
        <v>5391</v>
      </c>
      <c r="AK143" s="6" t="s">
        <v>5392</v>
      </c>
      <c r="AL143" s="6" t="s">
        <v>5750</v>
      </c>
      <c r="AM143" s="6" t="s">
        <v>5526</v>
      </c>
      <c r="AN143" s="6" t="s">
        <v>5751</v>
      </c>
      <c r="AO143" s="6" t="s">
        <v>5396</v>
      </c>
      <c r="AP143" s="6" t="s">
        <v>5397</v>
      </c>
      <c r="AQ143" s="6" t="s">
        <v>5398</v>
      </c>
      <c r="AR143" s="6" t="s">
        <v>5752</v>
      </c>
      <c r="AS143" s="6" t="s">
        <v>5529</v>
      </c>
      <c r="AT143" s="6" t="s">
        <v>5401</v>
      </c>
      <c r="AU143" s="6" t="s">
        <v>5402</v>
      </c>
      <c r="AV143" s="6" t="s">
        <v>5753</v>
      </c>
      <c r="AW143" s="6" t="s">
        <v>5531</v>
      </c>
      <c r="AX143" s="6" t="s">
        <v>5754</v>
      </c>
      <c r="AY143" s="6" t="s">
        <v>5406</v>
      </c>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row>
    <row r="144" spans="1:111" x14ac:dyDescent="0.25">
      <c r="A144" s="6" t="s">
        <v>884</v>
      </c>
      <c r="B144" s="6">
        <v>50</v>
      </c>
      <c r="C144" s="6" t="s">
        <v>73</v>
      </c>
      <c r="D144" s="6" t="s">
        <v>74</v>
      </c>
      <c r="E144" s="6" t="s">
        <v>304</v>
      </c>
      <c r="F144" s="6" t="s">
        <v>305</v>
      </c>
      <c r="G144" s="6" t="s">
        <v>4083</v>
      </c>
      <c r="H144" s="6" t="s">
        <v>5113</v>
      </c>
      <c r="I144" s="6" t="s">
        <v>79</v>
      </c>
      <c r="J144" s="6" t="s">
        <v>886</v>
      </c>
      <c r="K144" s="6" t="s">
        <v>81</v>
      </c>
      <c r="L144" s="6" t="s">
        <v>887</v>
      </c>
      <c r="M144" s="110" t="s">
        <v>888</v>
      </c>
      <c r="N144" s="109" t="s">
        <v>889</v>
      </c>
      <c r="O144" s="110" t="s">
        <v>85</v>
      </c>
      <c r="P144" s="109" t="s">
        <v>86</v>
      </c>
      <c r="Q144" s="110" t="s">
        <v>890</v>
      </c>
      <c r="R144" s="109" t="s">
        <v>891</v>
      </c>
      <c r="S144" s="6" t="s">
        <v>892</v>
      </c>
      <c r="T144" s="6" t="s">
        <v>893</v>
      </c>
      <c r="U144" s="6" t="s">
        <v>316</v>
      </c>
      <c r="V144" s="6" t="s">
        <v>894</v>
      </c>
      <c r="W144" s="110" t="s">
        <v>318</v>
      </c>
      <c r="X144" s="109" t="s">
        <v>94</v>
      </c>
      <c r="Y144" s="110" t="s">
        <v>895</v>
      </c>
      <c r="Z144" s="6" t="s">
        <v>896</v>
      </c>
      <c r="AA144" s="6" t="s">
        <v>321</v>
      </c>
      <c r="AB144" s="6" t="s">
        <v>897</v>
      </c>
      <c r="AC144" s="6" t="s">
        <v>99</v>
      </c>
      <c r="AD144" s="110" t="s">
        <v>898</v>
      </c>
      <c r="AE144" s="109" t="s">
        <v>899</v>
      </c>
      <c r="AF144" s="6" t="s">
        <v>5387</v>
      </c>
      <c r="AG144" s="6" t="s">
        <v>5388</v>
      </c>
      <c r="AH144" s="6" t="s">
        <v>5755</v>
      </c>
      <c r="AI144" s="6" t="s">
        <v>5524</v>
      </c>
      <c r="AJ144" s="6" t="s">
        <v>5391</v>
      </c>
      <c r="AK144" s="6" t="s">
        <v>5392</v>
      </c>
      <c r="AL144" s="6" t="s">
        <v>5756</v>
      </c>
      <c r="AM144" s="6" t="s">
        <v>5526</v>
      </c>
      <c r="AN144" s="6" t="s">
        <v>5757</v>
      </c>
      <c r="AO144" s="6" t="s">
        <v>5396</v>
      </c>
      <c r="AP144" s="6" t="s">
        <v>5397</v>
      </c>
      <c r="AQ144" s="6" t="s">
        <v>5398</v>
      </c>
      <c r="AR144" s="6" t="s">
        <v>5758</v>
      </c>
      <c r="AS144" s="6" t="s">
        <v>5529</v>
      </c>
      <c r="AT144" s="6" t="s">
        <v>5401</v>
      </c>
      <c r="AU144" s="6" t="s">
        <v>5402</v>
      </c>
      <c r="AV144" s="6" t="s">
        <v>5759</v>
      </c>
      <c r="AW144" s="6" t="s">
        <v>5531</v>
      </c>
      <c r="AX144" s="6" t="s">
        <v>5760</v>
      </c>
      <c r="AY144" s="6" t="s">
        <v>5406</v>
      </c>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1:111" x14ac:dyDescent="0.25">
      <c r="A145" s="6" t="s">
        <v>900</v>
      </c>
      <c r="B145" s="6">
        <v>51</v>
      </c>
      <c r="C145" s="6" t="s">
        <v>901</v>
      </c>
      <c r="D145" s="6" t="s">
        <v>902</v>
      </c>
      <c r="E145" s="6" t="s">
        <v>304</v>
      </c>
      <c r="F145" s="6" t="s">
        <v>305</v>
      </c>
      <c r="G145" s="6" t="s">
        <v>4164</v>
      </c>
      <c r="H145" s="6" t="s">
        <v>5114</v>
      </c>
      <c r="I145" s="6" t="s">
        <v>79</v>
      </c>
      <c r="J145" s="6" t="s">
        <v>904</v>
      </c>
      <c r="K145" s="6" t="s">
        <v>464</v>
      </c>
      <c r="L145" s="6" t="s">
        <v>212</v>
      </c>
      <c r="M145" s="110" t="s">
        <v>905</v>
      </c>
      <c r="N145" s="109" t="s">
        <v>906</v>
      </c>
      <c r="O145" s="110" t="s">
        <v>85</v>
      </c>
      <c r="P145" s="109" t="s">
        <v>86</v>
      </c>
      <c r="Q145" s="110" t="s">
        <v>907</v>
      </c>
      <c r="R145" s="109" t="s">
        <v>908</v>
      </c>
      <c r="S145" s="6" t="s">
        <v>909</v>
      </c>
      <c r="T145" s="6" t="s">
        <v>910</v>
      </c>
      <c r="U145" s="6" t="s">
        <v>316</v>
      </c>
      <c r="V145" s="6" t="s">
        <v>212</v>
      </c>
      <c r="W145" s="110" t="s">
        <v>318</v>
      </c>
      <c r="X145" s="109" t="s">
        <v>94</v>
      </c>
      <c r="Y145" s="110" t="s">
        <v>911</v>
      </c>
      <c r="Z145" s="6" t="s">
        <v>912</v>
      </c>
      <c r="AA145" s="6" t="s">
        <v>321</v>
      </c>
      <c r="AB145" s="6" t="s">
        <v>897</v>
      </c>
      <c r="AC145" s="6" t="s">
        <v>99</v>
      </c>
      <c r="AD145" s="110" t="s">
        <v>913</v>
      </c>
      <c r="AE145" s="109" t="s">
        <v>914</v>
      </c>
      <c r="AF145" s="6" t="s">
        <v>5387</v>
      </c>
      <c r="AG145" s="6" t="s">
        <v>5388</v>
      </c>
      <c r="AH145" s="6" t="s">
        <v>5761</v>
      </c>
      <c r="AI145" s="6" t="s">
        <v>5524</v>
      </c>
      <c r="AJ145" s="6" t="s">
        <v>5391</v>
      </c>
      <c r="AK145" s="6" t="s">
        <v>5392</v>
      </c>
      <c r="AL145" s="6" t="s">
        <v>5762</v>
      </c>
      <c r="AM145" s="6" t="s">
        <v>5526</v>
      </c>
      <c r="AN145" s="6" t="s">
        <v>5471</v>
      </c>
      <c r="AO145" s="6" t="s">
        <v>5396</v>
      </c>
      <c r="AP145" s="6" t="s">
        <v>5397</v>
      </c>
      <c r="AQ145" s="6" t="s">
        <v>5398</v>
      </c>
      <c r="AR145" s="6" t="s">
        <v>5763</v>
      </c>
      <c r="AS145" s="6" t="s">
        <v>5529</v>
      </c>
      <c r="AT145" s="6" t="s">
        <v>5401</v>
      </c>
      <c r="AU145" s="6" t="s">
        <v>5402</v>
      </c>
      <c r="AV145" s="6" t="s">
        <v>5764</v>
      </c>
      <c r="AW145" s="6" t="s">
        <v>5531</v>
      </c>
      <c r="AX145" s="6" t="s">
        <v>5476</v>
      </c>
      <c r="AY145" s="6" t="s">
        <v>5406</v>
      </c>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row>
    <row r="146" spans="1:111" x14ac:dyDescent="0.25">
      <c r="A146" s="6" t="s">
        <v>915</v>
      </c>
      <c r="B146" s="6">
        <v>52</v>
      </c>
      <c r="C146" s="6" t="s">
        <v>901</v>
      </c>
      <c r="D146" s="6" t="s">
        <v>902</v>
      </c>
      <c r="E146" s="6" t="s">
        <v>916</v>
      </c>
      <c r="F146" s="6" t="s">
        <v>917</v>
      </c>
      <c r="G146" s="6" t="s">
        <v>4885</v>
      </c>
      <c r="H146" s="6" t="s">
        <v>5115</v>
      </c>
      <c r="I146" s="6" t="s">
        <v>919</v>
      </c>
      <c r="J146" s="6" t="s">
        <v>920</v>
      </c>
      <c r="K146" s="6" t="s">
        <v>308</v>
      </c>
      <c r="L146" s="6" t="s">
        <v>921</v>
      </c>
      <c r="M146" s="110" t="s">
        <v>922</v>
      </c>
      <c r="N146" s="109" t="s">
        <v>923</v>
      </c>
      <c r="O146" s="110" t="s">
        <v>85</v>
      </c>
      <c r="P146" s="109" t="s">
        <v>86</v>
      </c>
      <c r="Q146" s="110" t="s">
        <v>924</v>
      </c>
      <c r="R146" s="109" t="s">
        <v>925</v>
      </c>
      <c r="S146" s="6" t="s">
        <v>926</v>
      </c>
      <c r="T146" s="6" t="s">
        <v>927</v>
      </c>
      <c r="U146" s="6" t="s">
        <v>928</v>
      </c>
      <c r="V146" s="6" t="s">
        <v>929</v>
      </c>
      <c r="W146" s="110" t="s">
        <v>930</v>
      </c>
      <c r="X146" s="109" t="s">
        <v>94</v>
      </c>
      <c r="Y146" s="110" t="s">
        <v>931</v>
      </c>
      <c r="Z146" s="6" t="s">
        <v>932</v>
      </c>
      <c r="AA146" s="6" t="s">
        <v>933</v>
      </c>
      <c r="AB146" s="6" t="s">
        <v>489</v>
      </c>
      <c r="AC146" s="6" t="s">
        <v>99</v>
      </c>
      <c r="AD146" s="110" t="s">
        <v>934</v>
      </c>
      <c r="AE146" s="109" t="s">
        <v>935</v>
      </c>
      <c r="AF146" s="6" t="s">
        <v>5387</v>
      </c>
      <c r="AG146" s="6" t="s">
        <v>5765</v>
      </c>
      <c r="AH146" s="6" t="s">
        <v>5766</v>
      </c>
      <c r="AI146" s="6" t="s">
        <v>5767</v>
      </c>
      <c r="AJ146" s="6" t="s">
        <v>5391</v>
      </c>
      <c r="AK146" s="6" t="s">
        <v>5392</v>
      </c>
      <c r="AL146" s="6" t="s">
        <v>5768</v>
      </c>
      <c r="AM146" s="6" t="s">
        <v>5769</v>
      </c>
      <c r="AN146" s="6" t="s">
        <v>5770</v>
      </c>
      <c r="AO146" s="6" t="s">
        <v>5396</v>
      </c>
      <c r="AP146" s="6" t="s">
        <v>5397</v>
      </c>
      <c r="AQ146" s="6" t="s">
        <v>5771</v>
      </c>
      <c r="AR146" s="6" t="s">
        <v>5772</v>
      </c>
      <c r="AS146" s="6" t="s">
        <v>5773</v>
      </c>
      <c r="AT146" s="6" t="s">
        <v>5401</v>
      </c>
      <c r="AU146" s="6" t="s">
        <v>5402</v>
      </c>
      <c r="AV146" s="6" t="s">
        <v>5774</v>
      </c>
      <c r="AW146" s="6" t="s">
        <v>5775</v>
      </c>
      <c r="AX146" s="6" t="s">
        <v>5776</v>
      </c>
      <c r="AY146" s="6" t="s">
        <v>5406</v>
      </c>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row>
    <row r="147" spans="1:111" x14ac:dyDescent="0.25">
      <c r="A147" s="6" t="s">
        <v>936</v>
      </c>
      <c r="B147" s="6">
        <v>53</v>
      </c>
      <c r="C147" s="6" t="s">
        <v>901</v>
      </c>
      <c r="D147" s="6" t="s">
        <v>902</v>
      </c>
      <c r="E147" s="6" t="s">
        <v>916</v>
      </c>
      <c r="F147" s="6" t="s">
        <v>937</v>
      </c>
      <c r="G147" s="6" t="s">
        <v>4886</v>
      </c>
      <c r="H147" s="6" t="s">
        <v>5116</v>
      </c>
      <c r="I147" s="6" t="s">
        <v>939</v>
      </c>
      <c r="J147" s="6" t="s">
        <v>940</v>
      </c>
      <c r="K147" s="6" t="s">
        <v>81</v>
      </c>
      <c r="L147" s="6" t="s">
        <v>941</v>
      </c>
      <c r="M147" s="110" t="s">
        <v>942</v>
      </c>
      <c r="N147" s="109" t="s">
        <v>943</v>
      </c>
      <c r="O147" s="110" t="s">
        <v>85</v>
      </c>
      <c r="P147" s="109" t="s">
        <v>86</v>
      </c>
      <c r="Q147" s="110" t="s">
        <v>944</v>
      </c>
      <c r="R147" s="109" t="s">
        <v>945</v>
      </c>
      <c r="S147" s="6" t="s">
        <v>946</v>
      </c>
      <c r="T147" s="6" t="s">
        <v>947</v>
      </c>
      <c r="U147" s="6" t="s">
        <v>948</v>
      </c>
      <c r="V147" s="6" t="s">
        <v>949</v>
      </c>
      <c r="W147" s="110" t="s">
        <v>950</v>
      </c>
      <c r="X147" s="109" t="s">
        <v>94</v>
      </c>
      <c r="Y147" s="110" t="s">
        <v>951</v>
      </c>
      <c r="Z147" s="6" t="s">
        <v>952</v>
      </c>
      <c r="AA147" s="6" t="s">
        <v>953</v>
      </c>
      <c r="AB147" s="6" t="s">
        <v>489</v>
      </c>
      <c r="AC147" s="6" t="s">
        <v>99</v>
      </c>
      <c r="AD147" s="110" t="s">
        <v>954</v>
      </c>
      <c r="AE147" s="109" t="s">
        <v>955</v>
      </c>
      <c r="AF147" s="6" t="s">
        <v>5387</v>
      </c>
      <c r="AG147" s="6" t="s">
        <v>5777</v>
      </c>
      <c r="AH147" s="6" t="s">
        <v>5778</v>
      </c>
      <c r="AI147" s="6" t="s">
        <v>5779</v>
      </c>
      <c r="AJ147" s="6" t="s">
        <v>5391</v>
      </c>
      <c r="AK147" s="6" t="s">
        <v>5392</v>
      </c>
      <c r="AL147" s="6" t="s">
        <v>5780</v>
      </c>
      <c r="AM147" s="6" t="s">
        <v>5781</v>
      </c>
      <c r="AN147" s="6" t="s">
        <v>5782</v>
      </c>
      <c r="AO147" s="6" t="s">
        <v>5396</v>
      </c>
      <c r="AP147" s="6" t="s">
        <v>5397</v>
      </c>
      <c r="AQ147" s="6" t="s">
        <v>5783</v>
      </c>
      <c r="AR147" s="6" t="s">
        <v>5784</v>
      </c>
      <c r="AS147" s="6" t="s">
        <v>5785</v>
      </c>
      <c r="AT147" s="6" t="s">
        <v>5401</v>
      </c>
      <c r="AU147" s="6" t="s">
        <v>5402</v>
      </c>
      <c r="AV147" s="6" t="s">
        <v>5786</v>
      </c>
      <c r="AW147" s="6" t="s">
        <v>5787</v>
      </c>
      <c r="AX147" s="6" t="s">
        <v>5788</v>
      </c>
      <c r="AY147" s="6" t="s">
        <v>5406</v>
      </c>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row>
    <row r="148" spans="1:111" x14ac:dyDescent="0.25">
      <c r="A148" s="6" t="s">
        <v>956</v>
      </c>
      <c r="B148" s="6">
        <v>54</v>
      </c>
      <c r="C148" s="6" t="s">
        <v>901</v>
      </c>
      <c r="D148" s="6" t="s">
        <v>902</v>
      </c>
      <c r="E148" s="6" t="s">
        <v>916</v>
      </c>
      <c r="F148" s="6" t="s">
        <v>957</v>
      </c>
      <c r="G148" s="6" t="s">
        <v>4887</v>
      </c>
      <c r="H148" s="6" t="s">
        <v>5117</v>
      </c>
      <c r="I148" s="6" t="s">
        <v>959</v>
      </c>
      <c r="J148" s="6" t="s">
        <v>960</v>
      </c>
      <c r="K148" s="6" t="s">
        <v>961</v>
      </c>
      <c r="L148" s="6" t="s">
        <v>212</v>
      </c>
      <c r="M148" s="110" t="s">
        <v>962</v>
      </c>
      <c r="N148" s="109" t="s">
        <v>963</v>
      </c>
      <c r="O148" s="110" t="s">
        <v>85</v>
      </c>
      <c r="P148" s="109" t="s">
        <v>86</v>
      </c>
      <c r="Q148" s="110" t="s">
        <v>964</v>
      </c>
      <c r="R148" s="109" t="s">
        <v>965</v>
      </c>
      <c r="S148" s="6" t="s">
        <v>966</v>
      </c>
      <c r="T148" s="6" t="s">
        <v>967</v>
      </c>
      <c r="U148" s="6" t="s">
        <v>968</v>
      </c>
      <c r="V148" s="6" t="s">
        <v>969</v>
      </c>
      <c r="W148" s="110" t="s">
        <v>970</v>
      </c>
      <c r="X148" s="109" t="s">
        <v>94</v>
      </c>
      <c r="Y148" s="110" t="s">
        <v>971</v>
      </c>
      <c r="Z148" s="6" t="s">
        <v>972</v>
      </c>
      <c r="AA148" s="6" t="s">
        <v>973</v>
      </c>
      <c r="AB148" s="6" t="s">
        <v>974</v>
      </c>
      <c r="AC148" s="6" t="s">
        <v>99</v>
      </c>
      <c r="AD148" s="110" t="s">
        <v>975</v>
      </c>
      <c r="AE148" s="109" t="s">
        <v>976</v>
      </c>
      <c r="AF148" s="6" t="s">
        <v>5387</v>
      </c>
      <c r="AG148" s="6" t="s">
        <v>5789</v>
      </c>
      <c r="AH148" s="6" t="s">
        <v>5790</v>
      </c>
      <c r="AI148" s="6" t="s">
        <v>5791</v>
      </c>
      <c r="AJ148" s="6" t="s">
        <v>5391</v>
      </c>
      <c r="AK148" s="6" t="s">
        <v>5392</v>
      </c>
      <c r="AL148" s="6" t="s">
        <v>5792</v>
      </c>
      <c r="AM148" s="6" t="s">
        <v>5793</v>
      </c>
      <c r="AN148" s="6" t="s">
        <v>5471</v>
      </c>
      <c r="AO148" s="6" t="s">
        <v>5396</v>
      </c>
      <c r="AP148" s="6" t="s">
        <v>5397</v>
      </c>
      <c r="AQ148" s="6" t="s">
        <v>5794</v>
      </c>
      <c r="AR148" s="6" t="s">
        <v>5795</v>
      </c>
      <c r="AS148" s="6" t="s">
        <v>5796</v>
      </c>
      <c r="AT148" s="6" t="s">
        <v>5401</v>
      </c>
      <c r="AU148" s="6" t="s">
        <v>5402</v>
      </c>
      <c r="AV148" s="6" t="s">
        <v>5797</v>
      </c>
      <c r="AW148" s="6" t="s">
        <v>5798</v>
      </c>
      <c r="AX148" s="6" t="s">
        <v>5476</v>
      </c>
      <c r="AY148" s="6" t="s">
        <v>5406</v>
      </c>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row>
    <row r="149" spans="1:111" x14ac:dyDescent="0.25">
      <c r="A149" s="6" t="s">
        <v>977</v>
      </c>
      <c r="B149" s="6">
        <v>55</v>
      </c>
      <c r="C149" s="6" t="s">
        <v>901</v>
      </c>
      <c r="D149" s="6" t="s">
        <v>902</v>
      </c>
      <c r="E149" s="6" t="s">
        <v>916</v>
      </c>
      <c r="F149" s="6" t="s">
        <v>978</v>
      </c>
      <c r="G149" s="6" t="s">
        <v>4888</v>
      </c>
      <c r="H149" s="6" t="s">
        <v>5118</v>
      </c>
      <c r="I149" s="6" t="s">
        <v>919</v>
      </c>
      <c r="J149" s="6" t="s">
        <v>981</v>
      </c>
      <c r="K149" s="6" t="s">
        <v>81</v>
      </c>
      <c r="L149" s="6" t="s">
        <v>982</v>
      </c>
      <c r="M149" s="110" t="s">
        <v>983</v>
      </c>
      <c r="N149" s="109" t="s">
        <v>984</v>
      </c>
      <c r="O149" s="110" t="s">
        <v>85</v>
      </c>
      <c r="P149" s="109" t="s">
        <v>86</v>
      </c>
      <c r="Q149" s="110" t="s">
        <v>985</v>
      </c>
      <c r="R149" s="109" t="s">
        <v>986</v>
      </c>
      <c r="S149" s="6" t="s">
        <v>987</v>
      </c>
      <c r="T149" s="6" t="s">
        <v>988</v>
      </c>
      <c r="U149" s="6" t="s">
        <v>989</v>
      </c>
      <c r="V149" s="6" t="s">
        <v>990</v>
      </c>
      <c r="W149" s="110" t="s">
        <v>991</v>
      </c>
      <c r="X149" s="109" t="s">
        <v>94</v>
      </c>
      <c r="Y149" s="110" t="s">
        <v>992</v>
      </c>
      <c r="Z149" s="6" t="s">
        <v>993</v>
      </c>
      <c r="AA149" s="6" t="s">
        <v>994</v>
      </c>
      <c r="AB149" s="6" t="s">
        <v>489</v>
      </c>
      <c r="AC149" s="6" t="s">
        <v>99</v>
      </c>
      <c r="AD149" s="110" t="s">
        <v>995</v>
      </c>
      <c r="AE149" s="109" t="s">
        <v>996</v>
      </c>
      <c r="AF149" s="6" t="s">
        <v>5387</v>
      </c>
      <c r="AG149" s="6" t="s">
        <v>5765</v>
      </c>
      <c r="AH149" s="6" t="s">
        <v>5799</v>
      </c>
      <c r="AI149" s="6" t="s">
        <v>5800</v>
      </c>
      <c r="AJ149" s="6" t="s">
        <v>5391</v>
      </c>
      <c r="AK149" s="6" t="s">
        <v>5392</v>
      </c>
      <c r="AL149" s="6" t="s">
        <v>5801</v>
      </c>
      <c r="AM149" s="6" t="s">
        <v>5802</v>
      </c>
      <c r="AN149" s="6" t="s">
        <v>5803</v>
      </c>
      <c r="AO149" s="6" t="s">
        <v>5396</v>
      </c>
      <c r="AP149" s="6" t="s">
        <v>5397</v>
      </c>
      <c r="AQ149" s="6" t="s">
        <v>5771</v>
      </c>
      <c r="AR149" s="6" t="s">
        <v>5804</v>
      </c>
      <c r="AS149" s="6" t="s">
        <v>5805</v>
      </c>
      <c r="AT149" s="6" t="s">
        <v>5401</v>
      </c>
      <c r="AU149" s="6" t="s">
        <v>5402</v>
      </c>
      <c r="AV149" s="6" t="s">
        <v>5806</v>
      </c>
      <c r="AW149" s="6" t="s">
        <v>5807</v>
      </c>
      <c r="AX149" s="6" t="s">
        <v>5808</v>
      </c>
      <c r="AY149" s="6" t="s">
        <v>5406</v>
      </c>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row>
    <row r="150" spans="1:111" x14ac:dyDescent="0.25">
      <c r="A150" s="6" t="s">
        <v>997</v>
      </c>
      <c r="B150" s="6">
        <v>56</v>
      </c>
      <c r="C150" s="6" t="s">
        <v>901</v>
      </c>
      <c r="D150" s="6" t="s">
        <v>902</v>
      </c>
      <c r="E150" s="6" t="s">
        <v>916</v>
      </c>
      <c r="F150" s="6" t="s">
        <v>998</v>
      </c>
      <c r="G150" s="6" t="s">
        <v>4889</v>
      </c>
      <c r="H150" s="6" t="s">
        <v>5119</v>
      </c>
      <c r="I150" s="6" t="s">
        <v>1000</v>
      </c>
      <c r="J150" s="6" t="s">
        <v>1001</v>
      </c>
      <c r="K150" s="6" t="s">
        <v>81</v>
      </c>
      <c r="L150" s="6" t="s">
        <v>1002</v>
      </c>
      <c r="M150" s="110" t="s">
        <v>1003</v>
      </c>
      <c r="N150" s="109" t="s">
        <v>1004</v>
      </c>
      <c r="O150" s="110" t="s">
        <v>85</v>
      </c>
      <c r="P150" s="109" t="s">
        <v>86</v>
      </c>
      <c r="Q150" s="110" t="s">
        <v>1005</v>
      </c>
      <c r="R150" s="109" t="s">
        <v>1006</v>
      </c>
      <c r="S150" s="6" t="s">
        <v>1007</v>
      </c>
      <c r="T150" s="6" t="s">
        <v>1008</v>
      </c>
      <c r="U150" s="6" t="s">
        <v>1009</v>
      </c>
      <c r="V150" s="6" t="s">
        <v>1010</v>
      </c>
      <c r="W150" s="110" t="s">
        <v>1011</v>
      </c>
      <c r="X150" s="109" t="s">
        <v>94</v>
      </c>
      <c r="Y150" s="110" t="s">
        <v>1012</v>
      </c>
      <c r="Z150" s="6" t="s">
        <v>1013</v>
      </c>
      <c r="AA150" s="6" t="s">
        <v>1014</v>
      </c>
      <c r="AB150" s="6" t="s">
        <v>489</v>
      </c>
      <c r="AC150" s="6" t="s">
        <v>99</v>
      </c>
      <c r="AD150" s="110" t="s">
        <v>1015</v>
      </c>
      <c r="AE150" s="109" t="s">
        <v>1016</v>
      </c>
      <c r="AF150" s="6" t="s">
        <v>5387</v>
      </c>
      <c r="AG150" s="6" t="s">
        <v>5809</v>
      </c>
      <c r="AH150" s="6" t="s">
        <v>5810</v>
      </c>
      <c r="AI150" s="6" t="s">
        <v>5811</v>
      </c>
      <c r="AJ150" s="6" t="s">
        <v>5391</v>
      </c>
      <c r="AK150" s="6" t="s">
        <v>5392</v>
      </c>
      <c r="AL150" s="6" t="s">
        <v>5812</v>
      </c>
      <c r="AM150" s="6" t="s">
        <v>5813</v>
      </c>
      <c r="AN150" s="6" t="s">
        <v>5814</v>
      </c>
      <c r="AO150" s="6" t="s">
        <v>5396</v>
      </c>
      <c r="AP150" s="6" t="s">
        <v>5397</v>
      </c>
      <c r="AQ150" s="6" t="s">
        <v>5815</v>
      </c>
      <c r="AR150" s="6" t="s">
        <v>5816</v>
      </c>
      <c r="AS150" s="6" t="s">
        <v>5817</v>
      </c>
      <c r="AT150" s="6" t="s">
        <v>5401</v>
      </c>
      <c r="AU150" s="6" t="s">
        <v>5402</v>
      </c>
      <c r="AV150" s="6" t="s">
        <v>5818</v>
      </c>
      <c r="AW150" s="6" t="s">
        <v>5819</v>
      </c>
      <c r="AX150" s="6" t="s">
        <v>5820</v>
      </c>
      <c r="AY150" s="6" t="s">
        <v>5406</v>
      </c>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row>
    <row r="151" spans="1:111" x14ac:dyDescent="0.25">
      <c r="A151" s="6" t="s">
        <v>1017</v>
      </c>
      <c r="B151" s="6">
        <v>57</v>
      </c>
      <c r="C151" s="6" t="s">
        <v>901</v>
      </c>
      <c r="D151" s="6" t="s">
        <v>902</v>
      </c>
      <c r="E151" s="6" t="s">
        <v>916</v>
      </c>
      <c r="F151" s="6" t="s">
        <v>1018</v>
      </c>
      <c r="G151" s="6" t="s">
        <v>4890</v>
      </c>
      <c r="H151" s="6" t="s">
        <v>5120</v>
      </c>
      <c r="I151" s="6" t="s">
        <v>959</v>
      </c>
      <c r="J151" s="6" t="s">
        <v>1020</v>
      </c>
      <c r="K151" s="6" t="s">
        <v>327</v>
      </c>
      <c r="L151" s="6" t="s">
        <v>1021</v>
      </c>
      <c r="M151" s="110" t="s">
        <v>1022</v>
      </c>
      <c r="N151" s="109" t="s">
        <v>1023</v>
      </c>
      <c r="O151" s="110" t="s">
        <v>85</v>
      </c>
      <c r="P151" s="109" t="s">
        <v>86</v>
      </c>
      <c r="Q151" s="110" t="s">
        <v>1024</v>
      </c>
      <c r="R151" s="109" t="s">
        <v>1025</v>
      </c>
      <c r="S151" s="6" t="s">
        <v>1026</v>
      </c>
      <c r="T151" s="6" t="s">
        <v>1027</v>
      </c>
      <c r="U151" s="6" t="s">
        <v>1028</v>
      </c>
      <c r="V151" s="6" t="s">
        <v>1029</v>
      </c>
      <c r="W151" s="110" t="s">
        <v>1030</v>
      </c>
      <c r="X151" s="109" t="s">
        <v>94</v>
      </c>
      <c r="Y151" s="110" t="s">
        <v>1031</v>
      </c>
      <c r="Z151" s="6" t="s">
        <v>1032</v>
      </c>
      <c r="AA151" s="6" t="s">
        <v>1033</v>
      </c>
      <c r="AB151" s="6" t="s">
        <v>974</v>
      </c>
      <c r="AC151" s="6" t="s">
        <v>99</v>
      </c>
      <c r="AD151" s="110" t="s">
        <v>1034</v>
      </c>
      <c r="AE151" s="109" t="s">
        <v>1035</v>
      </c>
      <c r="AF151" s="6" t="s">
        <v>5387</v>
      </c>
      <c r="AG151" s="6" t="s">
        <v>5789</v>
      </c>
      <c r="AH151" s="6" t="s">
        <v>5821</v>
      </c>
      <c r="AI151" s="6" t="s">
        <v>5822</v>
      </c>
      <c r="AJ151" s="6" t="s">
        <v>5391</v>
      </c>
      <c r="AK151" s="6" t="s">
        <v>5392</v>
      </c>
      <c r="AL151" s="6" t="s">
        <v>5823</v>
      </c>
      <c r="AM151" s="6" t="s">
        <v>5824</v>
      </c>
      <c r="AN151" s="6" t="s">
        <v>5825</v>
      </c>
      <c r="AO151" s="6" t="s">
        <v>5396</v>
      </c>
      <c r="AP151" s="6" t="s">
        <v>5397</v>
      </c>
      <c r="AQ151" s="6" t="s">
        <v>5794</v>
      </c>
      <c r="AR151" s="6" t="s">
        <v>5826</v>
      </c>
      <c r="AS151" s="6" t="s">
        <v>5827</v>
      </c>
      <c r="AT151" s="6" t="s">
        <v>5401</v>
      </c>
      <c r="AU151" s="6" t="s">
        <v>5402</v>
      </c>
      <c r="AV151" s="6" t="s">
        <v>5828</v>
      </c>
      <c r="AW151" s="6" t="s">
        <v>5829</v>
      </c>
      <c r="AX151" s="6" t="s">
        <v>5830</v>
      </c>
      <c r="AY151" s="6" t="s">
        <v>5406</v>
      </c>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row>
    <row r="152" spans="1:111" x14ac:dyDescent="0.25">
      <c r="A152" s="6" t="s">
        <v>1036</v>
      </c>
      <c r="B152" s="6">
        <v>58</v>
      </c>
      <c r="C152" s="6" t="s">
        <v>901</v>
      </c>
      <c r="D152" s="6" t="s">
        <v>902</v>
      </c>
      <c r="E152" s="6" t="s">
        <v>916</v>
      </c>
      <c r="F152" s="6" t="s">
        <v>1037</v>
      </c>
      <c r="G152" s="6" t="s">
        <v>4891</v>
      </c>
      <c r="H152" s="6" t="s">
        <v>5121</v>
      </c>
      <c r="I152" s="6" t="s">
        <v>1040</v>
      </c>
      <c r="J152" s="6" t="s">
        <v>1041</v>
      </c>
      <c r="K152" s="6" t="s">
        <v>81</v>
      </c>
      <c r="L152" s="6" t="s">
        <v>1042</v>
      </c>
      <c r="M152" s="110" t="s">
        <v>1043</v>
      </c>
      <c r="N152" s="109" t="s">
        <v>1044</v>
      </c>
      <c r="O152" s="110" t="s">
        <v>85</v>
      </c>
      <c r="P152" s="109" t="s">
        <v>86</v>
      </c>
      <c r="Q152" s="110" t="s">
        <v>1045</v>
      </c>
      <c r="R152" s="109" t="s">
        <v>1046</v>
      </c>
      <c r="S152" s="6" t="s">
        <v>1047</v>
      </c>
      <c r="T152" s="6" t="s">
        <v>1048</v>
      </c>
      <c r="U152" s="6" t="s">
        <v>1049</v>
      </c>
      <c r="V152" s="6" t="s">
        <v>441</v>
      </c>
      <c r="W152" s="110" t="s">
        <v>1050</v>
      </c>
      <c r="X152" s="109" t="s">
        <v>94</v>
      </c>
      <c r="Y152" s="110" t="s">
        <v>1051</v>
      </c>
      <c r="Z152" s="6" t="s">
        <v>1052</v>
      </c>
      <c r="AA152" s="6" t="s">
        <v>1053</v>
      </c>
      <c r="AB152" s="6" t="s">
        <v>489</v>
      </c>
      <c r="AC152" s="6" t="s">
        <v>99</v>
      </c>
      <c r="AD152" s="110" t="s">
        <v>1054</v>
      </c>
      <c r="AE152" s="109" t="s">
        <v>1055</v>
      </c>
      <c r="AF152" s="6" t="s">
        <v>5387</v>
      </c>
      <c r="AG152" s="6" t="s">
        <v>5831</v>
      </c>
      <c r="AH152" s="6" t="s">
        <v>5832</v>
      </c>
      <c r="AI152" s="6" t="s">
        <v>5833</v>
      </c>
      <c r="AJ152" s="6" t="s">
        <v>5391</v>
      </c>
      <c r="AK152" s="6" t="s">
        <v>5392</v>
      </c>
      <c r="AL152" s="6" t="s">
        <v>5834</v>
      </c>
      <c r="AM152" s="6" t="s">
        <v>5835</v>
      </c>
      <c r="AN152" s="6" t="s">
        <v>5836</v>
      </c>
      <c r="AO152" s="6" t="s">
        <v>5396</v>
      </c>
      <c r="AP152" s="6" t="s">
        <v>5397</v>
      </c>
      <c r="AQ152" s="6" t="s">
        <v>5837</v>
      </c>
      <c r="AR152" s="6" t="s">
        <v>5838</v>
      </c>
      <c r="AS152" s="6" t="s">
        <v>5839</v>
      </c>
      <c r="AT152" s="6" t="s">
        <v>5401</v>
      </c>
      <c r="AU152" s="6" t="s">
        <v>5402</v>
      </c>
      <c r="AV152" s="6" t="s">
        <v>5840</v>
      </c>
      <c r="AW152" s="6" t="s">
        <v>5841</v>
      </c>
      <c r="AX152" s="6" t="s">
        <v>5842</v>
      </c>
      <c r="AY152" s="6" t="s">
        <v>5406</v>
      </c>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row>
    <row r="153" spans="1:111" x14ac:dyDescent="0.25">
      <c r="A153" s="6" t="s">
        <v>1056</v>
      </c>
      <c r="B153" s="6">
        <v>59</v>
      </c>
      <c r="C153" s="6" t="s">
        <v>901</v>
      </c>
      <c r="D153" s="6" t="s">
        <v>902</v>
      </c>
      <c r="E153" s="6" t="s">
        <v>916</v>
      </c>
      <c r="F153" s="6" t="s">
        <v>1057</v>
      </c>
      <c r="G153" s="6" t="s">
        <v>4892</v>
      </c>
      <c r="H153" s="6" t="s">
        <v>5122</v>
      </c>
      <c r="I153" s="6" t="s">
        <v>1059</v>
      </c>
      <c r="J153" s="6" t="s">
        <v>1060</v>
      </c>
      <c r="K153" s="6" t="s">
        <v>961</v>
      </c>
      <c r="L153" s="6" t="s">
        <v>1061</v>
      </c>
      <c r="M153" s="110" t="s">
        <v>1062</v>
      </c>
      <c r="N153" s="109" t="s">
        <v>1063</v>
      </c>
      <c r="O153" s="110" t="s">
        <v>85</v>
      </c>
      <c r="P153" s="109" t="s">
        <v>86</v>
      </c>
      <c r="Q153" s="110" t="s">
        <v>1064</v>
      </c>
      <c r="R153" s="109" t="s">
        <v>1065</v>
      </c>
      <c r="S153" s="6" t="s">
        <v>1066</v>
      </c>
      <c r="T153" s="6" t="s">
        <v>1067</v>
      </c>
      <c r="U153" s="6" t="s">
        <v>1068</v>
      </c>
      <c r="V153" s="6" t="s">
        <v>1069</v>
      </c>
      <c r="W153" s="110" t="s">
        <v>1070</v>
      </c>
      <c r="X153" s="109" t="s">
        <v>94</v>
      </c>
      <c r="Y153" s="110" t="s">
        <v>1071</v>
      </c>
      <c r="Z153" s="6" t="s">
        <v>1072</v>
      </c>
      <c r="AA153" s="6" t="s">
        <v>1073</v>
      </c>
      <c r="AB153" s="6" t="s">
        <v>536</v>
      </c>
      <c r="AC153" s="6" t="s">
        <v>99</v>
      </c>
      <c r="AD153" s="110" t="s">
        <v>1074</v>
      </c>
      <c r="AE153" s="109" t="s">
        <v>1075</v>
      </c>
      <c r="AF153" s="6" t="s">
        <v>5387</v>
      </c>
      <c r="AG153" s="6" t="s">
        <v>5843</v>
      </c>
      <c r="AH153" s="6" t="s">
        <v>5844</v>
      </c>
      <c r="AI153" s="6" t="s">
        <v>5845</v>
      </c>
      <c r="AJ153" s="6" t="s">
        <v>5391</v>
      </c>
      <c r="AK153" s="6" t="s">
        <v>5392</v>
      </c>
      <c r="AL153" s="6" t="s">
        <v>5846</v>
      </c>
      <c r="AM153" s="6" t="s">
        <v>5847</v>
      </c>
      <c r="AN153" s="6" t="s">
        <v>5848</v>
      </c>
      <c r="AO153" s="6" t="s">
        <v>5396</v>
      </c>
      <c r="AP153" s="6" t="s">
        <v>5397</v>
      </c>
      <c r="AQ153" s="6" t="s">
        <v>5849</v>
      </c>
      <c r="AR153" s="6" t="s">
        <v>5850</v>
      </c>
      <c r="AS153" s="6" t="s">
        <v>5851</v>
      </c>
      <c r="AT153" s="6" t="s">
        <v>5401</v>
      </c>
      <c r="AU153" s="6" t="s">
        <v>5402</v>
      </c>
      <c r="AV153" s="6" t="s">
        <v>5852</v>
      </c>
      <c r="AW153" s="6" t="s">
        <v>5853</v>
      </c>
      <c r="AX153" s="6" t="s">
        <v>5854</v>
      </c>
      <c r="AY153" s="6" t="s">
        <v>5406</v>
      </c>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row>
    <row r="154" spans="1:111" x14ac:dyDescent="0.25">
      <c r="A154" s="6" t="s">
        <v>1076</v>
      </c>
      <c r="B154" s="6">
        <v>60</v>
      </c>
      <c r="C154" s="6" t="s">
        <v>901</v>
      </c>
      <c r="D154" s="6" t="s">
        <v>902</v>
      </c>
      <c r="E154" s="6" t="s">
        <v>1077</v>
      </c>
      <c r="F154" s="6" t="s">
        <v>1078</v>
      </c>
      <c r="G154" s="6" t="s">
        <v>4893</v>
      </c>
      <c r="H154" s="6" t="s">
        <v>5123</v>
      </c>
      <c r="I154" s="6" t="s">
        <v>170</v>
      </c>
      <c r="J154" s="6" t="s">
        <v>248</v>
      </c>
      <c r="K154" s="6" t="s">
        <v>81</v>
      </c>
      <c r="L154" s="6" t="s">
        <v>1081</v>
      </c>
      <c r="M154" s="110" t="s">
        <v>1082</v>
      </c>
      <c r="N154" s="109" t="s">
        <v>1083</v>
      </c>
      <c r="O154" s="110" t="s">
        <v>85</v>
      </c>
      <c r="P154" s="109" t="s">
        <v>86</v>
      </c>
      <c r="Q154" s="110" t="s">
        <v>1084</v>
      </c>
      <c r="R154" s="109" t="s">
        <v>1085</v>
      </c>
      <c r="S154" s="6" t="s">
        <v>1086</v>
      </c>
      <c r="T154" s="6" t="s">
        <v>1087</v>
      </c>
      <c r="U154" s="6" t="s">
        <v>1088</v>
      </c>
      <c r="V154" s="6" t="s">
        <v>1089</v>
      </c>
      <c r="W154" s="110" t="s">
        <v>1090</v>
      </c>
      <c r="X154" s="109" t="s">
        <v>94</v>
      </c>
      <c r="Y154" s="110" t="s">
        <v>1091</v>
      </c>
      <c r="Z154" s="6" t="s">
        <v>1092</v>
      </c>
      <c r="AA154" s="6" t="s">
        <v>1093</v>
      </c>
      <c r="AB154" s="6" t="s">
        <v>489</v>
      </c>
      <c r="AC154" s="6" t="s">
        <v>99</v>
      </c>
      <c r="AD154" s="110" t="s">
        <v>1094</v>
      </c>
      <c r="AE154" s="109" t="s">
        <v>1095</v>
      </c>
      <c r="AF154" s="6" t="s">
        <v>5387</v>
      </c>
      <c r="AG154" s="6" t="s">
        <v>5443</v>
      </c>
      <c r="AH154" s="6" t="s">
        <v>5855</v>
      </c>
      <c r="AI154" s="6" t="s">
        <v>5856</v>
      </c>
      <c r="AJ154" s="6" t="s">
        <v>5391</v>
      </c>
      <c r="AK154" s="6" t="s">
        <v>5392</v>
      </c>
      <c r="AL154" s="6" t="s">
        <v>5857</v>
      </c>
      <c r="AM154" s="6" t="s">
        <v>5858</v>
      </c>
      <c r="AN154" s="6" t="s">
        <v>5859</v>
      </c>
      <c r="AO154" s="6" t="s">
        <v>5396</v>
      </c>
      <c r="AP154" s="6" t="s">
        <v>5397</v>
      </c>
      <c r="AQ154" s="6" t="s">
        <v>5449</v>
      </c>
      <c r="AR154" s="6" t="s">
        <v>5860</v>
      </c>
      <c r="AS154" s="6" t="s">
        <v>5861</v>
      </c>
      <c r="AT154" s="6" t="s">
        <v>5401</v>
      </c>
      <c r="AU154" s="6" t="s">
        <v>5402</v>
      </c>
      <c r="AV154" s="6" t="s">
        <v>5862</v>
      </c>
      <c r="AW154" s="6" t="s">
        <v>5863</v>
      </c>
      <c r="AX154" s="6" t="s">
        <v>5864</v>
      </c>
      <c r="AY154" s="6" t="s">
        <v>5406</v>
      </c>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row>
    <row r="155" spans="1:111" x14ac:dyDescent="0.25">
      <c r="A155" s="6" t="s">
        <v>1096</v>
      </c>
      <c r="B155" s="6">
        <v>61</v>
      </c>
      <c r="C155" s="6" t="s">
        <v>901</v>
      </c>
      <c r="D155" s="6" t="s">
        <v>902</v>
      </c>
      <c r="E155" s="6" t="s">
        <v>1077</v>
      </c>
      <c r="F155" s="6" t="s">
        <v>1097</v>
      </c>
      <c r="G155" s="6" t="s">
        <v>4894</v>
      </c>
      <c r="H155" s="6" t="s">
        <v>5124</v>
      </c>
      <c r="I155" s="6" t="s">
        <v>170</v>
      </c>
      <c r="J155" s="6" t="s">
        <v>1100</v>
      </c>
      <c r="K155" s="6" t="s">
        <v>211</v>
      </c>
      <c r="L155" s="6" t="s">
        <v>1101</v>
      </c>
      <c r="M155" s="110" t="s">
        <v>1102</v>
      </c>
      <c r="N155" s="109" t="s">
        <v>1103</v>
      </c>
      <c r="O155" s="110" t="s">
        <v>85</v>
      </c>
      <c r="P155" s="109" t="s">
        <v>86</v>
      </c>
      <c r="Q155" s="110" t="s">
        <v>1104</v>
      </c>
      <c r="R155" s="109" t="s">
        <v>1105</v>
      </c>
      <c r="S155" s="6" t="s">
        <v>1106</v>
      </c>
      <c r="T155" s="6" t="s">
        <v>1107</v>
      </c>
      <c r="U155" s="6" t="s">
        <v>1108</v>
      </c>
      <c r="V155" s="6" t="s">
        <v>1109</v>
      </c>
      <c r="W155" s="110" t="s">
        <v>1110</v>
      </c>
      <c r="X155" s="109" t="s">
        <v>94</v>
      </c>
      <c r="Y155" s="110" t="s">
        <v>1111</v>
      </c>
      <c r="Z155" s="6" t="s">
        <v>1112</v>
      </c>
      <c r="AA155" s="6" t="s">
        <v>1113</v>
      </c>
      <c r="AB155" s="6" t="s">
        <v>119</v>
      </c>
      <c r="AC155" s="6" t="s">
        <v>99</v>
      </c>
      <c r="AD155" s="110" t="s">
        <v>1114</v>
      </c>
      <c r="AE155" s="109" t="s">
        <v>1115</v>
      </c>
      <c r="AF155" s="6" t="s">
        <v>5387</v>
      </c>
      <c r="AG155" s="6" t="s">
        <v>5443</v>
      </c>
      <c r="AH155" s="6" t="s">
        <v>5865</v>
      </c>
      <c r="AI155" s="6" t="s">
        <v>5866</v>
      </c>
      <c r="AJ155" s="6" t="s">
        <v>5391</v>
      </c>
      <c r="AK155" s="6" t="s">
        <v>5392</v>
      </c>
      <c r="AL155" s="6" t="s">
        <v>5867</v>
      </c>
      <c r="AM155" s="6" t="s">
        <v>5868</v>
      </c>
      <c r="AN155" s="6" t="s">
        <v>5869</v>
      </c>
      <c r="AO155" s="6" t="s">
        <v>5396</v>
      </c>
      <c r="AP155" s="6" t="s">
        <v>5397</v>
      </c>
      <c r="AQ155" s="6" t="s">
        <v>5449</v>
      </c>
      <c r="AR155" s="6" t="s">
        <v>5870</v>
      </c>
      <c r="AS155" s="6" t="s">
        <v>5871</v>
      </c>
      <c r="AT155" s="6" t="s">
        <v>5401</v>
      </c>
      <c r="AU155" s="6" t="s">
        <v>5402</v>
      </c>
      <c r="AV155" s="6" t="s">
        <v>5872</v>
      </c>
      <c r="AW155" s="6" t="s">
        <v>5873</v>
      </c>
      <c r="AX155" s="6" t="s">
        <v>5874</v>
      </c>
      <c r="AY155" s="6" t="s">
        <v>5406</v>
      </c>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row>
    <row r="156" spans="1:111" x14ac:dyDescent="0.25">
      <c r="A156" s="6" t="s">
        <v>1116</v>
      </c>
      <c r="B156" s="6">
        <v>62</v>
      </c>
      <c r="C156" s="6" t="s">
        <v>901</v>
      </c>
      <c r="D156" s="6" t="s">
        <v>902</v>
      </c>
      <c r="E156" s="6" t="s">
        <v>1077</v>
      </c>
      <c r="F156" s="6" t="s">
        <v>1117</v>
      </c>
      <c r="G156" s="6" t="s">
        <v>4895</v>
      </c>
      <c r="H156" s="6" t="s">
        <v>5125</v>
      </c>
      <c r="I156" s="6" t="s">
        <v>170</v>
      </c>
      <c r="J156" s="6" t="s">
        <v>1119</v>
      </c>
      <c r="K156" s="6" t="s">
        <v>81</v>
      </c>
      <c r="L156" s="6" t="s">
        <v>1120</v>
      </c>
      <c r="M156" s="110" t="s">
        <v>1121</v>
      </c>
      <c r="N156" s="109" t="s">
        <v>1122</v>
      </c>
      <c r="O156" s="110" t="s">
        <v>85</v>
      </c>
      <c r="P156" s="109" t="s">
        <v>86</v>
      </c>
      <c r="Q156" s="110" t="s">
        <v>1123</v>
      </c>
      <c r="R156" s="109" t="s">
        <v>1124</v>
      </c>
      <c r="S156" s="6" t="s">
        <v>1125</v>
      </c>
      <c r="T156" s="6" t="s">
        <v>1126</v>
      </c>
      <c r="U156" s="6" t="s">
        <v>1127</v>
      </c>
      <c r="V156" s="6" t="s">
        <v>1128</v>
      </c>
      <c r="W156" s="110" t="s">
        <v>1129</v>
      </c>
      <c r="X156" s="109" t="s">
        <v>94</v>
      </c>
      <c r="Y156" s="110" t="s">
        <v>1130</v>
      </c>
      <c r="Z156" s="6" t="s">
        <v>1131</v>
      </c>
      <c r="AA156" s="6" t="s">
        <v>1132</v>
      </c>
      <c r="AB156" s="6" t="s">
        <v>1133</v>
      </c>
      <c r="AC156" s="6" t="s">
        <v>99</v>
      </c>
      <c r="AD156" s="110" t="s">
        <v>1134</v>
      </c>
      <c r="AE156" s="109" t="s">
        <v>1135</v>
      </c>
      <c r="AF156" s="6" t="s">
        <v>5387</v>
      </c>
      <c r="AG156" s="6" t="s">
        <v>5443</v>
      </c>
      <c r="AH156" s="6" t="s">
        <v>5875</v>
      </c>
      <c r="AI156" s="6" t="s">
        <v>5876</v>
      </c>
      <c r="AJ156" s="6" t="s">
        <v>5391</v>
      </c>
      <c r="AK156" s="6" t="s">
        <v>5392</v>
      </c>
      <c r="AL156" s="6" t="s">
        <v>5877</v>
      </c>
      <c r="AM156" s="6" t="s">
        <v>5878</v>
      </c>
      <c r="AN156" s="6" t="s">
        <v>5879</v>
      </c>
      <c r="AO156" s="6" t="s">
        <v>5396</v>
      </c>
      <c r="AP156" s="6" t="s">
        <v>5397</v>
      </c>
      <c r="AQ156" s="6" t="s">
        <v>5449</v>
      </c>
      <c r="AR156" s="6" t="s">
        <v>5880</v>
      </c>
      <c r="AS156" s="6" t="s">
        <v>5881</v>
      </c>
      <c r="AT156" s="6" t="s">
        <v>5401</v>
      </c>
      <c r="AU156" s="6" t="s">
        <v>5402</v>
      </c>
      <c r="AV156" s="6" t="s">
        <v>5882</v>
      </c>
      <c r="AW156" s="6" t="s">
        <v>5883</v>
      </c>
      <c r="AX156" s="6" t="s">
        <v>5884</v>
      </c>
      <c r="AY156" s="6" t="s">
        <v>5406</v>
      </c>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row>
    <row r="157" spans="1:111" x14ac:dyDescent="0.25">
      <c r="A157" s="6" t="s">
        <v>1136</v>
      </c>
      <c r="B157" s="6">
        <v>63</v>
      </c>
      <c r="C157" s="6" t="s">
        <v>901</v>
      </c>
      <c r="D157" s="6" t="s">
        <v>902</v>
      </c>
      <c r="E157" s="6" t="s">
        <v>1077</v>
      </c>
      <c r="F157" s="6" t="s">
        <v>1137</v>
      </c>
      <c r="G157" s="6" t="s">
        <v>4896</v>
      </c>
      <c r="H157" s="6" t="s">
        <v>5126</v>
      </c>
      <c r="I157" s="6" t="s">
        <v>286</v>
      </c>
      <c r="J157" s="6" t="s">
        <v>171</v>
      </c>
      <c r="K157" s="6" t="s">
        <v>81</v>
      </c>
      <c r="L157" s="6" t="s">
        <v>1140</v>
      </c>
      <c r="M157" s="110" t="s">
        <v>1141</v>
      </c>
      <c r="N157" s="109" t="s">
        <v>1142</v>
      </c>
      <c r="O157" s="110" t="s">
        <v>85</v>
      </c>
      <c r="P157" s="109" t="s">
        <v>86</v>
      </c>
      <c r="Q157" s="110" t="s">
        <v>1143</v>
      </c>
      <c r="R157" s="109" t="s">
        <v>1144</v>
      </c>
      <c r="S157" s="6" t="s">
        <v>1145</v>
      </c>
      <c r="T157" s="6" t="s">
        <v>1146</v>
      </c>
      <c r="U157" s="6" t="s">
        <v>1147</v>
      </c>
      <c r="V157" s="6" t="s">
        <v>1148</v>
      </c>
      <c r="W157" s="110" t="s">
        <v>1149</v>
      </c>
      <c r="X157" s="109" t="s">
        <v>94</v>
      </c>
      <c r="Y157" s="110" t="s">
        <v>1150</v>
      </c>
      <c r="Z157" s="6" t="s">
        <v>1151</v>
      </c>
      <c r="AA157" s="6" t="s">
        <v>1152</v>
      </c>
      <c r="AB157" s="6" t="s">
        <v>98</v>
      </c>
      <c r="AC157" s="6" t="s">
        <v>99</v>
      </c>
      <c r="AD157" s="110" t="s">
        <v>1153</v>
      </c>
      <c r="AE157" s="109" t="s">
        <v>1154</v>
      </c>
      <c r="AF157" s="6" t="s">
        <v>5387</v>
      </c>
      <c r="AG157" s="6" t="s">
        <v>5511</v>
      </c>
      <c r="AH157" s="6" t="s">
        <v>5885</v>
      </c>
      <c r="AI157" s="6" t="s">
        <v>5886</v>
      </c>
      <c r="AJ157" s="6" t="s">
        <v>5391</v>
      </c>
      <c r="AK157" s="6" t="s">
        <v>5392</v>
      </c>
      <c r="AL157" s="6" t="s">
        <v>5887</v>
      </c>
      <c r="AM157" s="6" t="s">
        <v>5888</v>
      </c>
      <c r="AN157" s="6" t="s">
        <v>5889</v>
      </c>
      <c r="AO157" s="6" t="s">
        <v>5396</v>
      </c>
      <c r="AP157" s="6" t="s">
        <v>5397</v>
      </c>
      <c r="AQ157" s="6" t="s">
        <v>5517</v>
      </c>
      <c r="AR157" s="6" t="s">
        <v>5890</v>
      </c>
      <c r="AS157" s="6" t="s">
        <v>5891</v>
      </c>
      <c r="AT157" s="6" t="s">
        <v>5401</v>
      </c>
      <c r="AU157" s="6" t="s">
        <v>5402</v>
      </c>
      <c r="AV157" s="6" t="s">
        <v>5892</v>
      </c>
      <c r="AW157" s="6" t="s">
        <v>5893</v>
      </c>
      <c r="AX157" s="6" t="s">
        <v>5894</v>
      </c>
      <c r="AY157" s="6" t="s">
        <v>5406</v>
      </c>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row>
    <row r="158" spans="1:111" x14ac:dyDescent="0.25">
      <c r="A158" s="6" t="s">
        <v>1155</v>
      </c>
      <c r="B158" s="6">
        <v>64</v>
      </c>
      <c r="C158" s="6" t="s">
        <v>901</v>
      </c>
      <c r="D158" s="6" t="s">
        <v>902</v>
      </c>
      <c r="E158" s="6" t="s">
        <v>1077</v>
      </c>
      <c r="F158" s="6" t="s">
        <v>1156</v>
      </c>
      <c r="G158" s="6" t="s">
        <v>4897</v>
      </c>
      <c r="H158" s="6" t="s">
        <v>5127</v>
      </c>
      <c r="I158" s="6" t="s">
        <v>170</v>
      </c>
      <c r="J158" s="6" t="s">
        <v>1159</v>
      </c>
      <c r="K158" s="6" t="s">
        <v>308</v>
      </c>
      <c r="L158" s="6" t="s">
        <v>941</v>
      </c>
      <c r="M158" s="110" t="s">
        <v>1160</v>
      </c>
      <c r="N158" s="109" t="s">
        <v>1161</v>
      </c>
      <c r="O158" s="110" t="s">
        <v>85</v>
      </c>
      <c r="P158" s="109" t="s">
        <v>86</v>
      </c>
      <c r="Q158" s="110" t="s">
        <v>1162</v>
      </c>
      <c r="R158" s="109" t="s">
        <v>1163</v>
      </c>
      <c r="S158" s="6" t="s">
        <v>1164</v>
      </c>
      <c r="T158" s="6" t="s">
        <v>1165</v>
      </c>
      <c r="U158" s="6" t="s">
        <v>1166</v>
      </c>
      <c r="V158" s="6" t="s">
        <v>1167</v>
      </c>
      <c r="W158" s="110" t="s">
        <v>1168</v>
      </c>
      <c r="X158" s="109" t="s">
        <v>94</v>
      </c>
      <c r="Y158" s="110" t="s">
        <v>1169</v>
      </c>
      <c r="Z158" s="6" t="s">
        <v>1170</v>
      </c>
      <c r="AA158" s="6" t="s">
        <v>1171</v>
      </c>
      <c r="AB158" s="6" t="s">
        <v>300</v>
      </c>
      <c r="AC158" s="6" t="s">
        <v>99</v>
      </c>
      <c r="AD158" s="110" t="s">
        <v>1172</v>
      </c>
      <c r="AE158" s="109" t="s">
        <v>1173</v>
      </c>
      <c r="AF158" s="6" t="s">
        <v>5387</v>
      </c>
      <c r="AG158" s="6" t="s">
        <v>5443</v>
      </c>
      <c r="AH158" s="6" t="s">
        <v>5895</v>
      </c>
      <c r="AI158" s="6" t="s">
        <v>5896</v>
      </c>
      <c r="AJ158" s="6" t="s">
        <v>5391</v>
      </c>
      <c r="AK158" s="6" t="s">
        <v>5392</v>
      </c>
      <c r="AL158" s="6" t="s">
        <v>5897</v>
      </c>
      <c r="AM158" s="6" t="s">
        <v>5898</v>
      </c>
      <c r="AN158" s="6" t="s">
        <v>5782</v>
      </c>
      <c r="AO158" s="6" t="s">
        <v>5396</v>
      </c>
      <c r="AP158" s="6" t="s">
        <v>5397</v>
      </c>
      <c r="AQ158" s="6" t="s">
        <v>5449</v>
      </c>
      <c r="AR158" s="6" t="s">
        <v>5899</v>
      </c>
      <c r="AS158" s="6" t="s">
        <v>5900</v>
      </c>
      <c r="AT158" s="6" t="s">
        <v>5401</v>
      </c>
      <c r="AU158" s="6" t="s">
        <v>5402</v>
      </c>
      <c r="AV158" s="6" t="s">
        <v>5901</v>
      </c>
      <c r="AW158" s="6" t="s">
        <v>5902</v>
      </c>
      <c r="AX158" s="6" t="s">
        <v>5788</v>
      </c>
      <c r="AY158" s="6" t="s">
        <v>5406</v>
      </c>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row>
    <row r="159" spans="1:111" x14ac:dyDescent="0.25">
      <c r="A159" s="6" t="s">
        <v>1174</v>
      </c>
      <c r="B159" s="6">
        <v>65</v>
      </c>
      <c r="C159" s="6" t="s">
        <v>901</v>
      </c>
      <c r="D159" s="6" t="s">
        <v>902</v>
      </c>
      <c r="E159" s="6" t="s">
        <v>1077</v>
      </c>
      <c r="F159" s="6" t="s">
        <v>1175</v>
      </c>
      <c r="G159" s="6" t="s">
        <v>4898</v>
      </c>
      <c r="H159" s="6" t="s">
        <v>5128</v>
      </c>
      <c r="I159" s="6" t="s">
        <v>170</v>
      </c>
      <c r="J159" s="6" t="s">
        <v>1177</v>
      </c>
      <c r="K159" s="6" t="s">
        <v>81</v>
      </c>
      <c r="L159" s="6" t="s">
        <v>1178</v>
      </c>
      <c r="M159" s="110" t="s">
        <v>1179</v>
      </c>
      <c r="N159" s="109" t="s">
        <v>1180</v>
      </c>
      <c r="O159" s="110" t="s">
        <v>85</v>
      </c>
      <c r="P159" s="109" t="s">
        <v>86</v>
      </c>
      <c r="Q159" s="110" t="s">
        <v>1181</v>
      </c>
      <c r="R159" s="109" t="s">
        <v>1182</v>
      </c>
      <c r="S159" s="6" t="s">
        <v>1183</v>
      </c>
      <c r="T159" s="6" t="s">
        <v>1184</v>
      </c>
      <c r="U159" s="6" t="s">
        <v>1185</v>
      </c>
      <c r="V159" s="6" t="s">
        <v>1186</v>
      </c>
      <c r="W159" s="110" t="s">
        <v>1187</v>
      </c>
      <c r="X159" s="109" t="s">
        <v>94</v>
      </c>
      <c r="Y159" s="110" t="s">
        <v>1188</v>
      </c>
      <c r="Z159" s="6" t="s">
        <v>1189</v>
      </c>
      <c r="AA159" s="6" t="s">
        <v>1190</v>
      </c>
      <c r="AB159" s="6" t="s">
        <v>489</v>
      </c>
      <c r="AC159" s="6" t="s">
        <v>99</v>
      </c>
      <c r="AD159" s="110" t="s">
        <v>1191</v>
      </c>
      <c r="AE159" s="109" t="s">
        <v>1192</v>
      </c>
      <c r="AF159" s="6" t="s">
        <v>5387</v>
      </c>
      <c r="AG159" s="6" t="s">
        <v>5443</v>
      </c>
      <c r="AH159" s="6" t="s">
        <v>5903</v>
      </c>
      <c r="AI159" s="6" t="s">
        <v>5904</v>
      </c>
      <c r="AJ159" s="6" t="s">
        <v>5391</v>
      </c>
      <c r="AK159" s="6" t="s">
        <v>5392</v>
      </c>
      <c r="AL159" s="6" t="s">
        <v>5905</v>
      </c>
      <c r="AM159" s="6" t="s">
        <v>5906</v>
      </c>
      <c r="AN159" s="6" t="s">
        <v>5907</v>
      </c>
      <c r="AO159" s="6" t="s">
        <v>5396</v>
      </c>
      <c r="AP159" s="6" t="s">
        <v>5397</v>
      </c>
      <c r="AQ159" s="6" t="s">
        <v>5449</v>
      </c>
      <c r="AR159" s="6" t="s">
        <v>5908</v>
      </c>
      <c r="AS159" s="6" t="s">
        <v>5909</v>
      </c>
      <c r="AT159" s="6" t="s">
        <v>5401</v>
      </c>
      <c r="AU159" s="6" t="s">
        <v>5402</v>
      </c>
      <c r="AV159" s="6" t="s">
        <v>5910</v>
      </c>
      <c r="AW159" s="6" t="s">
        <v>5911</v>
      </c>
      <c r="AX159" s="6" t="s">
        <v>5912</v>
      </c>
      <c r="AY159" s="6" t="s">
        <v>5406</v>
      </c>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row>
    <row r="160" spans="1:111" x14ac:dyDescent="0.25">
      <c r="A160" s="6" t="s">
        <v>1193</v>
      </c>
      <c r="B160" s="6">
        <v>66</v>
      </c>
      <c r="C160" s="6" t="s">
        <v>901</v>
      </c>
      <c r="D160" s="6" t="s">
        <v>902</v>
      </c>
      <c r="E160" s="6" t="s">
        <v>1077</v>
      </c>
      <c r="F160" s="6" t="s">
        <v>1194</v>
      </c>
      <c r="G160" s="6" t="s">
        <v>4899</v>
      </c>
      <c r="H160" s="6" t="s">
        <v>5129</v>
      </c>
      <c r="I160" s="6" t="s">
        <v>1197</v>
      </c>
      <c r="J160" s="6" t="s">
        <v>1198</v>
      </c>
      <c r="K160" s="6" t="s">
        <v>81</v>
      </c>
      <c r="L160" s="6" t="s">
        <v>1199</v>
      </c>
      <c r="M160" s="110" t="s">
        <v>1200</v>
      </c>
      <c r="N160" s="109" t="s">
        <v>1201</v>
      </c>
      <c r="O160" s="110" t="s">
        <v>85</v>
      </c>
      <c r="P160" s="109" t="s">
        <v>86</v>
      </c>
      <c r="Q160" s="110" t="s">
        <v>1202</v>
      </c>
      <c r="R160" s="109" t="s">
        <v>1203</v>
      </c>
      <c r="S160" s="6" t="s">
        <v>1204</v>
      </c>
      <c r="T160" s="6" t="s">
        <v>1205</v>
      </c>
      <c r="U160" s="6" t="s">
        <v>1206</v>
      </c>
      <c r="V160" s="6" t="s">
        <v>1207</v>
      </c>
      <c r="W160" s="110" t="s">
        <v>1208</v>
      </c>
      <c r="X160" s="109" t="s">
        <v>94</v>
      </c>
      <c r="Y160" s="110" t="s">
        <v>1209</v>
      </c>
      <c r="Z160" s="6" t="s">
        <v>1210</v>
      </c>
      <c r="AA160" s="6" t="s">
        <v>1211</v>
      </c>
      <c r="AB160" s="6" t="s">
        <v>974</v>
      </c>
      <c r="AC160" s="6" t="s">
        <v>99</v>
      </c>
      <c r="AD160" s="110" t="s">
        <v>1212</v>
      </c>
      <c r="AE160" s="109" t="s">
        <v>1213</v>
      </c>
      <c r="AF160" s="6" t="s">
        <v>5387</v>
      </c>
      <c r="AG160" s="6" t="s">
        <v>5913</v>
      </c>
      <c r="AH160" s="6" t="s">
        <v>5914</v>
      </c>
      <c r="AI160" s="6" t="s">
        <v>5915</v>
      </c>
      <c r="AJ160" s="6" t="s">
        <v>5391</v>
      </c>
      <c r="AK160" s="6" t="s">
        <v>5392</v>
      </c>
      <c r="AL160" s="6" t="s">
        <v>5916</v>
      </c>
      <c r="AM160" s="6" t="s">
        <v>5917</v>
      </c>
      <c r="AN160" s="6" t="s">
        <v>5918</v>
      </c>
      <c r="AO160" s="6" t="s">
        <v>5396</v>
      </c>
      <c r="AP160" s="6" t="s">
        <v>5397</v>
      </c>
      <c r="AQ160" s="6" t="s">
        <v>5919</v>
      </c>
      <c r="AR160" s="6" t="s">
        <v>5920</v>
      </c>
      <c r="AS160" s="6" t="s">
        <v>5921</v>
      </c>
      <c r="AT160" s="6" t="s">
        <v>5401</v>
      </c>
      <c r="AU160" s="6" t="s">
        <v>5402</v>
      </c>
      <c r="AV160" s="6" t="s">
        <v>5922</v>
      </c>
      <c r="AW160" s="6" t="s">
        <v>5923</v>
      </c>
      <c r="AX160" s="6" t="s">
        <v>5924</v>
      </c>
      <c r="AY160" s="6" t="s">
        <v>5406</v>
      </c>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row>
    <row r="161" spans="1:111" x14ac:dyDescent="0.25">
      <c r="A161" s="6" t="s">
        <v>1214</v>
      </c>
      <c r="B161" s="6">
        <v>67</v>
      </c>
      <c r="C161" s="6" t="s">
        <v>901</v>
      </c>
      <c r="D161" s="6" t="s">
        <v>902</v>
      </c>
      <c r="E161" s="6" t="s">
        <v>1077</v>
      </c>
      <c r="F161" s="6" t="s">
        <v>1215</v>
      </c>
      <c r="G161" s="6" t="s">
        <v>4900</v>
      </c>
      <c r="H161" s="6" t="s">
        <v>5130</v>
      </c>
      <c r="I161" s="6" t="s">
        <v>1217</v>
      </c>
      <c r="J161" s="6" t="s">
        <v>1218</v>
      </c>
      <c r="K161" s="6" t="s">
        <v>81</v>
      </c>
      <c r="L161" s="6" t="s">
        <v>1219</v>
      </c>
      <c r="M161" s="110" t="s">
        <v>1220</v>
      </c>
      <c r="N161" s="109" t="s">
        <v>1221</v>
      </c>
      <c r="O161" s="110" t="s">
        <v>85</v>
      </c>
      <c r="P161" s="109" t="s">
        <v>86</v>
      </c>
      <c r="Q161" s="110" t="s">
        <v>1222</v>
      </c>
      <c r="R161" s="109" t="s">
        <v>1223</v>
      </c>
      <c r="S161" s="6" t="s">
        <v>1224</v>
      </c>
      <c r="T161" s="6" t="s">
        <v>1225</v>
      </c>
      <c r="U161" s="6" t="s">
        <v>1226</v>
      </c>
      <c r="V161" s="6" t="s">
        <v>1227</v>
      </c>
      <c r="W161" s="110" t="s">
        <v>1228</v>
      </c>
      <c r="X161" s="109" t="s">
        <v>94</v>
      </c>
      <c r="Y161" s="110" t="s">
        <v>1229</v>
      </c>
      <c r="Z161" s="6" t="s">
        <v>1230</v>
      </c>
      <c r="AA161" s="6" t="s">
        <v>1231</v>
      </c>
      <c r="AB161" s="6" t="s">
        <v>1232</v>
      </c>
      <c r="AC161" s="6" t="s">
        <v>99</v>
      </c>
      <c r="AD161" s="110" t="s">
        <v>1233</v>
      </c>
      <c r="AE161" s="109" t="s">
        <v>1234</v>
      </c>
      <c r="AF161" s="6" t="s">
        <v>5387</v>
      </c>
      <c r="AG161" s="6" t="s">
        <v>5925</v>
      </c>
      <c r="AH161" s="6" t="s">
        <v>5926</v>
      </c>
      <c r="AI161" s="6" t="s">
        <v>5927</v>
      </c>
      <c r="AJ161" s="6" t="s">
        <v>5391</v>
      </c>
      <c r="AK161" s="6" t="s">
        <v>5392</v>
      </c>
      <c r="AL161" s="6" t="s">
        <v>5928</v>
      </c>
      <c r="AM161" s="6" t="s">
        <v>5929</v>
      </c>
      <c r="AN161" s="6" t="s">
        <v>5930</v>
      </c>
      <c r="AO161" s="6" t="s">
        <v>5396</v>
      </c>
      <c r="AP161" s="6" t="s">
        <v>5397</v>
      </c>
      <c r="AQ161" s="6" t="s">
        <v>5931</v>
      </c>
      <c r="AR161" s="6" t="s">
        <v>5932</v>
      </c>
      <c r="AS161" s="6" t="s">
        <v>5933</v>
      </c>
      <c r="AT161" s="6" t="s">
        <v>5401</v>
      </c>
      <c r="AU161" s="6" t="s">
        <v>5402</v>
      </c>
      <c r="AV161" s="6" t="s">
        <v>5934</v>
      </c>
      <c r="AW161" s="6" t="s">
        <v>5935</v>
      </c>
      <c r="AX161" s="6" t="s">
        <v>5936</v>
      </c>
      <c r="AY161" s="6" t="s">
        <v>5406</v>
      </c>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row>
    <row r="162" spans="1:111" x14ac:dyDescent="0.25">
      <c r="A162" s="6" t="s">
        <v>1235</v>
      </c>
      <c r="B162" s="6">
        <v>68</v>
      </c>
      <c r="C162" s="6" t="s">
        <v>901</v>
      </c>
      <c r="D162" s="6" t="s">
        <v>902</v>
      </c>
      <c r="E162" s="6" t="s">
        <v>1236</v>
      </c>
      <c r="F162" s="6" t="s">
        <v>1237</v>
      </c>
      <c r="G162" s="6" t="s">
        <v>4901</v>
      </c>
      <c r="H162" s="6" t="s">
        <v>5131</v>
      </c>
      <c r="I162" s="6" t="s">
        <v>79</v>
      </c>
      <c r="J162" s="6" t="s">
        <v>1239</v>
      </c>
      <c r="K162" s="6" t="s">
        <v>81</v>
      </c>
      <c r="L162" s="6" t="s">
        <v>1240</v>
      </c>
      <c r="M162" s="110" t="s">
        <v>1241</v>
      </c>
      <c r="N162" s="109" t="s">
        <v>1242</v>
      </c>
      <c r="O162" s="110" t="s">
        <v>85</v>
      </c>
      <c r="P162" s="109" t="s">
        <v>86</v>
      </c>
      <c r="Q162" s="110" t="s">
        <v>1243</v>
      </c>
      <c r="R162" s="109" t="s">
        <v>1244</v>
      </c>
      <c r="S162" s="6" t="s">
        <v>1245</v>
      </c>
      <c r="T162" s="6" t="s">
        <v>1246</v>
      </c>
      <c r="U162" s="6" t="s">
        <v>1247</v>
      </c>
      <c r="V162" s="6" t="s">
        <v>1248</v>
      </c>
      <c r="W162" s="110" t="s">
        <v>1249</v>
      </c>
      <c r="X162" s="109" t="s">
        <v>94</v>
      </c>
      <c r="Y162" s="110" t="s">
        <v>1250</v>
      </c>
      <c r="Z162" s="6" t="s">
        <v>1251</v>
      </c>
      <c r="AA162" s="6" t="s">
        <v>1252</v>
      </c>
      <c r="AB162" s="6" t="s">
        <v>1133</v>
      </c>
      <c r="AC162" s="6" t="s">
        <v>99</v>
      </c>
      <c r="AD162" s="110" t="s">
        <v>1253</v>
      </c>
      <c r="AE162" s="109" t="s">
        <v>1254</v>
      </c>
      <c r="AF162" s="6" t="s">
        <v>5387</v>
      </c>
      <c r="AG162" s="6" t="s">
        <v>5388</v>
      </c>
      <c r="AH162" s="6" t="s">
        <v>5937</v>
      </c>
      <c r="AI162" s="6" t="s">
        <v>5938</v>
      </c>
      <c r="AJ162" s="6" t="s">
        <v>5391</v>
      </c>
      <c r="AK162" s="6" t="s">
        <v>5392</v>
      </c>
      <c r="AL162" s="6" t="s">
        <v>5939</v>
      </c>
      <c r="AM162" s="6" t="s">
        <v>5940</v>
      </c>
      <c r="AN162" s="6" t="s">
        <v>5941</v>
      </c>
      <c r="AO162" s="6" t="s">
        <v>5396</v>
      </c>
      <c r="AP162" s="6" t="s">
        <v>5397</v>
      </c>
      <c r="AQ162" s="6" t="s">
        <v>5398</v>
      </c>
      <c r="AR162" s="6" t="s">
        <v>5942</v>
      </c>
      <c r="AS162" s="6" t="s">
        <v>5943</v>
      </c>
      <c r="AT162" s="6" t="s">
        <v>5401</v>
      </c>
      <c r="AU162" s="6" t="s">
        <v>5402</v>
      </c>
      <c r="AV162" s="6" t="s">
        <v>5944</v>
      </c>
      <c r="AW162" s="6" t="s">
        <v>5945</v>
      </c>
      <c r="AX162" s="6" t="s">
        <v>5946</v>
      </c>
      <c r="AY162" s="6" t="s">
        <v>5406</v>
      </c>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row>
    <row r="163" spans="1:111" x14ac:dyDescent="0.25">
      <c r="A163" s="6" t="s">
        <v>1255</v>
      </c>
      <c r="B163" s="6">
        <v>69</v>
      </c>
      <c r="C163" s="6" t="s">
        <v>901</v>
      </c>
      <c r="D163" s="6" t="s">
        <v>902</v>
      </c>
      <c r="E163" s="6" t="s">
        <v>1236</v>
      </c>
      <c r="F163" s="6" t="s">
        <v>1237</v>
      </c>
      <c r="G163" s="6" t="s">
        <v>4724</v>
      </c>
      <c r="H163" s="6" t="s">
        <v>5132</v>
      </c>
      <c r="I163" s="6" t="s">
        <v>79</v>
      </c>
      <c r="J163" s="6" t="s">
        <v>1257</v>
      </c>
      <c r="K163" s="6" t="s">
        <v>81</v>
      </c>
      <c r="L163" s="6" t="s">
        <v>1258</v>
      </c>
      <c r="M163" s="110" t="s">
        <v>1259</v>
      </c>
      <c r="N163" s="109" t="s">
        <v>1260</v>
      </c>
      <c r="O163" s="110" t="s">
        <v>85</v>
      </c>
      <c r="P163" s="109" t="s">
        <v>86</v>
      </c>
      <c r="Q163" s="110" t="s">
        <v>1261</v>
      </c>
      <c r="R163" s="109" t="s">
        <v>1244</v>
      </c>
      <c r="S163" s="6" t="s">
        <v>1262</v>
      </c>
      <c r="T163" s="6" t="s">
        <v>1263</v>
      </c>
      <c r="U163" s="6" t="s">
        <v>1247</v>
      </c>
      <c r="V163" s="6" t="s">
        <v>774</v>
      </c>
      <c r="W163" s="110" t="s">
        <v>1249</v>
      </c>
      <c r="X163" s="109" t="s">
        <v>94</v>
      </c>
      <c r="Y163" s="110" t="s">
        <v>1264</v>
      </c>
      <c r="Z163" s="6" t="s">
        <v>1265</v>
      </c>
      <c r="AA163" s="6" t="s">
        <v>1252</v>
      </c>
      <c r="AB163" s="6" t="s">
        <v>1266</v>
      </c>
      <c r="AC163" s="6" t="s">
        <v>99</v>
      </c>
      <c r="AD163" s="110" t="s">
        <v>1267</v>
      </c>
      <c r="AE163" s="109" t="s">
        <v>1268</v>
      </c>
      <c r="AF163" s="6" t="s">
        <v>5387</v>
      </c>
      <c r="AG163" s="6" t="s">
        <v>5388</v>
      </c>
      <c r="AH163" s="6" t="s">
        <v>5947</v>
      </c>
      <c r="AI163" s="6" t="s">
        <v>5938</v>
      </c>
      <c r="AJ163" s="6" t="s">
        <v>5391</v>
      </c>
      <c r="AK163" s="6" t="s">
        <v>5392</v>
      </c>
      <c r="AL163" s="6" t="s">
        <v>5948</v>
      </c>
      <c r="AM163" s="6" t="s">
        <v>5940</v>
      </c>
      <c r="AN163" s="6" t="s">
        <v>5949</v>
      </c>
      <c r="AO163" s="6" t="s">
        <v>5396</v>
      </c>
      <c r="AP163" s="6" t="s">
        <v>5397</v>
      </c>
      <c r="AQ163" s="6" t="s">
        <v>5398</v>
      </c>
      <c r="AR163" s="6" t="s">
        <v>5950</v>
      </c>
      <c r="AS163" s="6" t="s">
        <v>5943</v>
      </c>
      <c r="AT163" s="6" t="s">
        <v>5401</v>
      </c>
      <c r="AU163" s="6" t="s">
        <v>5402</v>
      </c>
      <c r="AV163" s="6" t="s">
        <v>5951</v>
      </c>
      <c r="AW163" s="6" t="s">
        <v>5945</v>
      </c>
      <c r="AX163" s="6" t="s">
        <v>5952</v>
      </c>
      <c r="AY163" s="6" t="s">
        <v>5406</v>
      </c>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row>
    <row r="164" spans="1:111" x14ac:dyDescent="0.25">
      <c r="A164" s="6" t="s">
        <v>1269</v>
      </c>
      <c r="B164" s="6">
        <v>70</v>
      </c>
      <c r="C164" s="6" t="s">
        <v>901</v>
      </c>
      <c r="D164" s="6" t="s">
        <v>902</v>
      </c>
      <c r="E164" s="6" t="s">
        <v>1236</v>
      </c>
      <c r="F164" s="6" t="s">
        <v>1237</v>
      </c>
      <c r="G164" s="6" t="s">
        <v>4902</v>
      </c>
      <c r="H164" s="6" t="s">
        <v>5133</v>
      </c>
      <c r="I164" s="6" t="s">
        <v>79</v>
      </c>
      <c r="J164" s="6" t="s">
        <v>1271</v>
      </c>
      <c r="K164" s="6" t="s">
        <v>81</v>
      </c>
      <c r="L164" s="6" t="s">
        <v>1272</v>
      </c>
      <c r="M164" s="110" t="s">
        <v>1273</v>
      </c>
      <c r="N164" s="109" t="s">
        <v>1274</v>
      </c>
      <c r="O164" s="110" t="s">
        <v>85</v>
      </c>
      <c r="P164" s="109" t="s">
        <v>86</v>
      </c>
      <c r="Q164" s="110" t="s">
        <v>1275</v>
      </c>
      <c r="R164" s="109" t="s">
        <v>1244</v>
      </c>
      <c r="S164" s="6" t="s">
        <v>1276</v>
      </c>
      <c r="T164" s="6" t="s">
        <v>1277</v>
      </c>
      <c r="U164" s="6" t="s">
        <v>1247</v>
      </c>
      <c r="V164" s="6" t="s">
        <v>1278</v>
      </c>
      <c r="W164" s="110" t="s">
        <v>1249</v>
      </c>
      <c r="X164" s="109" t="s">
        <v>94</v>
      </c>
      <c r="Y164" s="110" t="s">
        <v>1279</v>
      </c>
      <c r="Z164" s="6" t="s">
        <v>1280</v>
      </c>
      <c r="AA164" s="6" t="s">
        <v>1252</v>
      </c>
      <c r="AB164" s="6" t="s">
        <v>1133</v>
      </c>
      <c r="AC164" s="6" t="s">
        <v>99</v>
      </c>
      <c r="AD164" s="110" t="s">
        <v>1281</v>
      </c>
      <c r="AE164" s="109" t="s">
        <v>1282</v>
      </c>
      <c r="AF164" s="6" t="s">
        <v>5387</v>
      </c>
      <c r="AG164" s="6" t="s">
        <v>5388</v>
      </c>
      <c r="AH164" s="6" t="s">
        <v>5953</v>
      </c>
      <c r="AI164" s="6" t="s">
        <v>5938</v>
      </c>
      <c r="AJ164" s="6" t="s">
        <v>5391</v>
      </c>
      <c r="AK164" s="6" t="s">
        <v>5392</v>
      </c>
      <c r="AL164" s="6" t="s">
        <v>5954</v>
      </c>
      <c r="AM164" s="6" t="s">
        <v>5940</v>
      </c>
      <c r="AN164" s="6" t="s">
        <v>5955</v>
      </c>
      <c r="AO164" s="6" t="s">
        <v>5396</v>
      </c>
      <c r="AP164" s="6" t="s">
        <v>5397</v>
      </c>
      <c r="AQ164" s="6" t="s">
        <v>5398</v>
      </c>
      <c r="AR164" s="6" t="s">
        <v>5956</v>
      </c>
      <c r="AS164" s="6" t="s">
        <v>5943</v>
      </c>
      <c r="AT164" s="6" t="s">
        <v>5401</v>
      </c>
      <c r="AU164" s="6" t="s">
        <v>5402</v>
      </c>
      <c r="AV164" s="6" t="s">
        <v>5957</v>
      </c>
      <c r="AW164" s="6" t="s">
        <v>5945</v>
      </c>
      <c r="AX164" s="6" t="s">
        <v>5958</v>
      </c>
      <c r="AY164" s="6" t="s">
        <v>5406</v>
      </c>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row>
    <row r="165" spans="1:111" x14ac:dyDescent="0.25">
      <c r="A165" s="6" t="s">
        <v>1283</v>
      </c>
      <c r="B165" s="6">
        <v>71</v>
      </c>
      <c r="C165" s="6" t="s">
        <v>901</v>
      </c>
      <c r="D165" s="6" t="s">
        <v>902</v>
      </c>
      <c r="E165" s="6" t="s">
        <v>1236</v>
      </c>
      <c r="F165" s="6" t="s">
        <v>1237</v>
      </c>
      <c r="G165" s="6" t="s">
        <v>4784</v>
      </c>
      <c r="H165" s="6" t="s">
        <v>5134</v>
      </c>
      <c r="I165" s="6" t="s">
        <v>79</v>
      </c>
      <c r="J165" s="6" t="s">
        <v>1285</v>
      </c>
      <c r="K165" s="6" t="s">
        <v>81</v>
      </c>
      <c r="L165" s="6" t="s">
        <v>1286</v>
      </c>
      <c r="M165" s="110" t="s">
        <v>1287</v>
      </c>
      <c r="N165" s="109" t="s">
        <v>1288</v>
      </c>
      <c r="O165" s="110" t="s">
        <v>85</v>
      </c>
      <c r="P165" s="109" t="s">
        <v>86</v>
      </c>
      <c r="Q165" s="110" t="s">
        <v>1289</v>
      </c>
      <c r="R165" s="109" t="s">
        <v>1244</v>
      </c>
      <c r="S165" s="6" t="s">
        <v>1290</v>
      </c>
      <c r="T165" s="6" t="s">
        <v>1291</v>
      </c>
      <c r="U165" s="6" t="s">
        <v>1247</v>
      </c>
      <c r="V165" s="6" t="s">
        <v>1292</v>
      </c>
      <c r="W165" s="110" t="s">
        <v>1249</v>
      </c>
      <c r="X165" s="109" t="s">
        <v>94</v>
      </c>
      <c r="Y165" s="110" t="s">
        <v>1293</v>
      </c>
      <c r="Z165" s="6" t="s">
        <v>1294</v>
      </c>
      <c r="AA165" s="6" t="s">
        <v>1252</v>
      </c>
      <c r="AB165" s="6" t="s">
        <v>1133</v>
      </c>
      <c r="AC165" s="6" t="s">
        <v>99</v>
      </c>
      <c r="AD165" s="110" t="s">
        <v>1295</v>
      </c>
      <c r="AE165" s="109" t="s">
        <v>1296</v>
      </c>
      <c r="AF165" s="6" t="s">
        <v>5387</v>
      </c>
      <c r="AG165" s="6" t="s">
        <v>5388</v>
      </c>
      <c r="AH165" s="6" t="s">
        <v>5959</v>
      </c>
      <c r="AI165" s="6" t="s">
        <v>5938</v>
      </c>
      <c r="AJ165" s="6" t="s">
        <v>5391</v>
      </c>
      <c r="AK165" s="6" t="s">
        <v>5392</v>
      </c>
      <c r="AL165" s="6" t="s">
        <v>5960</v>
      </c>
      <c r="AM165" s="6" t="s">
        <v>5940</v>
      </c>
      <c r="AN165" s="6" t="s">
        <v>5961</v>
      </c>
      <c r="AO165" s="6" t="s">
        <v>5396</v>
      </c>
      <c r="AP165" s="6" t="s">
        <v>5397</v>
      </c>
      <c r="AQ165" s="6" t="s">
        <v>5398</v>
      </c>
      <c r="AR165" s="6" t="s">
        <v>5962</v>
      </c>
      <c r="AS165" s="6" t="s">
        <v>5943</v>
      </c>
      <c r="AT165" s="6" t="s">
        <v>5401</v>
      </c>
      <c r="AU165" s="6" t="s">
        <v>5402</v>
      </c>
      <c r="AV165" s="6" t="s">
        <v>5963</v>
      </c>
      <c r="AW165" s="6" t="s">
        <v>5945</v>
      </c>
      <c r="AX165" s="6" t="s">
        <v>5964</v>
      </c>
      <c r="AY165" s="6" t="s">
        <v>5406</v>
      </c>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row>
    <row r="166" spans="1:111" x14ac:dyDescent="0.25">
      <c r="A166" s="6" t="s">
        <v>1297</v>
      </c>
      <c r="B166" s="6">
        <v>72</v>
      </c>
      <c r="C166" s="6" t="s">
        <v>901</v>
      </c>
      <c r="D166" s="6" t="s">
        <v>902</v>
      </c>
      <c r="E166" s="6" t="s">
        <v>1236</v>
      </c>
      <c r="F166" s="6" t="s">
        <v>1237</v>
      </c>
      <c r="G166" s="6" t="s">
        <v>4903</v>
      </c>
      <c r="H166" s="6" t="s">
        <v>5135</v>
      </c>
      <c r="I166" s="6" t="s">
        <v>79</v>
      </c>
      <c r="J166" s="6" t="s">
        <v>1299</v>
      </c>
      <c r="K166" s="6" t="s">
        <v>81</v>
      </c>
      <c r="L166" s="6" t="s">
        <v>1300</v>
      </c>
      <c r="M166" s="110" t="s">
        <v>1301</v>
      </c>
      <c r="N166" s="109" t="s">
        <v>1302</v>
      </c>
      <c r="O166" s="110" t="s">
        <v>85</v>
      </c>
      <c r="P166" s="109" t="s">
        <v>86</v>
      </c>
      <c r="Q166" s="110" t="s">
        <v>1303</v>
      </c>
      <c r="R166" s="109" t="s">
        <v>1244</v>
      </c>
      <c r="S166" s="6" t="s">
        <v>1304</v>
      </c>
      <c r="T166" s="6" t="s">
        <v>1305</v>
      </c>
      <c r="U166" s="6" t="s">
        <v>1247</v>
      </c>
      <c r="V166" s="6" t="s">
        <v>1306</v>
      </c>
      <c r="W166" s="110" t="s">
        <v>1249</v>
      </c>
      <c r="X166" s="109" t="s">
        <v>94</v>
      </c>
      <c r="Y166" s="110" t="s">
        <v>1307</v>
      </c>
      <c r="Z166" s="6" t="s">
        <v>1308</v>
      </c>
      <c r="AA166" s="6" t="s">
        <v>1252</v>
      </c>
      <c r="AB166" s="6" t="s">
        <v>1133</v>
      </c>
      <c r="AC166" s="6" t="s">
        <v>99</v>
      </c>
      <c r="AD166" s="110" t="s">
        <v>1309</v>
      </c>
      <c r="AE166" s="109" t="s">
        <v>1310</v>
      </c>
      <c r="AF166" s="6" t="s">
        <v>5387</v>
      </c>
      <c r="AG166" s="6" t="s">
        <v>5388</v>
      </c>
      <c r="AH166" s="6" t="s">
        <v>5965</v>
      </c>
      <c r="AI166" s="6" t="s">
        <v>5938</v>
      </c>
      <c r="AJ166" s="6" t="s">
        <v>5391</v>
      </c>
      <c r="AK166" s="6" t="s">
        <v>5392</v>
      </c>
      <c r="AL166" s="6" t="s">
        <v>5966</v>
      </c>
      <c r="AM166" s="6" t="s">
        <v>5940</v>
      </c>
      <c r="AN166" s="6" t="s">
        <v>5967</v>
      </c>
      <c r="AO166" s="6" t="s">
        <v>5396</v>
      </c>
      <c r="AP166" s="6" t="s">
        <v>5397</v>
      </c>
      <c r="AQ166" s="6" t="s">
        <v>5398</v>
      </c>
      <c r="AR166" s="6" t="s">
        <v>5968</v>
      </c>
      <c r="AS166" s="6" t="s">
        <v>5943</v>
      </c>
      <c r="AT166" s="6" t="s">
        <v>5401</v>
      </c>
      <c r="AU166" s="6" t="s">
        <v>5402</v>
      </c>
      <c r="AV166" s="6" t="s">
        <v>5969</v>
      </c>
      <c r="AW166" s="6" t="s">
        <v>5945</v>
      </c>
      <c r="AX166" s="6" t="s">
        <v>5970</v>
      </c>
      <c r="AY166" s="6" t="s">
        <v>5406</v>
      </c>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row>
    <row r="167" spans="1:111" x14ac:dyDescent="0.25">
      <c r="A167" s="6" t="s">
        <v>1311</v>
      </c>
      <c r="B167" s="6">
        <v>73</v>
      </c>
      <c r="C167" s="6" t="s">
        <v>901</v>
      </c>
      <c r="D167" s="6" t="s">
        <v>902</v>
      </c>
      <c r="E167" s="6" t="s">
        <v>1236</v>
      </c>
      <c r="F167" s="6" t="s">
        <v>1237</v>
      </c>
      <c r="G167" s="6" t="s">
        <v>4904</v>
      </c>
      <c r="H167" s="6" t="s">
        <v>5136</v>
      </c>
      <c r="I167" s="6" t="s">
        <v>79</v>
      </c>
      <c r="J167" s="6" t="s">
        <v>1313</v>
      </c>
      <c r="K167" s="6" t="s">
        <v>81</v>
      </c>
      <c r="L167" s="6" t="s">
        <v>1314</v>
      </c>
      <c r="M167" s="110" t="s">
        <v>1315</v>
      </c>
      <c r="N167" s="109" t="s">
        <v>1316</v>
      </c>
      <c r="O167" s="110" t="s">
        <v>85</v>
      </c>
      <c r="P167" s="109" t="s">
        <v>86</v>
      </c>
      <c r="Q167" s="110" t="s">
        <v>1317</v>
      </c>
      <c r="R167" s="109" t="s">
        <v>1244</v>
      </c>
      <c r="S167" s="6" t="s">
        <v>1318</v>
      </c>
      <c r="T167" s="6" t="s">
        <v>1319</v>
      </c>
      <c r="U167" s="6" t="s">
        <v>1247</v>
      </c>
      <c r="V167" s="6" t="s">
        <v>1320</v>
      </c>
      <c r="W167" s="110" t="s">
        <v>1249</v>
      </c>
      <c r="X167" s="109" t="s">
        <v>94</v>
      </c>
      <c r="Y167" s="110" t="s">
        <v>1321</v>
      </c>
      <c r="Z167" s="6" t="s">
        <v>1322</v>
      </c>
      <c r="AA167" s="6" t="s">
        <v>1252</v>
      </c>
      <c r="AB167" s="6" t="s">
        <v>1133</v>
      </c>
      <c r="AC167" s="6" t="s">
        <v>99</v>
      </c>
      <c r="AD167" s="110" t="s">
        <v>1323</v>
      </c>
      <c r="AE167" s="109" t="s">
        <v>1324</v>
      </c>
      <c r="AF167" s="6" t="s">
        <v>5387</v>
      </c>
      <c r="AG167" s="6" t="s">
        <v>5388</v>
      </c>
      <c r="AH167" s="6" t="s">
        <v>5971</v>
      </c>
      <c r="AI167" s="6" t="s">
        <v>5938</v>
      </c>
      <c r="AJ167" s="6" t="s">
        <v>5391</v>
      </c>
      <c r="AK167" s="6" t="s">
        <v>5392</v>
      </c>
      <c r="AL167" s="6" t="s">
        <v>5972</v>
      </c>
      <c r="AM167" s="6" t="s">
        <v>5940</v>
      </c>
      <c r="AN167" s="6" t="s">
        <v>5973</v>
      </c>
      <c r="AO167" s="6" t="s">
        <v>5396</v>
      </c>
      <c r="AP167" s="6" t="s">
        <v>5397</v>
      </c>
      <c r="AQ167" s="6" t="s">
        <v>5398</v>
      </c>
      <c r="AR167" s="6" t="s">
        <v>5974</v>
      </c>
      <c r="AS167" s="6" t="s">
        <v>5943</v>
      </c>
      <c r="AT167" s="6" t="s">
        <v>5401</v>
      </c>
      <c r="AU167" s="6" t="s">
        <v>5402</v>
      </c>
      <c r="AV167" s="6" t="s">
        <v>5975</v>
      </c>
      <c r="AW167" s="6" t="s">
        <v>5945</v>
      </c>
      <c r="AX167" s="6" t="s">
        <v>5976</v>
      </c>
      <c r="AY167" s="6" t="s">
        <v>5406</v>
      </c>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row>
    <row r="168" spans="1:111" x14ac:dyDescent="0.25">
      <c r="A168" s="6" t="s">
        <v>1325</v>
      </c>
      <c r="B168" s="6">
        <v>74</v>
      </c>
      <c r="C168" s="6" t="s">
        <v>901</v>
      </c>
      <c r="D168" s="6" t="s">
        <v>902</v>
      </c>
      <c r="E168" s="6" t="s">
        <v>1236</v>
      </c>
      <c r="F168" s="6" t="s">
        <v>1237</v>
      </c>
      <c r="G168" s="6" t="s">
        <v>4905</v>
      </c>
      <c r="H168" s="6" t="s">
        <v>5137</v>
      </c>
      <c r="I168" s="6" t="s">
        <v>79</v>
      </c>
      <c r="J168" s="6" t="s">
        <v>1327</v>
      </c>
      <c r="K168" s="6" t="s">
        <v>81</v>
      </c>
      <c r="L168" s="6" t="s">
        <v>1328</v>
      </c>
      <c r="M168" s="110" t="s">
        <v>1329</v>
      </c>
      <c r="N168" s="109" t="s">
        <v>1330</v>
      </c>
      <c r="O168" s="110" t="s">
        <v>85</v>
      </c>
      <c r="P168" s="109" t="s">
        <v>86</v>
      </c>
      <c r="Q168" s="110" t="s">
        <v>1331</v>
      </c>
      <c r="R168" s="109" t="s">
        <v>1244</v>
      </c>
      <c r="S168" s="6" t="s">
        <v>1332</v>
      </c>
      <c r="T168" s="6" t="s">
        <v>1333</v>
      </c>
      <c r="U168" s="6" t="s">
        <v>1247</v>
      </c>
      <c r="V168" s="6" t="s">
        <v>1334</v>
      </c>
      <c r="W168" s="110" t="s">
        <v>1249</v>
      </c>
      <c r="X168" s="109" t="s">
        <v>94</v>
      </c>
      <c r="Y168" s="110" t="s">
        <v>1335</v>
      </c>
      <c r="Z168" s="6" t="s">
        <v>1336</v>
      </c>
      <c r="AA168" s="6" t="s">
        <v>1252</v>
      </c>
      <c r="AB168" s="6" t="s">
        <v>1133</v>
      </c>
      <c r="AC168" s="6" t="s">
        <v>99</v>
      </c>
      <c r="AD168" s="110" t="s">
        <v>1337</v>
      </c>
      <c r="AE168" s="109" t="s">
        <v>1338</v>
      </c>
      <c r="AF168" s="6" t="s">
        <v>5387</v>
      </c>
      <c r="AG168" s="6" t="s">
        <v>5388</v>
      </c>
      <c r="AH168" s="6" t="s">
        <v>5977</v>
      </c>
      <c r="AI168" s="6" t="s">
        <v>5938</v>
      </c>
      <c r="AJ168" s="6" t="s">
        <v>5391</v>
      </c>
      <c r="AK168" s="6" t="s">
        <v>5392</v>
      </c>
      <c r="AL168" s="6" t="s">
        <v>5978</v>
      </c>
      <c r="AM168" s="6" t="s">
        <v>5940</v>
      </c>
      <c r="AN168" s="6" t="s">
        <v>5979</v>
      </c>
      <c r="AO168" s="6" t="s">
        <v>5396</v>
      </c>
      <c r="AP168" s="6" t="s">
        <v>5397</v>
      </c>
      <c r="AQ168" s="6" t="s">
        <v>5398</v>
      </c>
      <c r="AR168" s="6" t="s">
        <v>5980</v>
      </c>
      <c r="AS168" s="6" t="s">
        <v>5943</v>
      </c>
      <c r="AT168" s="6" t="s">
        <v>5401</v>
      </c>
      <c r="AU168" s="6" t="s">
        <v>5402</v>
      </c>
      <c r="AV168" s="6" t="s">
        <v>5981</v>
      </c>
      <c r="AW168" s="6" t="s">
        <v>5945</v>
      </c>
      <c r="AX168" s="6" t="s">
        <v>5982</v>
      </c>
      <c r="AY168" s="6" t="s">
        <v>5406</v>
      </c>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row>
    <row r="169" spans="1:111" x14ac:dyDescent="0.25">
      <c r="A169" s="6" t="s">
        <v>1339</v>
      </c>
      <c r="B169" s="6">
        <v>75</v>
      </c>
      <c r="C169" s="6" t="s">
        <v>901</v>
      </c>
      <c r="D169" s="6" t="s">
        <v>902</v>
      </c>
      <c r="E169" s="6" t="s">
        <v>1236</v>
      </c>
      <c r="F169" s="6" t="s">
        <v>1237</v>
      </c>
      <c r="G169" s="6" t="s">
        <v>4906</v>
      </c>
      <c r="H169" s="6" t="s">
        <v>5138</v>
      </c>
      <c r="I169" s="6" t="s">
        <v>79</v>
      </c>
      <c r="J169" s="6" t="s">
        <v>1341</v>
      </c>
      <c r="K169" s="6" t="s">
        <v>81</v>
      </c>
      <c r="L169" s="6" t="s">
        <v>1342</v>
      </c>
      <c r="M169" s="110" t="s">
        <v>1343</v>
      </c>
      <c r="N169" s="109" t="s">
        <v>1344</v>
      </c>
      <c r="O169" s="110" t="s">
        <v>85</v>
      </c>
      <c r="P169" s="109" t="s">
        <v>86</v>
      </c>
      <c r="Q169" s="110" t="s">
        <v>1345</v>
      </c>
      <c r="R169" s="109" t="s">
        <v>1244</v>
      </c>
      <c r="S169" s="6" t="s">
        <v>1346</v>
      </c>
      <c r="T169" s="6" t="s">
        <v>1347</v>
      </c>
      <c r="U169" s="6" t="s">
        <v>1247</v>
      </c>
      <c r="V169" s="6" t="s">
        <v>1348</v>
      </c>
      <c r="W169" s="110" t="s">
        <v>1249</v>
      </c>
      <c r="X169" s="109" t="s">
        <v>94</v>
      </c>
      <c r="Y169" s="110" t="s">
        <v>1349</v>
      </c>
      <c r="Z169" s="6" t="s">
        <v>1350</v>
      </c>
      <c r="AA169" s="6" t="s">
        <v>1252</v>
      </c>
      <c r="AB169" s="6" t="s">
        <v>1133</v>
      </c>
      <c r="AC169" s="6" t="s">
        <v>99</v>
      </c>
      <c r="AD169" s="110" t="s">
        <v>1351</v>
      </c>
      <c r="AE169" s="109" t="s">
        <v>1352</v>
      </c>
      <c r="AF169" s="6" t="s">
        <v>5387</v>
      </c>
      <c r="AG169" s="6" t="s">
        <v>5388</v>
      </c>
      <c r="AH169" s="6" t="s">
        <v>5983</v>
      </c>
      <c r="AI169" s="6" t="s">
        <v>5938</v>
      </c>
      <c r="AJ169" s="6" t="s">
        <v>5391</v>
      </c>
      <c r="AK169" s="6" t="s">
        <v>5392</v>
      </c>
      <c r="AL169" s="6" t="s">
        <v>5984</v>
      </c>
      <c r="AM169" s="6" t="s">
        <v>5940</v>
      </c>
      <c r="AN169" s="6" t="s">
        <v>5985</v>
      </c>
      <c r="AO169" s="6" t="s">
        <v>5396</v>
      </c>
      <c r="AP169" s="6" t="s">
        <v>5397</v>
      </c>
      <c r="AQ169" s="6" t="s">
        <v>5398</v>
      </c>
      <c r="AR169" s="6" t="s">
        <v>5986</v>
      </c>
      <c r="AS169" s="6" t="s">
        <v>5943</v>
      </c>
      <c r="AT169" s="6" t="s">
        <v>5401</v>
      </c>
      <c r="AU169" s="6" t="s">
        <v>5402</v>
      </c>
      <c r="AV169" s="6" t="s">
        <v>5987</v>
      </c>
      <c r="AW169" s="6" t="s">
        <v>5945</v>
      </c>
      <c r="AX169" s="6" t="s">
        <v>5988</v>
      </c>
      <c r="AY169" s="6" t="s">
        <v>5406</v>
      </c>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1:111" x14ac:dyDescent="0.25">
      <c r="A170" s="6" t="s">
        <v>1353</v>
      </c>
      <c r="B170" s="6">
        <v>76</v>
      </c>
      <c r="C170" s="6" t="s">
        <v>901</v>
      </c>
      <c r="D170" s="6" t="s">
        <v>902</v>
      </c>
      <c r="E170" s="6" t="s">
        <v>1236</v>
      </c>
      <c r="F170" s="6" t="s">
        <v>1237</v>
      </c>
      <c r="G170" s="6" t="s">
        <v>4907</v>
      </c>
      <c r="H170" s="6" t="s">
        <v>5139</v>
      </c>
      <c r="I170" s="6" t="s">
        <v>79</v>
      </c>
      <c r="J170" s="6" t="s">
        <v>1355</v>
      </c>
      <c r="K170" s="6" t="s">
        <v>81</v>
      </c>
      <c r="L170" s="6" t="s">
        <v>1356</v>
      </c>
      <c r="M170" s="110" t="s">
        <v>1357</v>
      </c>
      <c r="N170" s="109" t="s">
        <v>1358</v>
      </c>
      <c r="O170" s="110" t="s">
        <v>85</v>
      </c>
      <c r="P170" s="109" t="s">
        <v>86</v>
      </c>
      <c r="Q170" s="110" t="s">
        <v>1359</v>
      </c>
      <c r="R170" s="109" t="s">
        <v>1244</v>
      </c>
      <c r="S170" s="6" t="s">
        <v>1360</v>
      </c>
      <c r="T170" s="6" t="s">
        <v>1361</v>
      </c>
      <c r="U170" s="6" t="s">
        <v>1247</v>
      </c>
      <c r="V170" s="6" t="s">
        <v>1362</v>
      </c>
      <c r="W170" s="110" t="s">
        <v>1249</v>
      </c>
      <c r="X170" s="109" t="s">
        <v>94</v>
      </c>
      <c r="Y170" s="110" t="s">
        <v>1363</v>
      </c>
      <c r="Z170" s="6" t="s">
        <v>1364</v>
      </c>
      <c r="AA170" s="6" t="s">
        <v>1252</v>
      </c>
      <c r="AB170" s="6" t="s">
        <v>1133</v>
      </c>
      <c r="AC170" s="6" t="s">
        <v>99</v>
      </c>
      <c r="AD170" s="110" t="s">
        <v>1365</v>
      </c>
      <c r="AE170" s="109" t="s">
        <v>1366</v>
      </c>
      <c r="AF170" s="6" t="s">
        <v>5387</v>
      </c>
      <c r="AG170" s="6" t="s">
        <v>5388</v>
      </c>
      <c r="AH170" s="6" t="s">
        <v>5989</v>
      </c>
      <c r="AI170" s="6" t="s">
        <v>5938</v>
      </c>
      <c r="AJ170" s="6" t="s">
        <v>5391</v>
      </c>
      <c r="AK170" s="6" t="s">
        <v>5392</v>
      </c>
      <c r="AL170" s="6" t="s">
        <v>5990</v>
      </c>
      <c r="AM170" s="6" t="s">
        <v>5940</v>
      </c>
      <c r="AN170" s="6" t="s">
        <v>5991</v>
      </c>
      <c r="AO170" s="6" t="s">
        <v>5396</v>
      </c>
      <c r="AP170" s="6" t="s">
        <v>5397</v>
      </c>
      <c r="AQ170" s="6" t="s">
        <v>5398</v>
      </c>
      <c r="AR170" s="6" t="s">
        <v>5992</v>
      </c>
      <c r="AS170" s="6" t="s">
        <v>5943</v>
      </c>
      <c r="AT170" s="6" t="s">
        <v>5401</v>
      </c>
      <c r="AU170" s="6" t="s">
        <v>5402</v>
      </c>
      <c r="AV170" s="6" t="s">
        <v>5993</v>
      </c>
      <c r="AW170" s="6" t="s">
        <v>5945</v>
      </c>
      <c r="AX170" s="6" t="s">
        <v>5994</v>
      </c>
      <c r="AY170" s="6" t="s">
        <v>5406</v>
      </c>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row>
    <row r="171" spans="1:111" x14ac:dyDescent="0.25">
      <c r="A171" s="6" t="s">
        <v>1367</v>
      </c>
      <c r="B171" s="6">
        <v>77</v>
      </c>
      <c r="C171" s="6" t="s">
        <v>901</v>
      </c>
      <c r="D171" s="6" t="s">
        <v>902</v>
      </c>
      <c r="E171" s="6" t="s">
        <v>1236</v>
      </c>
      <c r="F171" s="6" t="s">
        <v>1237</v>
      </c>
      <c r="G171" s="6" t="s">
        <v>4908</v>
      </c>
      <c r="H171" s="6" t="s">
        <v>5140</v>
      </c>
      <c r="I171" s="6" t="s">
        <v>79</v>
      </c>
      <c r="J171" s="6" t="s">
        <v>1369</v>
      </c>
      <c r="K171" s="6" t="s">
        <v>81</v>
      </c>
      <c r="L171" s="6" t="s">
        <v>1370</v>
      </c>
      <c r="M171" s="110" t="s">
        <v>1371</v>
      </c>
      <c r="N171" s="109" t="s">
        <v>1372</v>
      </c>
      <c r="O171" s="110" t="s">
        <v>85</v>
      </c>
      <c r="P171" s="109" t="s">
        <v>86</v>
      </c>
      <c r="Q171" s="110" t="s">
        <v>1373</v>
      </c>
      <c r="R171" s="109" t="s">
        <v>1244</v>
      </c>
      <c r="S171" s="6" t="s">
        <v>1374</v>
      </c>
      <c r="T171" s="6" t="s">
        <v>1375</v>
      </c>
      <c r="U171" s="6" t="s">
        <v>1247</v>
      </c>
      <c r="V171" s="6" t="s">
        <v>1376</v>
      </c>
      <c r="W171" s="110" t="s">
        <v>1249</v>
      </c>
      <c r="X171" s="109" t="s">
        <v>94</v>
      </c>
      <c r="Y171" s="110" t="s">
        <v>1377</v>
      </c>
      <c r="Z171" s="6" t="s">
        <v>1378</v>
      </c>
      <c r="AA171" s="6" t="s">
        <v>1252</v>
      </c>
      <c r="AB171" s="6" t="s">
        <v>1266</v>
      </c>
      <c r="AC171" s="6" t="s">
        <v>99</v>
      </c>
      <c r="AD171" s="110" t="s">
        <v>1379</v>
      </c>
      <c r="AE171" s="109" t="s">
        <v>1380</v>
      </c>
      <c r="AF171" s="6" t="s">
        <v>5387</v>
      </c>
      <c r="AG171" s="6" t="s">
        <v>5388</v>
      </c>
      <c r="AH171" s="6" t="s">
        <v>5995</v>
      </c>
      <c r="AI171" s="6" t="s">
        <v>5938</v>
      </c>
      <c r="AJ171" s="6" t="s">
        <v>5391</v>
      </c>
      <c r="AK171" s="6" t="s">
        <v>5392</v>
      </c>
      <c r="AL171" s="6" t="s">
        <v>5996</v>
      </c>
      <c r="AM171" s="6" t="s">
        <v>5940</v>
      </c>
      <c r="AN171" s="6" t="s">
        <v>5997</v>
      </c>
      <c r="AO171" s="6" t="s">
        <v>5396</v>
      </c>
      <c r="AP171" s="6" t="s">
        <v>5397</v>
      </c>
      <c r="AQ171" s="6" t="s">
        <v>5398</v>
      </c>
      <c r="AR171" s="6" t="s">
        <v>5998</v>
      </c>
      <c r="AS171" s="6" t="s">
        <v>5943</v>
      </c>
      <c r="AT171" s="6" t="s">
        <v>5401</v>
      </c>
      <c r="AU171" s="6" t="s">
        <v>5402</v>
      </c>
      <c r="AV171" s="6" t="s">
        <v>5999</v>
      </c>
      <c r="AW171" s="6" t="s">
        <v>5945</v>
      </c>
      <c r="AX171" s="6" t="s">
        <v>6000</v>
      </c>
      <c r="AY171" s="6" t="s">
        <v>5406</v>
      </c>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row>
    <row r="172" spans="1:111" x14ac:dyDescent="0.25">
      <c r="A172" s="6" t="s">
        <v>1381</v>
      </c>
      <c r="B172" s="6">
        <v>78</v>
      </c>
      <c r="C172" s="6" t="s">
        <v>901</v>
      </c>
      <c r="D172" s="6" t="s">
        <v>902</v>
      </c>
      <c r="E172" s="6" t="s">
        <v>1236</v>
      </c>
      <c r="F172" s="6" t="s">
        <v>1237</v>
      </c>
      <c r="G172" s="6" t="s">
        <v>4909</v>
      </c>
      <c r="H172" s="6" t="s">
        <v>5141</v>
      </c>
      <c r="I172" s="6" t="s">
        <v>79</v>
      </c>
      <c r="J172" s="6" t="s">
        <v>1383</v>
      </c>
      <c r="K172" s="6" t="s">
        <v>81</v>
      </c>
      <c r="L172" s="6" t="s">
        <v>1384</v>
      </c>
      <c r="M172" s="110" t="s">
        <v>1385</v>
      </c>
      <c r="N172" s="109" t="s">
        <v>1386</v>
      </c>
      <c r="O172" s="110" t="s">
        <v>85</v>
      </c>
      <c r="P172" s="109" t="s">
        <v>86</v>
      </c>
      <c r="Q172" s="110" t="s">
        <v>1387</v>
      </c>
      <c r="R172" s="109" t="s">
        <v>1244</v>
      </c>
      <c r="S172" s="6" t="s">
        <v>1388</v>
      </c>
      <c r="T172" s="6" t="s">
        <v>1389</v>
      </c>
      <c r="U172" s="6" t="s">
        <v>1247</v>
      </c>
      <c r="V172" s="6" t="s">
        <v>1390</v>
      </c>
      <c r="W172" s="110" t="s">
        <v>1249</v>
      </c>
      <c r="X172" s="109" t="s">
        <v>94</v>
      </c>
      <c r="Y172" s="110" t="s">
        <v>1391</v>
      </c>
      <c r="Z172" s="6" t="s">
        <v>1392</v>
      </c>
      <c r="AA172" s="6" t="s">
        <v>1252</v>
      </c>
      <c r="AB172" s="6" t="s">
        <v>1266</v>
      </c>
      <c r="AC172" s="6" t="s">
        <v>99</v>
      </c>
      <c r="AD172" s="110" t="s">
        <v>1393</v>
      </c>
      <c r="AE172" s="109" t="s">
        <v>1394</v>
      </c>
      <c r="AF172" s="6" t="s">
        <v>5387</v>
      </c>
      <c r="AG172" s="6" t="s">
        <v>5388</v>
      </c>
      <c r="AH172" s="6" t="s">
        <v>6001</v>
      </c>
      <c r="AI172" s="6" t="s">
        <v>5938</v>
      </c>
      <c r="AJ172" s="6" t="s">
        <v>5391</v>
      </c>
      <c r="AK172" s="6" t="s">
        <v>5392</v>
      </c>
      <c r="AL172" s="6" t="s">
        <v>6002</v>
      </c>
      <c r="AM172" s="6" t="s">
        <v>5940</v>
      </c>
      <c r="AN172" s="6" t="s">
        <v>6003</v>
      </c>
      <c r="AO172" s="6" t="s">
        <v>5396</v>
      </c>
      <c r="AP172" s="6" t="s">
        <v>5397</v>
      </c>
      <c r="AQ172" s="6" t="s">
        <v>5398</v>
      </c>
      <c r="AR172" s="6" t="s">
        <v>6004</v>
      </c>
      <c r="AS172" s="6" t="s">
        <v>5943</v>
      </c>
      <c r="AT172" s="6" t="s">
        <v>5401</v>
      </c>
      <c r="AU172" s="6" t="s">
        <v>5402</v>
      </c>
      <c r="AV172" s="6" t="s">
        <v>6005</v>
      </c>
      <c r="AW172" s="6" t="s">
        <v>5945</v>
      </c>
      <c r="AX172" s="6" t="s">
        <v>6006</v>
      </c>
      <c r="AY172" s="6" t="s">
        <v>5406</v>
      </c>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row>
    <row r="173" spans="1:111" x14ac:dyDescent="0.25">
      <c r="A173" s="6" t="s">
        <v>1395</v>
      </c>
      <c r="B173" s="6">
        <v>79</v>
      </c>
      <c r="C173" s="6" t="s">
        <v>901</v>
      </c>
      <c r="D173" s="6" t="s">
        <v>902</v>
      </c>
      <c r="E173" s="6" t="s">
        <v>1236</v>
      </c>
      <c r="F173" s="6" t="s">
        <v>1237</v>
      </c>
      <c r="G173" s="6" t="s">
        <v>4910</v>
      </c>
      <c r="H173" s="6" t="s">
        <v>5142</v>
      </c>
      <c r="I173" s="6" t="s">
        <v>79</v>
      </c>
      <c r="J173" s="6" t="s">
        <v>1397</v>
      </c>
      <c r="K173" s="6" t="s">
        <v>81</v>
      </c>
      <c r="L173" s="6" t="s">
        <v>1398</v>
      </c>
      <c r="M173" s="110" t="s">
        <v>1399</v>
      </c>
      <c r="N173" s="109" t="s">
        <v>1400</v>
      </c>
      <c r="O173" s="110" t="s">
        <v>85</v>
      </c>
      <c r="P173" s="109" t="s">
        <v>86</v>
      </c>
      <c r="Q173" s="110" t="s">
        <v>1401</v>
      </c>
      <c r="R173" s="109" t="s">
        <v>1244</v>
      </c>
      <c r="S173" s="6" t="s">
        <v>1402</v>
      </c>
      <c r="T173" s="6" t="s">
        <v>1403</v>
      </c>
      <c r="U173" s="6" t="s">
        <v>1247</v>
      </c>
      <c r="V173" s="6" t="s">
        <v>1404</v>
      </c>
      <c r="W173" s="110" t="s">
        <v>1249</v>
      </c>
      <c r="X173" s="109" t="s">
        <v>94</v>
      </c>
      <c r="Y173" s="110" t="s">
        <v>1405</v>
      </c>
      <c r="Z173" s="6" t="s">
        <v>1406</v>
      </c>
      <c r="AA173" s="6" t="s">
        <v>1252</v>
      </c>
      <c r="AB173" s="6" t="s">
        <v>489</v>
      </c>
      <c r="AC173" s="6" t="s">
        <v>99</v>
      </c>
      <c r="AD173" s="110" t="s">
        <v>1407</v>
      </c>
      <c r="AE173" s="109" t="s">
        <v>1408</v>
      </c>
      <c r="AF173" s="6" t="s">
        <v>5387</v>
      </c>
      <c r="AG173" s="6" t="s">
        <v>5388</v>
      </c>
      <c r="AH173" s="6" t="s">
        <v>6007</v>
      </c>
      <c r="AI173" s="6" t="s">
        <v>5938</v>
      </c>
      <c r="AJ173" s="6" t="s">
        <v>5391</v>
      </c>
      <c r="AK173" s="6" t="s">
        <v>5392</v>
      </c>
      <c r="AL173" s="6" t="s">
        <v>6008</v>
      </c>
      <c r="AM173" s="6" t="s">
        <v>5940</v>
      </c>
      <c r="AN173" s="6" t="s">
        <v>6009</v>
      </c>
      <c r="AO173" s="6" t="s">
        <v>5396</v>
      </c>
      <c r="AP173" s="6" t="s">
        <v>5397</v>
      </c>
      <c r="AQ173" s="6" t="s">
        <v>5398</v>
      </c>
      <c r="AR173" s="6" t="s">
        <v>6010</v>
      </c>
      <c r="AS173" s="6" t="s">
        <v>5943</v>
      </c>
      <c r="AT173" s="6" t="s">
        <v>5401</v>
      </c>
      <c r="AU173" s="6" t="s">
        <v>5402</v>
      </c>
      <c r="AV173" s="6" t="s">
        <v>6011</v>
      </c>
      <c r="AW173" s="6" t="s">
        <v>5945</v>
      </c>
      <c r="AX173" s="6" t="s">
        <v>6012</v>
      </c>
      <c r="AY173" s="6" t="s">
        <v>5406</v>
      </c>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row>
    <row r="174" spans="1:111" x14ac:dyDescent="0.25">
      <c r="A174" s="6" t="s">
        <v>1409</v>
      </c>
      <c r="B174" s="6">
        <v>80</v>
      </c>
      <c r="C174" s="6" t="s">
        <v>901</v>
      </c>
      <c r="D174" s="6" t="s">
        <v>902</v>
      </c>
      <c r="E174" s="6" t="s">
        <v>1236</v>
      </c>
      <c r="F174" s="6" t="s">
        <v>1237</v>
      </c>
      <c r="G174" s="6" t="s">
        <v>4911</v>
      </c>
      <c r="H174" s="6" t="s">
        <v>5143</v>
      </c>
      <c r="I174" s="6" t="s">
        <v>79</v>
      </c>
      <c r="J174" s="6" t="s">
        <v>1411</v>
      </c>
      <c r="K174" s="6" t="s">
        <v>81</v>
      </c>
      <c r="L174" s="6" t="s">
        <v>1412</v>
      </c>
      <c r="M174" s="110" t="s">
        <v>1413</v>
      </c>
      <c r="N174" s="109" t="s">
        <v>1414</v>
      </c>
      <c r="O174" s="110" t="s">
        <v>85</v>
      </c>
      <c r="P174" s="109" t="s">
        <v>86</v>
      </c>
      <c r="Q174" s="110" t="s">
        <v>1415</v>
      </c>
      <c r="R174" s="109" t="s">
        <v>1244</v>
      </c>
      <c r="S174" s="6" t="s">
        <v>1416</v>
      </c>
      <c r="T174" s="6" t="s">
        <v>1417</v>
      </c>
      <c r="U174" s="6" t="s">
        <v>1247</v>
      </c>
      <c r="V174" s="6" t="s">
        <v>759</v>
      </c>
      <c r="W174" s="110" t="s">
        <v>1249</v>
      </c>
      <c r="X174" s="109" t="s">
        <v>94</v>
      </c>
      <c r="Y174" s="110" t="s">
        <v>1418</v>
      </c>
      <c r="Z174" s="6" t="s">
        <v>1419</v>
      </c>
      <c r="AA174" s="6" t="s">
        <v>1252</v>
      </c>
      <c r="AB174" s="6" t="s">
        <v>413</v>
      </c>
      <c r="AC174" s="6" t="s">
        <v>99</v>
      </c>
      <c r="AD174" s="110" t="s">
        <v>1420</v>
      </c>
      <c r="AE174" s="109" t="s">
        <v>1421</v>
      </c>
      <c r="AF174" s="6" t="s">
        <v>5387</v>
      </c>
      <c r="AG174" s="6" t="s">
        <v>5388</v>
      </c>
      <c r="AH174" s="6" t="s">
        <v>6013</v>
      </c>
      <c r="AI174" s="6" t="s">
        <v>5938</v>
      </c>
      <c r="AJ174" s="6" t="s">
        <v>5391</v>
      </c>
      <c r="AK174" s="6" t="s">
        <v>5392</v>
      </c>
      <c r="AL174" s="6" t="s">
        <v>6014</v>
      </c>
      <c r="AM174" s="6" t="s">
        <v>5940</v>
      </c>
      <c r="AN174" s="6" t="s">
        <v>6015</v>
      </c>
      <c r="AO174" s="6" t="s">
        <v>5396</v>
      </c>
      <c r="AP174" s="6" t="s">
        <v>5397</v>
      </c>
      <c r="AQ174" s="6" t="s">
        <v>5398</v>
      </c>
      <c r="AR174" s="6" t="s">
        <v>6016</v>
      </c>
      <c r="AS174" s="6" t="s">
        <v>5943</v>
      </c>
      <c r="AT174" s="6" t="s">
        <v>5401</v>
      </c>
      <c r="AU174" s="6" t="s">
        <v>5402</v>
      </c>
      <c r="AV174" s="6" t="s">
        <v>6017</v>
      </c>
      <c r="AW174" s="6" t="s">
        <v>5945</v>
      </c>
      <c r="AX174" s="6" t="s">
        <v>6018</v>
      </c>
      <c r="AY174" s="6" t="s">
        <v>5406</v>
      </c>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row>
    <row r="175" spans="1:111" x14ac:dyDescent="0.25">
      <c r="A175" s="6" t="s">
        <v>1422</v>
      </c>
      <c r="B175" s="6">
        <v>81</v>
      </c>
      <c r="C175" s="6" t="s">
        <v>901</v>
      </c>
      <c r="D175" s="6" t="s">
        <v>902</v>
      </c>
      <c r="E175" s="6" t="s">
        <v>1236</v>
      </c>
      <c r="F175" s="6" t="s">
        <v>1237</v>
      </c>
      <c r="G175" s="6" t="s">
        <v>4748</v>
      </c>
      <c r="H175" s="6" t="s">
        <v>5144</v>
      </c>
      <c r="I175" s="6" t="s">
        <v>79</v>
      </c>
      <c r="J175" s="6" t="s">
        <v>1424</v>
      </c>
      <c r="K175" s="6" t="s">
        <v>81</v>
      </c>
      <c r="L175" s="6" t="s">
        <v>1425</v>
      </c>
      <c r="M175" s="110" t="s">
        <v>1426</v>
      </c>
      <c r="N175" s="109" t="s">
        <v>1427</v>
      </c>
      <c r="O175" s="110" t="s">
        <v>85</v>
      </c>
      <c r="P175" s="109" t="s">
        <v>86</v>
      </c>
      <c r="Q175" s="110" t="s">
        <v>1428</v>
      </c>
      <c r="R175" s="109" t="s">
        <v>1244</v>
      </c>
      <c r="S175" s="6" t="s">
        <v>1429</v>
      </c>
      <c r="T175" s="6" t="s">
        <v>1430</v>
      </c>
      <c r="U175" s="6" t="s">
        <v>1247</v>
      </c>
      <c r="V175" s="6" t="s">
        <v>1431</v>
      </c>
      <c r="W175" s="110" t="s">
        <v>1249</v>
      </c>
      <c r="X175" s="109" t="s">
        <v>94</v>
      </c>
      <c r="Y175" s="110" t="s">
        <v>1432</v>
      </c>
      <c r="Z175" s="6" t="s">
        <v>1433</v>
      </c>
      <c r="AA175" s="6" t="s">
        <v>1252</v>
      </c>
      <c r="AB175" s="6" t="s">
        <v>505</v>
      </c>
      <c r="AC175" s="6" t="s">
        <v>99</v>
      </c>
      <c r="AD175" s="110" t="s">
        <v>1434</v>
      </c>
      <c r="AE175" s="109" t="s">
        <v>1435</v>
      </c>
      <c r="AF175" s="6" t="s">
        <v>5387</v>
      </c>
      <c r="AG175" s="6" t="s">
        <v>5388</v>
      </c>
      <c r="AH175" s="6" t="s">
        <v>6019</v>
      </c>
      <c r="AI175" s="6" t="s">
        <v>5938</v>
      </c>
      <c r="AJ175" s="6" t="s">
        <v>5391</v>
      </c>
      <c r="AK175" s="6" t="s">
        <v>5392</v>
      </c>
      <c r="AL175" s="6" t="s">
        <v>6020</v>
      </c>
      <c r="AM175" s="6" t="s">
        <v>5940</v>
      </c>
      <c r="AN175" s="6" t="s">
        <v>6021</v>
      </c>
      <c r="AO175" s="6" t="s">
        <v>5396</v>
      </c>
      <c r="AP175" s="6" t="s">
        <v>5397</v>
      </c>
      <c r="AQ175" s="6" t="s">
        <v>5398</v>
      </c>
      <c r="AR175" s="6" t="s">
        <v>6022</v>
      </c>
      <c r="AS175" s="6" t="s">
        <v>5943</v>
      </c>
      <c r="AT175" s="6" t="s">
        <v>5401</v>
      </c>
      <c r="AU175" s="6" t="s">
        <v>5402</v>
      </c>
      <c r="AV175" s="6" t="s">
        <v>6023</v>
      </c>
      <c r="AW175" s="6" t="s">
        <v>5945</v>
      </c>
      <c r="AX175" s="6" t="s">
        <v>6024</v>
      </c>
      <c r="AY175" s="6" t="s">
        <v>5406</v>
      </c>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row>
    <row r="176" spans="1:111" x14ac:dyDescent="0.25">
      <c r="A176" s="6" t="s">
        <v>1436</v>
      </c>
      <c r="B176" s="6">
        <v>82</v>
      </c>
      <c r="C176" s="6" t="s">
        <v>901</v>
      </c>
      <c r="D176" s="6" t="s">
        <v>902</v>
      </c>
      <c r="E176" s="6" t="s">
        <v>1236</v>
      </c>
      <c r="F176" s="6" t="s">
        <v>1237</v>
      </c>
      <c r="G176" s="6" t="s">
        <v>4912</v>
      </c>
      <c r="H176" s="6" t="s">
        <v>5145</v>
      </c>
      <c r="I176" s="6" t="s">
        <v>79</v>
      </c>
      <c r="J176" s="6" t="s">
        <v>479</v>
      </c>
      <c r="K176" s="6" t="s">
        <v>81</v>
      </c>
      <c r="L176" s="6" t="s">
        <v>1438</v>
      </c>
      <c r="M176" s="110" t="s">
        <v>1439</v>
      </c>
      <c r="N176" s="109" t="s">
        <v>1440</v>
      </c>
      <c r="O176" s="110" t="s">
        <v>85</v>
      </c>
      <c r="P176" s="109" t="s">
        <v>86</v>
      </c>
      <c r="Q176" s="110" t="s">
        <v>1441</v>
      </c>
      <c r="R176" s="109" t="s">
        <v>1244</v>
      </c>
      <c r="S176" s="6" t="s">
        <v>1442</v>
      </c>
      <c r="T176" s="6" t="s">
        <v>1443</v>
      </c>
      <c r="U176" s="6" t="s">
        <v>1247</v>
      </c>
      <c r="V176" s="6" t="s">
        <v>441</v>
      </c>
      <c r="W176" s="110" t="s">
        <v>1249</v>
      </c>
      <c r="X176" s="109" t="s">
        <v>94</v>
      </c>
      <c r="Y176" s="110" t="s">
        <v>1444</v>
      </c>
      <c r="Z176" s="6" t="s">
        <v>1445</v>
      </c>
      <c r="AA176" s="6" t="s">
        <v>1252</v>
      </c>
      <c r="AB176" s="6" t="s">
        <v>489</v>
      </c>
      <c r="AC176" s="6" t="s">
        <v>99</v>
      </c>
      <c r="AD176" s="110" t="s">
        <v>1446</v>
      </c>
      <c r="AE176" s="109" t="s">
        <v>1447</v>
      </c>
      <c r="AF176" s="6" t="s">
        <v>5387</v>
      </c>
      <c r="AG176" s="6" t="s">
        <v>5388</v>
      </c>
      <c r="AH176" s="6" t="s">
        <v>6025</v>
      </c>
      <c r="AI176" s="6" t="s">
        <v>5938</v>
      </c>
      <c r="AJ176" s="6" t="s">
        <v>5391</v>
      </c>
      <c r="AK176" s="6" t="s">
        <v>5392</v>
      </c>
      <c r="AL176" s="6" t="s">
        <v>6026</v>
      </c>
      <c r="AM176" s="6" t="s">
        <v>5940</v>
      </c>
      <c r="AN176" s="6" t="s">
        <v>6027</v>
      </c>
      <c r="AO176" s="6" t="s">
        <v>5396</v>
      </c>
      <c r="AP176" s="6" t="s">
        <v>5397</v>
      </c>
      <c r="AQ176" s="6" t="s">
        <v>5398</v>
      </c>
      <c r="AR176" s="6" t="s">
        <v>6028</v>
      </c>
      <c r="AS176" s="6" t="s">
        <v>5943</v>
      </c>
      <c r="AT176" s="6" t="s">
        <v>5401</v>
      </c>
      <c r="AU176" s="6" t="s">
        <v>5402</v>
      </c>
      <c r="AV176" s="6" t="s">
        <v>6029</v>
      </c>
      <c r="AW176" s="6" t="s">
        <v>5945</v>
      </c>
      <c r="AX176" s="6" t="s">
        <v>6030</v>
      </c>
      <c r="AY176" s="6" t="s">
        <v>5406</v>
      </c>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row>
    <row r="177" spans="1:111" x14ac:dyDescent="0.25">
      <c r="A177" s="6" t="s">
        <v>1448</v>
      </c>
      <c r="B177" s="6">
        <v>83</v>
      </c>
      <c r="C177" s="6" t="s">
        <v>901</v>
      </c>
      <c r="D177" s="6" t="s">
        <v>902</v>
      </c>
      <c r="E177" s="6" t="s">
        <v>1236</v>
      </c>
      <c r="F177" s="6" t="s">
        <v>1237</v>
      </c>
      <c r="G177" s="6" t="s">
        <v>4913</v>
      </c>
      <c r="H177" s="6" t="s">
        <v>5146</v>
      </c>
      <c r="I177" s="6" t="s">
        <v>79</v>
      </c>
      <c r="J177" s="6" t="s">
        <v>1450</v>
      </c>
      <c r="K177" s="6" t="s">
        <v>81</v>
      </c>
      <c r="L177" s="6" t="s">
        <v>1451</v>
      </c>
      <c r="M177" s="110" t="s">
        <v>1452</v>
      </c>
      <c r="N177" s="109" t="s">
        <v>1453</v>
      </c>
      <c r="O177" s="110" t="s">
        <v>85</v>
      </c>
      <c r="P177" s="109" t="s">
        <v>86</v>
      </c>
      <c r="Q177" s="110" t="s">
        <v>1454</v>
      </c>
      <c r="R177" s="109" t="s">
        <v>1244</v>
      </c>
      <c r="S177" s="6" t="s">
        <v>1455</v>
      </c>
      <c r="T177" s="6" t="s">
        <v>1456</v>
      </c>
      <c r="U177" s="6" t="s">
        <v>1247</v>
      </c>
      <c r="V177" s="6" t="s">
        <v>1457</v>
      </c>
      <c r="W177" s="110" t="s">
        <v>1249</v>
      </c>
      <c r="X177" s="109" t="s">
        <v>94</v>
      </c>
      <c r="Y177" s="110" t="s">
        <v>1458</v>
      </c>
      <c r="Z177" s="6" t="s">
        <v>1459</v>
      </c>
      <c r="AA177" s="6" t="s">
        <v>1252</v>
      </c>
      <c r="AB177" s="6" t="s">
        <v>489</v>
      </c>
      <c r="AC177" s="6" t="s">
        <v>99</v>
      </c>
      <c r="AD177" s="110" t="s">
        <v>1460</v>
      </c>
      <c r="AE177" s="109" t="s">
        <v>1461</v>
      </c>
      <c r="AF177" s="6" t="s">
        <v>5387</v>
      </c>
      <c r="AG177" s="6" t="s">
        <v>5388</v>
      </c>
      <c r="AH177" s="6" t="s">
        <v>6031</v>
      </c>
      <c r="AI177" s="6" t="s">
        <v>5938</v>
      </c>
      <c r="AJ177" s="6" t="s">
        <v>5391</v>
      </c>
      <c r="AK177" s="6" t="s">
        <v>5392</v>
      </c>
      <c r="AL177" s="6" t="s">
        <v>6032</v>
      </c>
      <c r="AM177" s="6" t="s">
        <v>5940</v>
      </c>
      <c r="AN177" s="6" t="s">
        <v>6033</v>
      </c>
      <c r="AO177" s="6" t="s">
        <v>5396</v>
      </c>
      <c r="AP177" s="6" t="s">
        <v>5397</v>
      </c>
      <c r="AQ177" s="6" t="s">
        <v>5398</v>
      </c>
      <c r="AR177" s="6" t="s">
        <v>6034</v>
      </c>
      <c r="AS177" s="6" t="s">
        <v>5943</v>
      </c>
      <c r="AT177" s="6" t="s">
        <v>5401</v>
      </c>
      <c r="AU177" s="6" t="s">
        <v>5402</v>
      </c>
      <c r="AV177" s="6" t="s">
        <v>6035</v>
      </c>
      <c r="AW177" s="6" t="s">
        <v>5945</v>
      </c>
      <c r="AX177" s="6" t="s">
        <v>6036</v>
      </c>
      <c r="AY177" s="6" t="s">
        <v>5406</v>
      </c>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row>
    <row r="178" spans="1:111" x14ac:dyDescent="0.25">
      <c r="A178" s="6" t="s">
        <v>1462</v>
      </c>
      <c r="B178" s="6">
        <v>84</v>
      </c>
      <c r="C178" s="6" t="s">
        <v>901</v>
      </c>
      <c r="D178" s="6" t="s">
        <v>902</v>
      </c>
      <c r="E178" s="6" t="s">
        <v>1236</v>
      </c>
      <c r="F178" s="6" t="s">
        <v>1237</v>
      </c>
      <c r="G178" s="6" t="s">
        <v>4914</v>
      </c>
      <c r="H178" s="6" t="s">
        <v>5147</v>
      </c>
      <c r="I178" s="6" t="s">
        <v>79</v>
      </c>
      <c r="J178" s="6" t="s">
        <v>1464</v>
      </c>
      <c r="K178" s="6" t="s">
        <v>81</v>
      </c>
      <c r="L178" s="6" t="s">
        <v>1465</v>
      </c>
      <c r="M178" s="110" t="s">
        <v>1466</v>
      </c>
      <c r="N178" s="109" t="s">
        <v>1467</v>
      </c>
      <c r="O178" s="110" t="s">
        <v>85</v>
      </c>
      <c r="P178" s="109" t="s">
        <v>86</v>
      </c>
      <c r="Q178" s="110" t="s">
        <v>1468</v>
      </c>
      <c r="R178" s="109" t="s">
        <v>1244</v>
      </c>
      <c r="S178" s="6" t="s">
        <v>1469</v>
      </c>
      <c r="T178" s="6" t="s">
        <v>1470</v>
      </c>
      <c r="U178" s="6" t="s">
        <v>1247</v>
      </c>
      <c r="V178" s="6" t="s">
        <v>1471</v>
      </c>
      <c r="W178" s="110" t="s">
        <v>1249</v>
      </c>
      <c r="X178" s="109" t="s">
        <v>94</v>
      </c>
      <c r="Y178" s="110" t="s">
        <v>1472</v>
      </c>
      <c r="Z178" s="6" t="s">
        <v>1473</v>
      </c>
      <c r="AA178" s="6" t="s">
        <v>1252</v>
      </c>
      <c r="AB178" s="6" t="s">
        <v>505</v>
      </c>
      <c r="AC178" s="6" t="s">
        <v>99</v>
      </c>
      <c r="AD178" s="110" t="s">
        <v>1474</v>
      </c>
      <c r="AE178" s="109" t="s">
        <v>1475</v>
      </c>
      <c r="AF178" s="6" t="s">
        <v>5387</v>
      </c>
      <c r="AG178" s="6" t="s">
        <v>5388</v>
      </c>
      <c r="AH178" s="6" t="s">
        <v>6037</v>
      </c>
      <c r="AI178" s="6" t="s">
        <v>5938</v>
      </c>
      <c r="AJ178" s="6" t="s">
        <v>5391</v>
      </c>
      <c r="AK178" s="6" t="s">
        <v>5392</v>
      </c>
      <c r="AL178" s="6" t="s">
        <v>6038</v>
      </c>
      <c r="AM178" s="6" t="s">
        <v>5940</v>
      </c>
      <c r="AN178" s="6" t="s">
        <v>6039</v>
      </c>
      <c r="AO178" s="6" t="s">
        <v>5396</v>
      </c>
      <c r="AP178" s="6" t="s">
        <v>5397</v>
      </c>
      <c r="AQ178" s="6" t="s">
        <v>5398</v>
      </c>
      <c r="AR178" s="6" t="s">
        <v>6040</v>
      </c>
      <c r="AS178" s="6" t="s">
        <v>5943</v>
      </c>
      <c r="AT178" s="6" t="s">
        <v>5401</v>
      </c>
      <c r="AU178" s="6" t="s">
        <v>5402</v>
      </c>
      <c r="AV178" s="6" t="s">
        <v>6041</v>
      </c>
      <c r="AW178" s="6" t="s">
        <v>5945</v>
      </c>
      <c r="AX178" s="6" t="s">
        <v>6042</v>
      </c>
      <c r="AY178" s="6" t="s">
        <v>5406</v>
      </c>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row>
    <row r="179" spans="1:111" x14ac:dyDescent="0.25">
      <c r="A179" s="6" t="s">
        <v>1476</v>
      </c>
      <c r="B179" s="6">
        <v>85</v>
      </c>
      <c r="C179" s="6" t="s">
        <v>901</v>
      </c>
      <c r="D179" s="6" t="s">
        <v>902</v>
      </c>
      <c r="E179" s="6" t="s">
        <v>1236</v>
      </c>
      <c r="F179" s="6" t="s">
        <v>1237</v>
      </c>
      <c r="G179" s="6" t="s">
        <v>4915</v>
      </c>
      <c r="H179" s="6" t="s">
        <v>5148</v>
      </c>
      <c r="I179" s="6" t="s">
        <v>79</v>
      </c>
      <c r="J179" s="6" t="s">
        <v>1478</v>
      </c>
      <c r="K179" s="6" t="s">
        <v>81</v>
      </c>
      <c r="L179" s="6" t="s">
        <v>1479</v>
      </c>
      <c r="M179" s="110" t="s">
        <v>1480</v>
      </c>
      <c r="N179" s="109" t="s">
        <v>1481</v>
      </c>
      <c r="O179" s="110" t="s">
        <v>85</v>
      </c>
      <c r="P179" s="109" t="s">
        <v>86</v>
      </c>
      <c r="Q179" s="110" t="s">
        <v>1482</v>
      </c>
      <c r="R179" s="109" t="s">
        <v>1244</v>
      </c>
      <c r="S179" s="6" t="s">
        <v>1483</v>
      </c>
      <c r="T179" s="6" t="s">
        <v>1484</v>
      </c>
      <c r="U179" s="6" t="s">
        <v>1247</v>
      </c>
      <c r="V179" s="6" t="s">
        <v>1485</v>
      </c>
      <c r="W179" s="110" t="s">
        <v>1249</v>
      </c>
      <c r="X179" s="109" t="s">
        <v>94</v>
      </c>
      <c r="Y179" s="110" t="s">
        <v>1486</v>
      </c>
      <c r="Z179" s="6" t="s">
        <v>1487</v>
      </c>
      <c r="AA179" s="6" t="s">
        <v>1252</v>
      </c>
      <c r="AB179" s="6" t="s">
        <v>1266</v>
      </c>
      <c r="AC179" s="6" t="s">
        <v>99</v>
      </c>
      <c r="AD179" s="110" t="s">
        <v>1488</v>
      </c>
      <c r="AE179" s="109" t="s">
        <v>1489</v>
      </c>
      <c r="AF179" s="6" t="s">
        <v>5387</v>
      </c>
      <c r="AG179" s="6" t="s">
        <v>5388</v>
      </c>
      <c r="AH179" s="6" t="s">
        <v>6043</v>
      </c>
      <c r="AI179" s="6" t="s">
        <v>5938</v>
      </c>
      <c r="AJ179" s="6" t="s">
        <v>5391</v>
      </c>
      <c r="AK179" s="6" t="s">
        <v>5392</v>
      </c>
      <c r="AL179" s="6" t="s">
        <v>6044</v>
      </c>
      <c r="AM179" s="6" t="s">
        <v>5940</v>
      </c>
      <c r="AN179" s="6" t="s">
        <v>6045</v>
      </c>
      <c r="AO179" s="6" t="s">
        <v>5396</v>
      </c>
      <c r="AP179" s="6" t="s">
        <v>5397</v>
      </c>
      <c r="AQ179" s="6" t="s">
        <v>5398</v>
      </c>
      <c r="AR179" s="6" t="s">
        <v>6046</v>
      </c>
      <c r="AS179" s="6" t="s">
        <v>5943</v>
      </c>
      <c r="AT179" s="6" t="s">
        <v>5401</v>
      </c>
      <c r="AU179" s="6" t="s">
        <v>5402</v>
      </c>
      <c r="AV179" s="6" t="s">
        <v>6047</v>
      </c>
      <c r="AW179" s="6" t="s">
        <v>5945</v>
      </c>
      <c r="AX179" s="6" t="s">
        <v>6048</v>
      </c>
      <c r="AY179" s="6" t="s">
        <v>5406</v>
      </c>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row>
    <row r="180" spans="1:111" x14ac:dyDescent="0.25">
      <c r="A180" s="6" t="s">
        <v>1490</v>
      </c>
      <c r="B180" s="6">
        <v>86</v>
      </c>
      <c r="C180" s="6" t="s">
        <v>901</v>
      </c>
      <c r="D180" s="6" t="s">
        <v>902</v>
      </c>
      <c r="E180" s="6" t="s">
        <v>1236</v>
      </c>
      <c r="F180" s="6" t="s">
        <v>1237</v>
      </c>
      <c r="G180" s="6" t="s">
        <v>4916</v>
      </c>
      <c r="H180" s="6" t="s">
        <v>5149</v>
      </c>
      <c r="I180" s="6" t="s">
        <v>79</v>
      </c>
      <c r="J180" s="6" t="s">
        <v>1492</v>
      </c>
      <c r="K180" s="6" t="s">
        <v>81</v>
      </c>
      <c r="L180" s="6" t="s">
        <v>1493</v>
      </c>
      <c r="M180" s="110" t="s">
        <v>1494</v>
      </c>
      <c r="N180" s="109" t="s">
        <v>1495</v>
      </c>
      <c r="O180" s="110" t="s">
        <v>85</v>
      </c>
      <c r="P180" s="109" t="s">
        <v>86</v>
      </c>
      <c r="Q180" s="110" t="s">
        <v>1496</v>
      </c>
      <c r="R180" s="109" t="s">
        <v>1244</v>
      </c>
      <c r="S180" s="6" t="s">
        <v>1497</v>
      </c>
      <c r="T180" s="6" t="s">
        <v>1498</v>
      </c>
      <c r="U180" s="6" t="s">
        <v>1247</v>
      </c>
      <c r="V180" s="6" t="s">
        <v>1499</v>
      </c>
      <c r="W180" s="110" t="s">
        <v>1249</v>
      </c>
      <c r="X180" s="109" t="s">
        <v>94</v>
      </c>
      <c r="Y180" s="110" t="s">
        <v>1500</v>
      </c>
      <c r="Z180" s="6" t="s">
        <v>1501</v>
      </c>
      <c r="AA180" s="6" t="s">
        <v>1252</v>
      </c>
      <c r="AB180" s="6" t="s">
        <v>98</v>
      </c>
      <c r="AC180" s="6" t="s">
        <v>99</v>
      </c>
      <c r="AD180" s="110" t="s">
        <v>1502</v>
      </c>
      <c r="AE180" s="109" t="s">
        <v>1503</v>
      </c>
      <c r="AF180" s="6" t="s">
        <v>5387</v>
      </c>
      <c r="AG180" s="6" t="s">
        <v>5388</v>
      </c>
      <c r="AH180" s="6" t="s">
        <v>6049</v>
      </c>
      <c r="AI180" s="6" t="s">
        <v>5938</v>
      </c>
      <c r="AJ180" s="6" t="s">
        <v>5391</v>
      </c>
      <c r="AK180" s="6" t="s">
        <v>5392</v>
      </c>
      <c r="AL180" s="6" t="s">
        <v>6050</v>
      </c>
      <c r="AM180" s="6" t="s">
        <v>5940</v>
      </c>
      <c r="AN180" s="6" t="s">
        <v>6051</v>
      </c>
      <c r="AO180" s="6" t="s">
        <v>5396</v>
      </c>
      <c r="AP180" s="6" t="s">
        <v>5397</v>
      </c>
      <c r="AQ180" s="6" t="s">
        <v>5398</v>
      </c>
      <c r="AR180" s="6" t="s">
        <v>6052</v>
      </c>
      <c r="AS180" s="6" t="s">
        <v>5943</v>
      </c>
      <c r="AT180" s="6" t="s">
        <v>5401</v>
      </c>
      <c r="AU180" s="6" t="s">
        <v>5402</v>
      </c>
      <c r="AV180" s="6" t="s">
        <v>6053</v>
      </c>
      <c r="AW180" s="6" t="s">
        <v>5945</v>
      </c>
      <c r="AX180" s="6" t="s">
        <v>6054</v>
      </c>
      <c r="AY180" s="6" t="s">
        <v>5406</v>
      </c>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row>
    <row r="181" spans="1:111" x14ac:dyDescent="0.25">
      <c r="A181" s="6" t="s">
        <v>1504</v>
      </c>
      <c r="B181" s="6">
        <v>87</v>
      </c>
      <c r="C181" s="6" t="s">
        <v>901</v>
      </c>
      <c r="D181" s="6" t="s">
        <v>902</v>
      </c>
      <c r="E181" s="6" t="s">
        <v>1236</v>
      </c>
      <c r="F181" s="6" t="s">
        <v>1237</v>
      </c>
      <c r="G181" s="6" t="s">
        <v>4917</v>
      </c>
      <c r="H181" s="6" t="s">
        <v>5150</v>
      </c>
      <c r="I181" s="6" t="s">
        <v>79</v>
      </c>
      <c r="J181" s="6" t="s">
        <v>1506</v>
      </c>
      <c r="K181" s="6" t="s">
        <v>81</v>
      </c>
      <c r="L181" s="6" t="s">
        <v>1507</v>
      </c>
      <c r="M181" s="110" t="s">
        <v>1508</v>
      </c>
      <c r="N181" s="109" t="s">
        <v>1509</v>
      </c>
      <c r="O181" s="110" t="s">
        <v>85</v>
      </c>
      <c r="P181" s="109" t="s">
        <v>86</v>
      </c>
      <c r="Q181" s="110" t="s">
        <v>1510</v>
      </c>
      <c r="R181" s="109" t="s">
        <v>1244</v>
      </c>
      <c r="S181" s="6" t="s">
        <v>1511</v>
      </c>
      <c r="T181" s="6" t="s">
        <v>1512</v>
      </c>
      <c r="U181" s="6" t="s">
        <v>1247</v>
      </c>
      <c r="V181" s="6" t="s">
        <v>1513</v>
      </c>
      <c r="W181" s="110" t="s">
        <v>1249</v>
      </c>
      <c r="X181" s="109" t="s">
        <v>94</v>
      </c>
      <c r="Y181" s="110" t="s">
        <v>1514</v>
      </c>
      <c r="Z181" s="6" t="s">
        <v>1515</v>
      </c>
      <c r="AA181" s="6" t="s">
        <v>1252</v>
      </c>
      <c r="AB181" s="6" t="s">
        <v>974</v>
      </c>
      <c r="AC181" s="6" t="s">
        <v>99</v>
      </c>
      <c r="AD181" s="110" t="s">
        <v>1516</v>
      </c>
      <c r="AE181" s="109" t="s">
        <v>1517</v>
      </c>
      <c r="AF181" s="6" t="s">
        <v>5387</v>
      </c>
      <c r="AG181" s="6" t="s">
        <v>5388</v>
      </c>
      <c r="AH181" s="6" t="s">
        <v>6055</v>
      </c>
      <c r="AI181" s="6" t="s">
        <v>5938</v>
      </c>
      <c r="AJ181" s="6" t="s">
        <v>5391</v>
      </c>
      <c r="AK181" s="6" t="s">
        <v>5392</v>
      </c>
      <c r="AL181" s="6" t="s">
        <v>6056</v>
      </c>
      <c r="AM181" s="6" t="s">
        <v>5940</v>
      </c>
      <c r="AN181" s="6" t="s">
        <v>6057</v>
      </c>
      <c r="AO181" s="6" t="s">
        <v>5396</v>
      </c>
      <c r="AP181" s="6" t="s">
        <v>5397</v>
      </c>
      <c r="AQ181" s="6" t="s">
        <v>5398</v>
      </c>
      <c r="AR181" s="6" t="s">
        <v>6058</v>
      </c>
      <c r="AS181" s="6" t="s">
        <v>5943</v>
      </c>
      <c r="AT181" s="6" t="s">
        <v>5401</v>
      </c>
      <c r="AU181" s="6" t="s">
        <v>5402</v>
      </c>
      <c r="AV181" s="6" t="s">
        <v>6059</v>
      </c>
      <c r="AW181" s="6" t="s">
        <v>5945</v>
      </c>
      <c r="AX181" s="6" t="s">
        <v>6060</v>
      </c>
      <c r="AY181" s="6" t="s">
        <v>5406</v>
      </c>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row>
    <row r="182" spans="1:111" x14ac:dyDescent="0.25">
      <c r="A182" s="6" t="s">
        <v>1518</v>
      </c>
      <c r="B182" s="6">
        <v>88</v>
      </c>
      <c r="C182" s="6" t="s">
        <v>901</v>
      </c>
      <c r="D182" s="6" t="s">
        <v>902</v>
      </c>
      <c r="E182" s="6" t="s">
        <v>1519</v>
      </c>
      <c r="F182" s="6" t="s">
        <v>1520</v>
      </c>
      <c r="G182" s="6" t="s">
        <v>4918</v>
      </c>
      <c r="H182" s="6" t="s">
        <v>5151</v>
      </c>
      <c r="I182" s="6" t="s">
        <v>286</v>
      </c>
      <c r="J182" s="6" t="s">
        <v>1523</v>
      </c>
      <c r="K182" s="6" t="s">
        <v>81</v>
      </c>
      <c r="L182" s="6" t="s">
        <v>1524</v>
      </c>
      <c r="M182" s="110" t="s">
        <v>1525</v>
      </c>
      <c r="N182" s="109" t="s">
        <v>1526</v>
      </c>
      <c r="O182" s="110" t="s">
        <v>85</v>
      </c>
      <c r="P182" s="109" t="s">
        <v>86</v>
      </c>
      <c r="Q182" s="110" t="s">
        <v>1527</v>
      </c>
      <c r="R182" s="109" t="s">
        <v>1528</v>
      </c>
      <c r="S182" s="6" t="s">
        <v>1529</v>
      </c>
      <c r="T182" s="6" t="s">
        <v>1530</v>
      </c>
      <c r="U182" s="6" t="s">
        <v>1531</v>
      </c>
      <c r="V182" s="6" t="s">
        <v>1532</v>
      </c>
      <c r="W182" s="110" t="s">
        <v>1533</v>
      </c>
      <c r="X182" s="109" t="s">
        <v>94</v>
      </c>
      <c r="Y182" s="110" t="s">
        <v>1534</v>
      </c>
      <c r="Z182" s="6" t="s">
        <v>1535</v>
      </c>
      <c r="AA182" s="6" t="s">
        <v>1536</v>
      </c>
      <c r="AB182" s="6" t="s">
        <v>300</v>
      </c>
      <c r="AC182" s="6" t="s">
        <v>99</v>
      </c>
      <c r="AD182" s="110" t="s">
        <v>1537</v>
      </c>
      <c r="AE182" s="109" t="s">
        <v>1538</v>
      </c>
      <c r="AF182" s="6" t="s">
        <v>5387</v>
      </c>
      <c r="AG182" s="6" t="s">
        <v>5511</v>
      </c>
      <c r="AH182" s="6" t="s">
        <v>6061</v>
      </c>
      <c r="AI182" s="6" t="s">
        <v>6062</v>
      </c>
      <c r="AJ182" s="6" t="s">
        <v>5391</v>
      </c>
      <c r="AK182" s="6" t="s">
        <v>5392</v>
      </c>
      <c r="AL182" s="6" t="s">
        <v>6063</v>
      </c>
      <c r="AM182" s="6" t="s">
        <v>6064</v>
      </c>
      <c r="AN182" s="6" t="s">
        <v>6065</v>
      </c>
      <c r="AO182" s="6" t="s">
        <v>5396</v>
      </c>
      <c r="AP182" s="6" t="s">
        <v>5397</v>
      </c>
      <c r="AQ182" s="6" t="s">
        <v>5517</v>
      </c>
      <c r="AR182" s="6" t="s">
        <v>6066</v>
      </c>
      <c r="AS182" s="6" t="s">
        <v>6067</v>
      </c>
      <c r="AT182" s="6" t="s">
        <v>5401</v>
      </c>
      <c r="AU182" s="6" t="s">
        <v>5402</v>
      </c>
      <c r="AV182" s="6" t="s">
        <v>6068</v>
      </c>
      <c r="AW182" s="6" t="s">
        <v>6069</v>
      </c>
      <c r="AX182" s="6" t="s">
        <v>6070</v>
      </c>
      <c r="AY182" s="6" t="s">
        <v>5406</v>
      </c>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row>
    <row r="183" spans="1:111" x14ac:dyDescent="0.25">
      <c r="A183" s="6" t="s">
        <v>1539</v>
      </c>
      <c r="B183" s="6">
        <v>89</v>
      </c>
      <c r="C183" s="6" t="s">
        <v>901</v>
      </c>
      <c r="D183" s="6" t="s">
        <v>902</v>
      </c>
      <c r="E183" s="6" t="s">
        <v>1519</v>
      </c>
      <c r="F183" s="6" t="s">
        <v>1540</v>
      </c>
      <c r="G183" s="6" t="s">
        <v>4919</v>
      </c>
      <c r="H183" s="6" t="s">
        <v>5152</v>
      </c>
      <c r="I183" s="6" t="s">
        <v>170</v>
      </c>
      <c r="J183" s="6" t="s">
        <v>1542</v>
      </c>
      <c r="K183" s="6" t="s">
        <v>327</v>
      </c>
      <c r="L183" s="6" t="s">
        <v>1167</v>
      </c>
      <c r="M183" s="110" t="s">
        <v>1543</v>
      </c>
      <c r="N183" s="109" t="s">
        <v>1544</v>
      </c>
      <c r="O183" s="110" t="s">
        <v>85</v>
      </c>
      <c r="P183" s="109" t="s">
        <v>86</v>
      </c>
      <c r="Q183" s="110" t="s">
        <v>1545</v>
      </c>
      <c r="R183" s="109" t="s">
        <v>1546</v>
      </c>
      <c r="S183" s="6" t="s">
        <v>1547</v>
      </c>
      <c r="T183" s="6" t="s">
        <v>1548</v>
      </c>
      <c r="U183" s="6" t="s">
        <v>1108</v>
      </c>
      <c r="V183" s="6" t="s">
        <v>1549</v>
      </c>
      <c r="W183" s="110" t="s">
        <v>1550</v>
      </c>
      <c r="X183" s="109" t="s">
        <v>94</v>
      </c>
      <c r="Y183" s="110" t="s">
        <v>1551</v>
      </c>
      <c r="Z183" s="6" t="s">
        <v>1552</v>
      </c>
      <c r="AA183" s="6" t="s">
        <v>1553</v>
      </c>
      <c r="AB183" s="6" t="s">
        <v>974</v>
      </c>
      <c r="AC183" s="6" t="s">
        <v>99</v>
      </c>
      <c r="AD183" s="110" t="s">
        <v>1554</v>
      </c>
      <c r="AE183" s="109" t="s">
        <v>1555</v>
      </c>
      <c r="AF183" s="6" t="s">
        <v>5387</v>
      </c>
      <c r="AG183" s="6" t="s">
        <v>5443</v>
      </c>
      <c r="AH183" s="6" t="s">
        <v>6071</v>
      </c>
      <c r="AI183" s="6" t="s">
        <v>5866</v>
      </c>
      <c r="AJ183" s="6" t="s">
        <v>5391</v>
      </c>
      <c r="AK183" s="6" t="s">
        <v>5392</v>
      </c>
      <c r="AL183" s="6" t="s">
        <v>6072</v>
      </c>
      <c r="AM183" s="6" t="s">
        <v>6073</v>
      </c>
      <c r="AN183" s="6" t="s">
        <v>6074</v>
      </c>
      <c r="AO183" s="6" t="s">
        <v>5396</v>
      </c>
      <c r="AP183" s="6" t="s">
        <v>5397</v>
      </c>
      <c r="AQ183" s="6" t="s">
        <v>5449</v>
      </c>
      <c r="AR183" s="6" t="s">
        <v>6075</v>
      </c>
      <c r="AS183" s="6" t="s">
        <v>5871</v>
      </c>
      <c r="AT183" s="6" t="s">
        <v>5401</v>
      </c>
      <c r="AU183" s="6" t="s">
        <v>5402</v>
      </c>
      <c r="AV183" s="6" t="s">
        <v>6076</v>
      </c>
      <c r="AW183" s="6" t="s">
        <v>6077</v>
      </c>
      <c r="AX183" s="6" t="s">
        <v>6078</v>
      </c>
      <c r="AY183" s="6" t="s">
        <v>5406</v>
      </c>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row>
    <row r="184" spans="1:111" x14ac:dyDescent="0.25">
      <c r="A184" s="6" t="s">
        <v>1556</v>
      </c>
      <c r="B184" s="6">
        <v>90</v>
      </c>
      <c r="C184" s="6" t="s">
        <v>901</v>
      </c>
      <c r="D184" s="6" t="s">
        <v>902</v>
      </c>
      <c r="E184" s="6" t="s">
        <v>1519</v>
      </c>
      <c r="F184" s="6" t="s">
        <v>1557</v>
      </c>
      <c r="G184" s="6" t="s">
        <v>4920</v>
      </c>
      <c r="H184" s="6" t="s">
        <v>5153</v>
      </c>
      <c r="I184" s="6" t="s">
        <v>1197</v>
      </c>
      <c r="J184" s="6" t="s">
        <v>1560</v>
      </c>
      <c r="K184" s="6" t="s">
        <v>81</v>
      </c>
      <c r="L184" s="6" t="s">
        <v>1561</v>
      </c>
      <c r="M184" s="110" t="s">
        <v>1562</v>
      </c>
      <c r="N184" s="109" t="s">
        <v>1563</v>
      </c>
      <c r="O184" s="110" t="s">
        <v>85</v>
      </c>
      <c r="P184" s="109" t="s">
        <v>86</v>
      </c>
      <c r="Q184" s="110" t="s">
        <v>1564</v>
      </c>
      <c r="R184" s="109" t="s">
        <v>1565</v>
      </c>
      <c r="S184" s="6" t="s">
        <v>1566</v>
      </c>
      <c r="T184" s="6" t="s">
        <v>1567</v>
      </c>
      <c r="U184" s="6" t="s">
        <v>1568</v>
      </c>
      <c r="V184" s="6" t="s">
        <v>1569</v>
      </c>
      <c r="W184" s="110" t="s">
        <v>1570</v>
      </c>
      <c r="X184" s="109" t="s">
        <v>94</v>
      </c>
      <c r="Y184" s="110" t="s">
        <v>1571</v>
      </c>
      <c r="Z184" s="6" t="s">
        <v>1572</v>
      </c>
      <c r="AA184" s="6" t="s">
        <v>1573</v>
      </c>
      <c r="AB184" s="6" t="s">
        <v>974</v>
      </c>
      <c r="AC184" s="6" t="s">
        <v>99</v>
      </c>
      <c r="AD184" s="110" t="s">
        <v>1574</v>
      </c>
      <c r="AE184" s="109" t="s">
        <v>1575</v>
      </c>
      <c r="AF184" s="6" t="s">
        <v>5387</v>
      </c>
      <c r="AG184" s="6" t="s">
        <v>5913</v>
      </c>
      <c r="AH184" s="6" t="s">
        <v>6079</v>
      </c>
      <c r="AI184" s="6" t="s">
        <v>6080</v>
      </c>
      <c r="AJ184" s="6" t="s">
        <v>5391</v>
      </c>
      <c r="AK184" s="6" t="s">
        <v>5392</v>
      </c>
      <c r="AL184" s="6" t="s">
        <v>6081</v>
      </c>
      <c r="AM184" s="6" t="s">
        <v>6082</v>
      </c>
      <c r="AN184" s="6" t="s">
        <v>6083</v>
      </c>
      <c r="AO184" s="6" t="s">
        <v>5396</v>
      </c>
      <c r="AP184" s="6" t="s">
        <v>5397</v>
      </c>
      <c r="AQ184" s="6" t="s">
        <v>5919</v>
      </c>
      <c r="AR184" s="6" t="s">
        <v>6084</v>
      </c>
      <c r="AS184" s="6" t="s">
        <v>6085</v>
      </c>
      <c r="AT184" s="6" t="s">
        <v>5401</v>
      </c>
      <c r="AU184" s="6" t="s">
        <v>5402</v>
      </c>
      <c r="AV184" s="6" t="s">
        <v>6086</v>
      </c>
      <c r="AW184" s="6" t="s">
        <v>6087</v>
      </c>
      <c r="AX184" s="6" t="s">
        <v>6088</v>
      </c>
      <c r="AY184" s="6" t="s">
        <v>5406</v>
      </c>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row>
    <row r="185" spans="1:111" x14ac:dyDescent="0.25">
      <c r="A185" s="6" t="s">
        <v>1576</v>
      </c>
      <c r="B185" s="6">
        <v>91</v>
      </c>
      <c r="C185" s="6" t="s">
        <v>901</v>
      </c>
      <c r="D185" s="6" t="s">
        <v>902</v>
      </c>
      <c r="E185" s="6" t="s">
        <v>1519</v>
      </c>
      <c r="F185" s="6" t="s">
        <v>1577</v>
      </c>
      <c r="G185" s="6" t="s">
        <v>4921</v>
      </c>
      <c r="H185" s="6" t="s">
        <v>5154</v>
      </c>
      <c r="I185" s="6" t="s">
        <v>1197</v>
      </c>
      <c r="J185" s="6" t="s">
        <v>1580</v>
      </c>
      <c r="K185" s="6" t="s">
        <v>211</v>
      </c>
      <c r="L185" s="6" t="s">
        <v>1581</v>
      </c>
      <c r="M185" s="110" t="s">
        <v>1582</v>
      </c>
      <c r="N185" s="109" t="s">
        <v>1583</v>
      </c>
      <c r="O185" s="110" t="s">
        <v>85</v>
      </c>
      <c r="P185" s="109" t="s">
        <v>86</v>
      </c>
      <c r="Q185" s="110" t="s">
        <v>1584</v>
      </c>
      <c r="R185" s="109" t="s">
        <v>1585</v>
      </c>
      <c r="S185" s="6" t="s">
        <v>1586</v>
      </c>
      <c r="T185" s="6" t="s">
        <v>1587</v>
      </c>
      <c r="U185" s="6" t="s">
        <v>1588</v>
      </c>
      <c r="V185" s="6" t="s">
        <v>1589</v>
      </c>
      <c r="W185" s="110" t="s">
        <v>1590</v>
      </c>
      <c r="X185" s="109" t="s">
        <v>94</v>
      </c>
      <c r="Y185" s="110" t="s">
        <v>1591</v>
      </c>
      <c r="Z185" s="6" t="s">
        <v>1592</v>
      </c>
      <c r="AA185" s="6" t="s">
        <v>1593</v>
      </c>
      <c r="AB185" s="6" t="s">
        <v>974</v>
      </c>
      <c r="AC185" s="6" t="s">
        <v>99</v>
      </c>
      <c r="AD185" s="110" t="s">
        <v>1594</v>
      </c>
      <c r="AE185" s="109" t="s">
        <v>1595</v>
      </c>
      <c r="AF185" s="6" t="s">
        <v>5387</v>
      </c>
      <c r="AG185" s="6" t="s">
        <v>5913</v>
      </c>
      <c r="AH185" s="6" t="s">
        <v>6089</v>
      </c>
      <c r="AI185" s="6" t="s">
        <v>6090</v>
      </c>
      <c r="AJ185" s="6" t="s">
        <v>5391</v>
      </c>
      <c r="AK185" s="6" t="s">
        <v>5392</v>
      </c>
      <c r="AL185" s="6" t="s">
        <v>6091</v>
      </c>
      <c r="AM185" s="6" t="s">
        <v>6092</v>
      </c>
      <c r="AN185" s="6" t="s">
        <v>6093</v>
      </c>
      <c r="AO185" s="6" t="s">
        <v>5396</v>
      </c>
      <c r="AP185" s="6" t="s">
        <v>5397</v>
      </c>
      <c r="AQ185" s="6" t="s">
        <v>5919</v>
      </c>
      <c r="AR185" s="6" t="s">
        <v>6094</v>
      </c>
      <c r="AS185" s="6" t="s">
        <v>6095</v>
      </c>
      <c r="AT185" s="6" t="s">
        <v>5401</v>
      </c>
      <c r="AU185" s="6" t="s">
        <v>5402</v>
      </c>
      <c r="AV185" s="6" t="s">
        <v>6096</v>
      </c>
      <c r="AW185" s="6" t="s">
        <v>6097</v>
      </c>
      <c r="AX185" s="6" t="s">
        <v>6098</v>
      </c>
      <c r="AY185" s="6" t="s">
        <v>5406</v>
      </c>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row>
    <row r="186" spans="1:111" x14ac:dyDescent="0.25">
      <c r="A186" s="6" t="s">
        <v>1596</v>
      </c>
      <c r="B186" s="6">
        <v>92</v>
      </c>
      <c r="C186" s="6" t="s">
        <v>901</v>
      </c>
      <c r="D186" s="6" t="s">
        <v>902</v>
      </c>
      <c r="E186" s="6" t="s">
        <v>1519</v>
      </c>
      <c r="F186" s="6" t="s">
        <v>1597</v>
      </c>
      <c r="G186" s="6" t="s">
        <v>4922</v>
      </c>
      <c r="H186" s="6" t="s">
        <v>5155</v>
      </c>
      <c r="I186" s="6" t="s">
        <v>286</v>
      </c>
      <c r="J186" s="6" t="s">
        <v>1600</v>
      </c>
      <c r="K186" s="6" t="s">
        <v>81</v>
      </c>
      <c r="L186" s="6" t="s">
        <v>1451</v>
      </c>
      <c r="M186" s="110" t="s">
        <v>1601</v>
      </c>
      <c r="N186" s="109" t="s">
        <v>1602</v>
      </c>
      <c r="O186" s="110" t="s">
        <v>85</v>
      </c>
      <c r="P186" s="109" t="s">
        <v>86</v>
      </c>
      <c r="Q186" s="110" t="s">
        <v>1603</v>
      </c>
      <c r="R186" s="109" t="s">
        <v>1604</v>
      </c>
      <c r="S186" s="6" t="s">
        <v>1605</v>
      </c>
      <c r="T186" s="6" t="s">
        <v>1606</v>
      </c>
      <c r="U186" s="6" t="s">
        <v>1607</v>
      </c>
      <c r="V186" s="6" t="s">
        <v>1457</v>
      </c>
      <c r="W186" s="110" t="s">
        <v>1608</v>
      </c>
      <c r="X186" s="109" t="s">
        <v>94</v>
      </c>
      <c r="Y186" s="110" t="s">
        <v>1609</v>
      </c>
      <c r="Z186" s="6" t="s">
        <v>1610</v>
      </c>
      <c r="AA186" s="6" t="s">
        <v>1611</v>
      </c>
      <c r="AB186" s="6" t="s">
        <v>505</v>
      </c>
      <c r="AC186" s="6" t="s">
        <v>99</v>
      </c>
      <c r="AD186" s="110" t="s">
        <v>1612</v>
      </c>
      <c r="AE186" s="109" t="s">
        <v>1613</v>
      </c>
      <c r="AF186" s="6" t="s">
        <v>5387</v>
      </c>
      <c r="AG186" s="6" t="s">
        <v>5511</v>
      </c>
      <c r="AH186" s="6" t="s">
        <v>6099</v>
      </c>
      <c r="AI186" s="6" t="s">
        <v>6100</v>
      </c>
      <c r="AJ186" s="6" t="s">
        <v>5391</v>
      </c>
      <c r="AK186" s="6" t="s">
        <v>5392</v>
      </c>
      <c r="AL186" s="6" t="s">
        <v>6101</v>
      </c>
      <c r="AM186" s="6" t="s">
        <v>6102</v>
      </c>
      <c r="AN186" s="6" t="s">
        <v>6033</v>
      </c>
      <c r="AO186" s="6" t="s">
        <v>5396</v>
      </c>
      <c r="AP186" s="6" t="s">
        <v>5397</v>
      </c>
      <c r="AQ186" s="6" t="s">
        <v>5517</v>
      </c>
      <c r="AR186" s="6" t="s">
        <v>6103</v>
      </c>
      <c r="AS186" s="6" t="s">
        <v>6104</v>
      </c>
      <c r="AT186" s="6" t="s">
        <v>5401</v>
      </c>
      <c r="AU186" s="6" t="s">
        <v>5402</v>
      </c>
      <c r="AV186" s="6" t="s">
        <v>6105</v>
      </c>
      <c r="AW186" s="6" t="s">
        <v>6106</v>
      </c>
      <c r="AX186" s="6" t="s">
        <v>6036</v>
      </c>
      <c r="AY186" s="6" t="s">
        <v>5406</v>
      </c>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row>
    <row r="187" spans="1:111" x14ac:dyDescent="0.25">
      <c r="A187" s="6" t="s">
        <v>1614</v>
      </c>
      <c r="B187" s="6">
        <v>93</v>
      </c>
      <c r="C187" s="6" t="s">
        <v>901</v>
      </c>
      <c r="D187" s="6" t="s">
        <v>902</v>
      </c>
      <c r="E187" s="6" t="s">
        <v>1519</v>
      </c>
      <c r="F187" s="6" t="s">
        <v>1615</v>
      </c>
      <c r="G187" s="6" t="s">
        <v>4923</v>
      </c>
      <c r="H187" s="6" t="s">
        <v>5156</v>
      </c>
      <c r="I187" s="6" t="s">
        <v>286</v>
      </c>
      <c r="J187" s="6" t="s">
        <v>1618</v>
      </c>
      <c r="K187" s="6" t="s">
        <v>81</v>
      </c>
      <c r="L187" s="6" t="s">
        <v>1619</v>
      </c>
      <c r="M187" s="110" t="s">
        <v>1620</v>
      </c>
      <c r="N187" s="109" t="s">
        <v>1621</v>
      </c>
      <c r="O187" s="110" t="s">
        <v>85</v>
      </c>
      <c r="P187" s="109" t="s">
        <v>86</v>
      </c>
      <c r="Q187" s="110" t="s">
        <v>1622</v>
      </c>
      <c r="R187" s="109" t="s">
        <v>1623</v>
      </c>
      <c r="S187" s="6" t="s">
        <v>1624</v>
      </c>
      <c r="T187" s="6" t="s">
        <v>1625</v>
      </c>
      <c r="U187" s="6" t="s">
        <v>1626</v>
      </c>
      <c r="V187" s="6" t="s">
        <v>1627</v>
      </c>
      <c r="W187" s="110" t="s">
        <v>1628</v>
      </c>
      <c r="X187" s="109" t="s">
        <v>94</v>
      </c>
      <c r="Y187" s="110" t="s">
        <v>1629</v>
      </c>
      <c r="Z187" s="6" t="s">
        <v>1630</v>
      </c>
      <c r="AA187" s="6" t="s">
        <v>1631</v>
      </c>
      <c r="AB187" s="6" t="s">
        <v>1266</v>
      </c>
      <c r="AC187" s="6" t="s">
        <v>99</v>
      </c>
      <c r="AD187" s="110" t="s">
        <v>1632</v>
      </c>
      <c r="AE187" s="109" t="s">
        <v>1633</v>
      </c>
      <c r="AF187" s="6" t="s">
        <v>5387</v>
      </c>
      <c r="AG187" s="6" t="s">
        <v>5511</v>
      </c>
      <c r="AH187" s="6" t="s">
        <v>6107</v>
      </c>
      <c r="AI187" s="6" t="s">
        <v>6108</v>
      </c>
      <c r="AJ187" s="6" t="s">
        <v>5391</v>
      </c>
      <c r="AK187" s="6" t="s">
        <v>5392</v>
      </c>
      <c r="AL187" s="6" t="s">
        <v>6109</v>
      </c>
      <c r="AM187" s="6" t="s">
        <v>6110</v>
      </c>
      <c r="AN187" s="6" t="s">
        <v>6111</v>
      </c>
      <c r="AO187" s="6" t="s">
        <v>5396</v>
      </c>
      <c r="AP187" s="6" t="s">
        <v>5397</v>
      </c>
      <c r="AQ187" s="6" t="s">
        <v>5517</v>
      </c>
      <c r="AR187" s="6" t="s">
        <v>6112</v>
      </c>
      <c r="AS187" s="6" t="s">
        <v>6113</v>
      </c>
      <c r="AT187" s="6" t="s">
        <v>5401</v>
      </c>
      <c r="AU187" s="6" t="s">
        <v>5402</v>
      </c>
      <c r="AV187" s="6" t="s">
        <v>6114</v>
      </c>
      <c r="AW187" s="6" t="s">
        <v>6115</v>
      </c>
      <c r="AX187" s="6" t="s">
        <v>6116</v>
      </c>
      <c r="AY187" s="6" t="s">
        <v>5406</v>
      </c>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row>
    <row r="188" spans="1:111" x14ac:dyDescent="0.25">
      <c r="A188" s="6" t="s">
        <v>1634</v>
      </c>
      <c r="B188" s="6">
        <v>94</v>
      </c>
      <c r="C188" s="6" t="s">
        <v>901</v>
      </c>
      <c r="D188" s="6" t="s">
        <v>902</v>
      </c>
      <c r="E188" s="6" t="s">
        <v>1519</v>
      </c>
      <c r="F188" s="6" t="s">
        <v>1635</v>
      </c>
      <c r="G188" s="6" t="s">
        <v>4924</v>
      </c>
      <c r="H188" s="6" t="s">
        <v>5157</v>
      </c>
      <c r="I188" s="6" t="s">
        <v>1197</v>
      </c>
      <c r="J188" s="6" t="s">
        <v>1638</v>
      </c>
      <c r="K188" s="6" t="s">
        <v>211</v>
      </c>
      <c r="L188" s="6" t="s">
        <v>1639</v>
      </c>
      <c r="M188" s="110" t="s">
        <v>1640</v>
      </c>
      <c r="N188" s="109" t="s">
        <v>1641</v>
      </c>
      <c r="O188" s="110" t="s">
        <v>85</v>
      </c>
      <c r="P188" s="109" t="s">
        <v>86</v>
      </c>
      <c r="Q188" s="110" t="s">
        <v>1642</v>
      </c>
      <c r="R188" s="109" t="s">
        <v>1643</v>
      </c>
      <c r="S188" s="6" t="s">
        <v>1644</v>
      </c>
      <c r="T188" s="6" t="s">
        <v>1645</v>
      </c>
      <c r="U188" s="6" t="s">
        <v>1646</v>
      </c>
      <c r="V188" s="6" t="s">
        <v>1647</v>
      </c>
      <c r="W188" s="110" t="s">
        <v>1648</v>
      </c>
      <c r="X188" s="109" t="s">
        <v>94</v>
      </c>
      <c r="Y188" s="110" t="s">
        <v>1649</v>
      </c>
      <c r="Z188" s="6" t="s">
        <v>1650</v>
      </c>
      <c r="AA188" s="6" t="s">
        <v>1651</v>
      </c>
      <c r="AB188" s="6" t="s">
        <v>1652</v>
      </c>
      <c r="AC188" s="6" t="s">
        <v>99</v>
      </c>
      <c r="AD188" s="110" t="s">
        <v>1653</v>
      </c>
      <c r="AE188" s="109" t="s">
        <v>1654</v>
      </c>
      <c r="AF188" s="6" t="s">
        <v>5387</v>
      </c>
      <c r="AG188" s="6" t="s">
        <v>5913</v>
      </c>
      <c r="AH188" s="6" t="s">
        <v>6117</v>
      </c>
      <c r="AI188" s="6" t="s">
        <v>6118</v>
      </c>
      <c r="AJ188" s="6" t="s">
        <v>5391</v>
      </c>
      <c r="AK188" s="6" t="s">
        <v>5392</v>
      </c>
      <c r="AL188" s="6" t="s">
        <v>6119</v>
      </c>
      <c r="AM188" s="6" t="s">
        <v>6120</v>
      </c>
      <c r="AN188" s="6" t="s">
        <v>6121</v>
      </c>
      <c r="AO188" s="6" t="s">
        <v>5396</v>
      </c>
      <c r="AP188" s="6" t="s">
        <v>5397</v>
      </c>
      <c r="AQ188" s="6" t="s">
        <v>5919</v>
      </c>
      <c r="AR188" s="6" t="s">
        <v>6122</v>
      </c>
      <c r="AS188" s="6" t="s">
        <v>6123</v>
      </c>
      <c r="AT188" s="6" t="s">
        <v>5401</v>
      </c>
      <c r="AU188" s="6" t="s">
        <v>5402</v>
      </c>
      <c r="AV188" s="6" t="s">
        <v>6124</v>
      </c>
      <c r="AW188" s="6" t="s">
        <v>6125</v>
      </c>
      <c r="AX188" s="6" t="s">
        <v>6126</v>
      </c>
      <c r="AY188" s="6" t="s">
        <v>5406</v>
      </c>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row>
    <row r="189" spans="1:111" x14ac:dyDescent="0.25">
      <c r="A189" s="6" t="s">
        <v>1655</v>
      </c>
      <c r="B189" s="6">
        <v>95</v>
      </c>
      <c r="C189" s="6" t="s">
        <v>1656</v>
      </c>
      <c r="D189" s="6" t="s">
        <v>1657</v>
      </c>
      <c r="E189" s="6" t="s">
        <v>1658</v>
      </c>
      <c r="F189" s="6" t="s">
        <v>1659</v>
      </c>
      <c r="G189" s="6" t="s">
        <v>4925</v>
      </c>
      <c r="H189" s="6" t="s">
        <v>5158</v>
      </c>
      <c r="I189" s="6" t="s">
        <v>286</v>
      </c>
      <c r="J189" s="6" t="s">
        <v>1638</v>
      </c>
      <c r="K189" s="6" t="s">
        <v>81</v>
      </c>
      <c r="L189" s="6" t="s">
        <v>1662</v>
      </c>
      <c r="M189" s="110" t="s">
        <v>1663</v>
      </c>
      <c r="N189" s="109" t="s">
        <v>1664</v>
      </c>
      <c r="O189" s="110" t="s">
        <v>85</v>
      </c>
      <c r="P189" s="109" t="s">
        <v>86</v>
      </c>
      <c r="Q189" s="110" t="s">
        <v>1665</v>
      </c>
      <c r="R189" s="109" t="s">
        <v>1666</v>
      </c>
      <c r="S189" s="6" t="s">
        <v>1667</v>
      </c>
      <c r="T189" s="6" t="s">
        <v>1668</v>
      </c>
      <c r="U189" s="6" t="s">
        <v>1669</v>
      </c>
      <c r="V189" s="6" t="s">
        <v>1670</v>
      </c>
      <c r="W189" s="110" t="s">
        <v>1671</v>
      </c>
      <c r="X189" s="109" t="s">
        <v>94</v>
      </c>
      <c r="Y189" s="110" t="s">
        <v>1672</v>
      </c>
      <c r="Z189" s="6" t="s">
        <v>1673</v>
      </c>
      <c r="AA189" s="6" t="s">
        <v>1674</v>
      </c>
      <c r="AB189" s="6" t="s">
        <v>1652</v>
      </c>
      <c r="AC189" s="6" t="s">
        <v>99</v>
      </c>
      <c r="AD189" s="110" t="s">
        <v>1675</v>
      </c>
      <c r="AE189" s="109" t="s">
        <v>1676</v>
      </c>
      <c r="AF189" s="6" t="s">
        <v>5387</v>
      </c>
      <c r="AG189" s="6" t="s">
        <v>5511</v>
      </c>
      <c r="AH189" s="6" t="s">
        <v>6127</v>
      </c>
      <c r="AI189" s="6" t="s">
        <v>6128</v>
      </c>
      <c r="AJ189" s="6" t="s">
        <v>5391</v>
      </c>
      <c r="AK189" s="6" t="s">
        <v>5392</v>
      </c>
      <c r="AL189" s="6" t="s">
        <v>6129</v>
      </c>
      <c r="AM189" s="6" t="s">
        <v>6130</v>
      </c>
      <c r="AN189" s="6" t="s">
        <v>6131</v>
      </c>
      <c r="AO189" s="6" t="s">
        <v>5396</v>
      </c>
      <c r="AP189" s="6" t="s">
        <v>5397</v>
      </c>
      <c r="AQ189" s="6" t="s">
        <v>5517</v>
      </c>
      <c r="AR189" s="6" t="s">
        <v>6132</v>
      </c>
      <c r="AS189" s="6" t="s">
        <v>6133</v>
      </c>
      <c r="AT189" s="6" t="s">
        <v>5401</v>
      </c>
      <c r="AU189" s="6" t="s">
        <v>5402</v>
      </c>
      <c r="AV189" s="6" t="s">
        <v>6134</v>
      </c>
      <c r="AW189" s="6" t="s">
        <v>6135</v>
      </c>
      <c r="AX189" s="6" t="s">
        <v>6136</v>
      </c>
      <c r="AY189" s="6" t="s">
        <v>5406</v>
      </c>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row>
    <row r="190" spans="1:111" x14ac:dyDescent="0.25">
      <c r="A190" s="6" t="s">
        <v>1677</v>
      </c>
      <c r="B190" s="6">
        <v>96</v>
      </c>
      <c r="C190" s="6" t="s">
        <v>1656</v>
      </c>
      <c r="D190" s="6" t="s">
        <v>1657</v>
      </c>
      <c r="E190" s="6" t="s">
        <v>1658</v>
      </c>
      <c r="F190" s="6" t="s">
        <v>1678</v>
      </c>
      <c r="G190" s="6" t="s">
        <v>4926</v>
      </c>
      <c r="H190" s="6" t="s">
        <v>5159</v>
      </c>
      <c r="I190" s="6" t="s">
        <v>1681</v>
      </c>
      <c r="J190" s="6" t="s">
        <v>1682</v>
      </c>
      <c r="K190" s="6" t="s">
        <v>961</v>
      </c>
      <c r="L190" s="6" t="s">
        <v>1683</v>
      </c>
      <c r="M190" s="110" t="s">
        <v>1684</v>
      </c>
      <c r="N190" s="109" t="s">
        <v>1685</v>
      </c>
      <c r="O190" s="110" t="s">
        <v>85</v>
      </c>
      <c r="P190" s="109" t="s">
        <v>86</v>
      </c>
      <c r="Q190" s="110" t="s">
        <v>1686</v>
      </c>
      <c r="R190" s="109" t="s">
        <v>1687</v>
      </c>
      <c r="S190" s="6" t="s">
        <v>1688</v>
      </c>
      <c r="T190" s="6" t="s">
        <v>1689</v>
      </c>
      <c r="U190" s="6" t="s">
        <v>1690</v>
      </c>
      <c r="V190" s="6" t="s">
        <v>1691</v>
      </c>
      <c r="W190" s="110" t="s">
        <v>1692</v>
      </c>
      <c r="X190" s="109" t="s">
        <v>94</v>
      </c>
      <c r="Y190" s="110" t="s">
        <v>1693</v>
      </c>
      <c r="Z190" s="6" t="s">
        <v>1694</v>
      </c>
      <c r="AA190" s="6" t="s">
        <v>1695</v>
      </c>
      <c r="AB190" s="6" t="s">
        <v>1652</v>
      </c>
      <c r="AC190" s="6" t="s">
        <v>99</v>
      </c>
      <c r="AD190" s="110" t="s">
        <v>1696</v>
      </c>
      <c r="AE190" s="109" t="s">
        <v>1697</v>
      </c>
      <c r="AF190" s="6" t="s">
        <v>5387</v>
      </c>
      <c r="AG190" s="6" t="s">
        <v>6137</v>
      </c>
      <c r="AH190" s="6" t="s">
        <v>6138</v>
      </c>
      <c r="AI190" s="6" t="s">
        <v>6139</v>
      </c>
      <c r="AJ190" s="6" t="s">
        <v>5391</v>
      </c>
      <c r="AK190" s="6" t="s">
        <v>5392</v>
      </c>
      <c r="AL190" s="6" t="s">
        <v>6140</v>
      </c>
      <c r="AM190" s="6" t="s">
        <v>6141</v>
      </c>
      <c r="AN190" s="6" t="s">
        <v>6142</v>
      </c>
      <c r="AO190" s="6" t="s">
        <v>5396</v>
      </c>
      <c r="AP190" s="6" t="s">
        <v>5397</v>
      </c>
      <c r="AQ190" s="6" t="s">
        <v>6143</v>
      </c>
      <c r="AR190" s="6" t="s">
        <v>6144</v>
      </c>
      <c r="AS190" s="6" t="s">
        <v>6145</v>
      </c>
      <c r="AT190" s="6" t="s">
        <v>5401</v>
      </c>
      <c r="AU190" s="6" t="s">
        <v>5402</v>
      </c>
      <c r="AV190" s="6" t="s">
        <v>6146</v>
      </c>
      <c r="AW190" s="6" t="s">
        <v>6147</v>
      </c>
      <c r="AX190" s="6" t="s">
        <v>6148</v>
      </c>
      <c r="AY190" s="6" t="s">
        <v>5406</v>
      </c>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row>
    <row r="191" spans="1:111" x14ac:dyDescent="0.25">
      <c r="A191" s="6" t="s">
        <v>1698</v>
      </c>
      <c r="B191" s="6">
        <v>97</v>
      </c>
      <c r="C191" s="6" t="s">
        <v>1656</v>
      </c>
      <c r="D191" s="6" t="s">
        <v>1657</v>
      </c>
      <c r="E191" s="6" t="s">
        <v>1658</v>
      </c>
      <c r="F191" s="6" t="s">
        <v>1699</v>
      </c>
      <c r="G191" s="6" t="s">
        <v>4927</v>
      </c>
      <c r="H191" s="6" t="s">
        <v>5160</v>
      </c>
      <c r="I191" s="6" t="s">
        <v>286</v>
      </c>
      <c r="J191" s="6" t="s">
        <v>248</v>
      </c>
      <c r="K191" s="6" t="s">
        <v>81</v>
      </c>
      <c r="L191" s="6" t="s">
        <v>1702</v>
      </c>
      <c r="M191" s="110" t="s">
        <v>1703</v>
      </c>
      <c r="N191" s="109" t="s">
        <v>1704</v>
      </c>
      <c r="O191" s="110" t="s">
        <v>85</v>
      </c>
      <c r="P191" s="109" t="s">
        <v>86</v>
      </c>
      <c r="Q191" s="110" t="s">
        <v>1705</v>
      </c>
      <c r="R191" s="109" t="s">
        <v>1706</v>
      </c>
      <c r="S191" s="6" t="s">
        <v>1707</v>
      </c>
      <c r="T191" s="6" t="s">
        <v>1708</v>
      </c>
      <c r="U191" s="6" t="s">
        <v>1709</v>
      </c>
      <c r="V191" s="6" t="s">
        <v>1710</v>
      </c>
      <c r="W191" s="110" t="s">
        <v>1711</v>
      </c>
      <c r="X191" s="109" t="s">
        <v>94</v>
      </c>
      <c r="Y191" s="110" t="s">
        <v>1712</v>
      </c>
      <c r="Z191" s="6" t="s">
        <v>1713</v>
      </c>
      <c r="AA191" s="6" t="s">
        <v>1714</v>
      </c>
      <c r="AB191" s="6" t="s">
        <v>413</v>
      </c>
      <c r="AC191" s="6" t="s">
        <v>99</v>
      </c>
      <c r="AD191" s="110" t="s">
        <v>1715</v>
      </c>
      <c r="AE191" s="109" t="s">
        <v>1716</v>
      </c>
      <c r="AF191" s="6" t="s">
        <v>5387</v>
      </c>
      <c r="AG191" s="6" t="s">
        <v>5511</v>
      </c>
      <c r="AH191" s="6" t="s">
        <v>6149</v>
      </c>
      <c r="AI191" s="6" t="s">
        <v>6150</v>
      </c>
      <c r="AJ191" s="6" t="s">
        <v>5391</v>
      </c>
      <c r="AK191" s="6" t="s">
        <v>5392</v>
      </c>
      <c r="AL191" s="6" t="s">
        <v>6151</v>
      </c>
      <c r="AM191" s="6" t="s">
        <v>6152</v>
      </c>
      <c r="AN191" s="6" t="s">
        <v>6153</v>
      </c>
      <c r="AO191" s="6" t="s">
        <v>5396</v>
      </c>
      <c r="AP191" s="6" t="s">
        <v>5397</v>
      </c>
      <c r="AQ191" s="6" t="s">
        <v>5517</v>
      </c>
      <c r="AR191" s="6" t="s">
        <v>6154</v>
      </c>
      <c r="AS191" s="6" t="s">
        <v>6155</v>
      </c>
      <c r="AT191" s="6" t="s">
        <v>5401</v>
      </c>
      <c r="AU191" s="6" t="s">
        <v>5402</v>
      </c>
      <c r="AV191" s="6" t="s">
        <v>6156</v>
      </c>
      <c r="AW191" s="6" t="s">
        <v>6157</v>
      </c>
      <c r="AX191" s="6" t="s">
        <v>6158</v>
      </c>
      <c r="AY191" s="6" t="s">
        <v>5406</v>
      </c>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row>
    <row r="192" spans="1:111" x14ac:dyDescent="0.25">
      <c r="A192" s="6" t="s">
        <v>1717</v>
      </c>
      <c r="B192" s="6">
        <v>98</v>
      </c>
      <c r="C192" s="6" t="s">
        <v>1656</v>
      </c>
      <c r="D192" s="6" t="s">
        <v>1657</v>
      </c>
      <c r="E192" s="6" t="s">
        <v>1658</v>
      </c>
      <c r="F192" s="6" t="s">
        <v>1718</v>
      </c>
      <c r="G192" s="6" t="s">
        <v>4928</v>
      </c>
      <c r="H192" s="6" t="s">
        <v>5161</v>
      </c>
      <c r="I192" s="6" t="s">
        <v>1720</v>
      </c>
      <c r="J192" s="6" t="s">
        <v>1721</v>
      </c>
      <c r="K192" s="6" t="s">
        <v>81</v>
      </c>
      <c r="L192" s="6" t="s">
        <v>1722</v>
      </c>
      <c r="M192" s="110" t="s">
        <v>1723</v>
      </c>
      <c r="N192" s="109" t="s">
        <v>1724</v>
      </c>
      <c r="O192" s="110" t="s">
        <v>85</v>
      </c>
      <c r="P192" s="109" t="s">
        <v>86</v>
      </c>
      <c r="Q192" s="110" t="s">
        <v>1725</v>
      </c>
      <c r="R192" s="109" t="s">
        <v>1726</v>
      </c>
      <c r="S192" s="6" t="s">
        <v>1727</v>
      </c>
      <c r="T192" s="6" t="s">
        <v>1728</v>
      </c>
      <c r="U192" s="6" t="s">
        <v>1729</v>
      </c>
      <c r="V192" s="6" t="s">
        <v>1730</v>
      </c>
      <c r="W192" s="110" t="s">
        <v>1731</v>
      </c>
      <c r="X192" s="109" t="s">
        <v>94</v>
      </c>
      <c r="Y192" s="110" t="s">
        <v>1732</v>
      </c>
      <c r="Z192" s="6" t="s">
        <v>1733</v>
      </c>
      <c r="AA192" s="6" t="s">
        <v>1734</v>
      </c>
      <c r="AB192" s="6" t="s">
        <v>98</v>
      </c>
      <c r="AC192" s="6" t="s">
        <v>99</v>
      </c>
      <c r="AD192" s="110" t="s">
        <v>1735</v>
      </c>
      <c r="AE192" s="109" t="s">
        <v>1736</v>
      </c>
      <c r="AF192" s="6" t="s">
        <v>5387</v>
      </c>
      <c r="AG192" s="6" t="s">
        <v>6159</v>
      </c>
      <c r="AH192" s="6" t="s">
        <v>6160</v>
      </c>
      <c r="AI192" s="6" t="s">
        <v>6161</v>
      </c>
      <c r="AJ192" s="6" t="s">
        <v>5391</v>
      </c>
      <c r="AK192" s="6" t="s">
        <v>5392</v>
      </c>
      <c r="AL192" s="6" t="s">
        <v>6162</v>
      </c>
      <c r="AM192" s="6" t="s">
        <v>6163</v>
      </c>
      <c r="AN192" s="6" t="s">
        <v>6164</v>
      </c>
      <c r="AO192" s="6" t="s">
        <v>5396</v>
      </c>
      <c r="AP192" s="6" t="s">
        <v>5397</v>
      </c>
      <c r="AQ192" s="6" t="s">
        <v>6165</v>
      </c>
      <c r="AR192" s="6" t="s">
        <v>6166</v>
      </c>
      <c r="AS192" s="6" t="s">
        <v>6167</v>
      </c>
      <c r="AT192" s="6" t="s">
        <v>5401</v>
      </c>
      <c r="AU192" s="6" t="s">
        <v>5402</v>
      </c>
      <c r="AV192" s="6" t="s">
        <v>6168</v>
      </c>
      <c r="AW192" s="6" t="s">
        <v>6169</v>
      </c>
      <c r="AX192" s="6" t="s">
        <v>6170</v>
      </c>
      <c r="AY192" s="6" t="s">
        <v>5406</v>
      </c>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row>
    <row r="193" spans="1:111" x14ac:dyDescent="0.25">
      <c r="A193" s="6" t="s">
        <v>1737</v>
      </c>
      <c r="B193" s="6">
        <v>99</v>
      </c>
      <c r="C193" s="6" t="s">
        <v>1656</v>
      </c>
      <c r="D193" s="6" t="s">
        <v>1657</v>
      </c>
      <c r="E193" s="6" t="s">
        <v>1658</v>
      </c>
      <c r="F193" s="6" t="s">
        <v>1738</v>
      </c>
      <c r="G193" s="6" t="s">
        <v>4929</v>
      </c>
      <c r="H193" s="6" t="s">
        <v>5162</v>
      </c>
      <c r="I193" s="6" t="s">
        <v>1197</v>
      </c>
      <c r="J193" s="6" t="s">
        <v>1638</v>
      </c>
      <c r="K193" s="6" t="s">
        <v>961</v>
      </c>
      <c r="L193" s="6" t="s">
        <v>1741</v>
      </c>
      <c r="M193" s="110" t="s">
        <v>1742</v>
      </c>
      <c r="N193" s="109" t="s">
        <v>1743</v>
      </c>
      <c r="O193" s="110" t="s">
        <v>85</v>
      </c>
      <c r="P193" s="109" t="s">
        <v>86</v>
      </c>
      <c r="Q193" s="110" t="s">
        <v>1744</v>
      </c>
      <c r="R193" s="109" t="s">
        <v>1745</v>
      </c>
      <c r="S193" s="6" t="s">
        <v>1746</v>
      </c>
      <c r="T193" s="6" t="s">
        <v>1747</v>
      </c>
      <c r="U193" s="6" t="s">
        <v>1748</v>
      </c>
      <c r="V193" s="6" t="s">
        <v>1749</v>
      </c>
      <c r="W193" s="110" t="s">
        <v>1750</v>
      </c>
      <c r="X193" s="109" t="s">
        <v>94</v>
      </c>
      <c r="Y193" s="110" t="s">
        <v>1751</v>
      </c>
      <c r="Z193" s="6" t="s">
        <v>1752</v>
      </c>
      <c r="AA193" s="6" t="s">
        <v>1753</v>
      </c>
      <c r="AB193" s="6" t="s">
        <v>1652</v>
      </c>
      <c r="AC193" s="6" t="s">
        <v>99</v>
      </c>
      <c r="AD193" s="110" t="s">
        <v>1754</v>
      </c>
      <c r="AE193" s="109" t="s">
        <v>1755</v>
      </c>
      <c r="AF193" s="6" t="s">
        <v>5387</v>
      </c>
      <c r="AG193" s="6" t="s">
        <v>5913</v>
      </c>
      <c r="AH193" s="6" t="s">
        <v>6171</v>
      </c>
      <c r="AI193" s="6" t="s">
        <v>6172</v>
      </c>
      <c r="AJ193" s="6" t="s">
        <v>5391</v>
      </c>
      <c r="AK193" s="6" t="s">
        <v>5392</v>
      </c>
      <c r="AL193" s="6" t="s">
        <v>6173</v>
      </c>
      <c r="AM193" s="6" t="s">
        <v>6174</v>
      </c>
      <c r="AN193" s="6" t="s">
        <v>6175</v>
      </c>
      <c r="AO193" s="6" t="s">
        <v>5396</v>
      </c>
      <c r="AP193" s="6" t="s">
        <v>5397</v>
      </c>
      <c r="AQ193" s="6" t="s">
        <v>5919</v>
      </c>
      <c r="AR193" s="6" t="s">
        <v>6176</v>
      </c>
      <c r="AS193" s="6" t="s">
        <v>6177</v>
      </c>
      <c r="AT193" s="6" t="s">
        <v>5401</v>
      </c>
      <c r="AU193" s="6" t="s">
        <v>5402</v>
      </c>
      <c r="AV193" s="6" t="s">
        <v>6178</v>
      </c>
      <c r="AW193" s="6" t="s">
        <v>6179</v>
      </c>
      <c r="AX193" s="6" t="s">
        <v>6180</v>
      </c>
      <c r="AY193" s="6" t="s">
        <v>5406</v>
      </c>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row>
    <row r="194" spans="1:111" x14ac:dyDescent="0.25">
      <c r="A194" s="6" t="s">
        <v>1756</v>
      </c>
      <c r="B194" s="6">
        <v>100</v>
      </c>
      <c r="C194" s="6" t="s">
        <v>1656</v>
      </c>
      <c r="D194" s="6" t="s">
        <v>1657</v>
      </c>
      <c r="E194" s="6" t="s">
        <v>1757</v>
      </c>
      <c r="F194" s="6" t="s">
        <v>1758</v>
      </c>
      <c r="G194" s="6" t="s">
        <v>4930</v>
      </c>
      <c r="H194" s="6" t="s">
        <v>5163</v>
      </c>
      <c r="I194" s="6" t="s">
        <v>1197</v>
      </c>
      <c r="J194" s="6" t="s">
        <v>1760</v>
      </c>
      <c r="K194" s="6" t="s">
        <v>211</v>
      </c>
      <c r="L194" s="6" t="s">
        <v>1761</v>
      </c>
      <c r="M194" s="110" t="s">
        <v>1762</v>
      </c>
      <c r="N194" s="109" t="s">
        <v>1763</v>
      </c>
      <c r="O194" s="110" t="s">
        <v>85</v>
      </c>
      <c r="P194" s="109" t="s">
        <v>86</v>
      </c>
      <c r="Q194" s="110" t="s">
        <v>1764</v>
      </c>
      <c r="R194" s="109" t="s">
        <v>1765</v>
      </c>
      <c r="S194" s="6" t="s">
        <v>1766</v>
      </c>
      <c r="T194" s="6" t="s">
        <v>1767</v>
      </c>
      <c r="U194" s="6" t="s">
        <v>1768</v>
      </c>
      <c r="V194" s="6" t="s">
        <v>1769</v>
      </c>
      <c r="W194" s="110" t="s">
        <v>1770</v>
      </c>
      <c r="X194" s="109" t="s">
        <v>94</v>
      </c>
      <c r="Y194" s="110" t="s">
        <v>1771</v>
      </c>
      <c r="Z194" s="6" t="s">
        <v>1772</v>
      </c>
      <c r="AA194" s="6" t="s">
        <v>1773</v>
      </c>
      <c r="AB194" s="6" t="s">
        <v>281</v>
      </c>
      <c r="AC194" s="6" t="s">
        <v>99</v>
      </c>
      <c r="AD194" s="110" t="s">
        <v>1774</v>
      </c>
      <c r="AE194" s="109" t="s">
        <v>1775</v>
      </c>
      <c r="AF194" s="6" t="s">
        <v>5387</v>
      </c>
      <c r="AG194" s="6" t="s">
        <v>5913</v>
      </c>
      <c r="AH194" s="6" t="s">
        <v>6181</v>
      </c>
      <c r="AI194" s="6" t="s">
        <v>6182</v>
      </c>
      <c r="AJ194" s="6" t="s">
        <v>5391</v>
      </c>
      <c r="AK194" s="6" t="s">
        <v>5392</v>
      </c>
      <c r="AL194" s="6" t="s">
        <v>6183</v>
      </c>
      <c r="AM194" s="6" t="s">
        <v>6184</v>
      </c>
      <c r="AN194" s="6" t="s">
        <v>6185</v>
      </c>
      <c r="AO194" s="6" t="s">
        <v>5396</v>
      </c>
      <c r="AP194" s="6" t="s">
        <v>5397</v>
      </c>
      <c r="AQ194" s="6" t="s">
        <v>5919</v>
      </c>
      <c r="AR194" s="6" t="s">
        <v>6186</v>
      </c>
      <c r="AS194" s="6" t="s">
        <v>6187</v>
      </c>
      <c r="AT194" s="6" t="s">
        <v>5401</v>
      </c>
      <c r="AU194" s="6" t="s">
        <v>5402</v>
      </c>
      <c r="AV194" s="6" t="s">
        <v>6188</v>
      </c>
      <c r="AW194" s="6" t="s">
        <v>6189</v>
      </c>
      <c r="AX194" s="6" t="s">
        <v>6190</v>
      </c>
      <c r="AY194" s="6" t="s">
        <v>5406</v>
      </c>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row>
    <row r="195" spans="1:111" x14ac:dyDescent="0.25">
      <c r="A195" s="6" t="s">
        <v>1776</v>
      </c>
      <c r="B195" s="6">
        <v>101</v>
      </c>
      <c r="C195" s="6" t="s">
        <v>1656</v>
      </c>
      <c r="D195" s="6" t="s">
        <v>1657</v>
      </c>
      <c r="E195" s="6" t="s">
        <v>1757</v>
      </c>
      <c r="F195" s="6" t="s">
        <v>1777</v>
      </c>
      <c r="G195" s="6" t="s">
        <v>4931</v>
      </c>
      <c r="H195" s="6" t="s">
        <v>5164</v>
      </c>
      <c r="I195" s="6" t="s">
        <v>1197</v>
      </c>
      <c r="J195" s="6" t="s">
        <v>1779</v>
      </c>
      <c r="K195" s="6" t="s">
        <v>81</v>
      </c>
      <c r="L195" s="6" t="s">
        <v>1780</v>
      </c>
      <c r="M195" s="110" t="s">
        <v>1781</v>
      </c>
      <c r="N195" s="109" t="s">
        <v>1782</v>
      </c>
      <c r="O195" s="110" t="s">
        <v>85</v>
      </c>
      <c r="P195" s="109" t="s">
        <v>86</v>
      </c>
      <c r="Q195" s="110" t="s">
        <v>1783</v>
      </c>
      <c r="R195" s="109" t="s">
        <v>1784</v>
      </c>
      <c r="S195" s="6" t="s">
        <v>1785</v>
      </c>
      <c r="T195" s="6" t="s">
        <v>1786</v>
      </c>
      <c r="U195" s="6" t="s">
        <v>1787</v>
      </c>
      <c r="V195" s="6" t="s">
        <v>1780</v>
      </c>
      <c r="W195" s="110" t="s">
        <v>1788</v>
      </c>
      <c r="X195" s="109" t="s">
        <v>94</v>
      </c>
      <c r="Y195" s="110" t="s">
        <v>1789</v>
      </c>
      <c r="Z195" s="6" t="s">
        <v>1790</v>
      </c>
      <c r="AA195" s="6" t="s">
        <v>1791</v>
      </c>
      <c r="AB195" s="6" t="s">
        <v>413</v>
      </c>
      <c r="AC195" s="6" t="s">
        <v>99</v>
      </c>
      <c r="AD195" s="110" t="s">
        <v>1792</v>
      </c>
      <c r="AE195" s="109" t="s">
        <v>1793</v>
      </c>
      <c r="AF195" s="6" t="s">
        <v>5387</v>
      </c>
      <c r="AG195" s="6" t="s">
        <v>5913</v>
      </c>
      <c r="AH195" s="6" t="s">
        <v>6191</v>
      </c>
      <c r="AI195" s="6" t="s">
        <v>6192</v>
      </c>
      <c r="AJ195" s="6" t="s">
        <v>5391</v>
      </c>
      <c r="AK195" s="6" t="s">
        <v>5392</v>
      </c>
      <c r="AL195" s="6" t="s">
        <v>6193</v>
      </c>
      <c r="AM195" s="6" t="s">
        <v>6194</v>
      </c>
      <c r="AN195" s="6" t="s">
        <v>6195</v>
      </c>
      <c r="AO195" s="6" t="s">
        <v>5396</v>
      </c>
      <c r="AP195" s="6" t="s">
        <v>5397</v>
      </c>
      <c r="AQ195" s="6" t="s">
        <v>5919</v>
      </c>
      <c r="AR195" s="6" t="s">
        <v>6196</v>
      </c>
      <c r="AS195" s="6" t="s">
        <v>6197</v>
      </c>
      <c r="AT195" s="6" t="s">
        <v>5401</v>
      </c>
      <c r="AU195" s="6" t="s">
        <v>5402</v>
      </c>
      <c r="AV195" s="6" t="s">
        <v>6198</v>
      </c>
      <c r="AW195" s="6" t="s">
        <v>6199</v>
      </c>
      <c r="AX195" s="6" t="s">
        <v>6200</v>
      </c>
      <c r="AY195" s="6" t="s">
        <v>5406</v>
      </c>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row>
    <row r="196" spans="1:111" x14ac:dyDescent="0.25">
      <c r="A196" s="6" t="s">
        <v>1794</v>
      </c>
      <c r="B196" s="6">
        <v>102</v>
      </c>
      <c r="C196" s="6" t="s">
        <v>1656</v>
      </c>
      <c r="D196" s="6" t="s">
        <v>1657</v>
      </c>
      <c r="E196" s="6" t="s">
        <v>1757</v>
      </c>
      <c r="F196" s="6" t="s">
        <v>1795</v>
      </c>
      <c r="G196" s="6" t="s">
        <v>4932</v>
      </c>
      <c r="H196" s="6" t="s">
        <v>5165</v>
      </c>
      <c r="I196" s="6" t="s">
        <v>286</v>
      </c>
      <c r="J196" s="6" t="s">
        <v>1797</v>
      </c>
      <c r="K196" s="6" t="s">
        <v>961</v>
      </c>
      <c r="L196" s="6" t="s">
        <v>1798</v>
      </c>
      <c r="M196" s="110" t="s">
        <v>1799</v>
      </c>
      <c r="N196" s="109" t="s">
        <v>1800</v>
      </c>
      <c r="O196" s="110" t="s">
        <v>85</v>
      </c>
      <c r="P196" s="109" t="s">
        <v>86</v>
      </c>
      <c r="Q196" s="110" t="s">
        <v>1801</v>
      </c>
      <c r="R196" s="109" t="s">
        <v>1802</v>
      </c>
      <c r="S196" s="6" t="s">
        <v>1803</v>
      </c>
      <c r="T196" s="6" t="s">
        <v>1804</v>
      </c>
      <c r="U196" s="6" t="s">
        <v>1805</v>
      </c>
      <c r="V196" s="6" t="s">
        <v>594</v>
      </c>
      <c r="W196" s="110" t="s">
        <v>1806</v>
      </c>
      <c r="X196" s="109" t="s">
        <v>94</v>
      </c>
      <c r="Y196" s="110" t="s">
        <v>1807</v>
      </c>
      <c r="Z196" s="6" t="s">
        <v>1808</v>
      </c>
      <c r="AA196" s="6" t="s">
        <v>1809</v>
      </c>
      <c r="AB196" s="6" t="s">
        <v>413</v>
      </c>
      <c r="AC196" s="6" t="s">
        <v>99</v>
      </c>
      <c r="AD196" s="110" t="s">
        <v>1810</v>
      </c>
      <c r="AE196" s="109" t="s">
        <v>1811</v>
      </c>
      <c r="AF196" s="6" t="s">
        <v>5387</v>
      </c>
      <c r="AG196" s="6" t="s">
        <v>5511</v>
      </c>
      <c r="AH196" s="6" t="s">
        <v>6201</v>
      </c>
      <c r="AI196" s="6" t="s">
        <v>6202</v>
      </c>
      <c r="AJ196" s="6" t="s">
        <v>5391</v>
      </c>
      <c r="AK196" s="6" t="s">
        <v>5392</v>
      </c>
      <c r="AL196" s="6" t="s">
        <v>6203</v>
      </c>
      <c r="AM196" s="6" t="s">
        <v>6204</v>
      </c>
      <c r="AN196" s="6" t="s">
        <v>6205</v>
      </c>
      <c r="AO196" s="6" t="s">
        <v>5396</v>
      </c>
      <c r="AP196" s="6" t="s">
        <v>5397</v>
      </c>
      <c r="AQ196" s="6" t="s">
        <v>5517</v>
      </c>
      <c r="AR196" s="6" t="s">
        <v>6206</v>
      </c>
      <c r="AS196" s="6" t="s">
        <v>6207</v>
      </c>
      <c r="AT196" s="6" t="s">
        <v>5401</v>
      </c>
      <c r="AU196" s="6" t="s">
        <v>5402</v>
      </c>
      <c r="AV196" s="6" t="s">
        <v>6208</v>
      </c>
      <c r="AW196" s="6" t="s">
        <v>6209</v>
      </c>
      <c r="AX196" s="6" t="s">
        <v>6210</v>
      </c>
      <c r="AY196" s="6" t="s">
        <v>5406</v>
      </c>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row>
    <row r="197" spans="1:111" x14ac:dyDescent="0.25">
      <c r="A197" s="6" t="s">
        <v>1812</v>
      </c>
      <c r="B197" s="6">
        <v>103</v>
      </c>
      <c r="C197" s="6" t="s">
        <v>1656</v>
      </c>
      <c r="D197" s="6" t="s">
        <v>1657</v>
      </c>
      <c r="E197" s="6" t="s">
        <v>1757</v>
      </c>
      <c r="F197" s="6" t="s">
        <v>1813</v>
      </c>
      <c r="G197" s="6" t="s">
        <v>4933</v>
      </c>
      <c r="H197" s="6" t="s">
        <v>5166</v>
      </c>
      <c r="I197" s="6" t="s">
        <v>266</v>
      </c>
      <c r="J197" s="6" t="s">
        <v>1638</v>
      </c>
      <c r="K197" s="6" t="s">
        <v>81</v>
      </c>
      <c r="L197" s="6" t="s">
        <v>1815</v>
      </c>
      <c r="M197" s="110" t="s">
        <v>1816</v>
      </c>
      <c r="N197" s="109" t="s">
        <v>1817</v>
      </c>
      <c r="O197" s="110" t="s">
        <v>85</v>
      </c>
      <c r="P197" s="109" t="s">
        <v>86</v>
      </c>
      <c r="Q197" s="110" t="s">
        <v>1818</v>
      </c>
      <c r="R197" s="109" t="s">
        <v>1819</v>
      </c>
      <c r="S197" s="6" t="s">
        <v>1820</v>
      </c>
      <c r="T197" s="6" t="s">
        <v>1821</v>
      </c>
      <c r="U197" s="6" t="s">
        <v>1822</v>
      </c>
      <c r="V197" s="6" t="s">
        <v>1823</v>
      </c>
      <c r="W197" s="110" t="s">
        <v>1824</v>
      </c>
      <c r="X197" s="109" t="s">
        <v>94</v>
      </c>
      <c r="Y197" s="110" t="s">
        <v>1825</v>
      </c>
      <c r="Z197" s="6" t="s">
        <v>1826</v>
      </c>
      <c r="AA197" s="6" t="s">
        <v>1827</v>
      </c>
      <c r="AB197" s="6" t="s">
        <v>281</v>
      </c>
      <c r="AC197" s="6" t="s">
        <v>99</v>
      </c>
      <c r="AD197" s="110" t="s">
        <v>1828</v>
      </c>
      <c r="AE197" s="109" t="s">
        <v>1829</v>
      </c>
      <c r="AF197" s="6" t="s">
        <v>5387</v>
      </c>
      <c r="AG197" s="6" t="s">
        <v>5499</v>
      </c>
      <c r="AH197" s="6" t="s">
        <v>6211</v>
      </c>
      <c r="AI197" s="6" t="s">
        <v>6212</v>
      </c>
      <c r="AJ197" s="6" t="s">
        <v>5391</v>
      </c>
      <c r="AK197" s="6" t="s">
        <v>5392</v>
      </c>
      <c r="AL197" s="6" t="s">
        <v>6213</v>
      </c>
      <c r="AM197" s="6" t="s">
        <v>6214</v>
      </c>
      <c r="AN197" s="6" t="s">
        <v>6215</v>
      </c>
      <c r="AO197" s="6" t="s">
        <v>5396</v>
      </c>
      <c r="AP197" s="6" t="s">
        <v>5397</v>
      </c>
      <c r="AQ197" s="6" t="s">
        <v>5505</v>
      </c>
      <c r="AR197" s="6" t="s">
        <v>6216</v>
      </c>
      <c r="AS197" s="6" t="s">
        <v>6217</v>
      </c>
      <c r="AT197" s="6" t="s">
        <v>5401</v>
      </c>
      <c r="AU197" s="6" t="s">
        <v>5402</v>
      </c>
      <c r="AV197" s="6" t="s">
        <v>6218</v>
      </c>
      <c r="AW197" s="6" t="s">
        <v>6219</v>
      </c>
      <c r="AX197" s="6" t="s">
        <v>6220</v>
      </c>
      <c r="AY197" s="6" t="s">
        <v>5406</v>
      </c>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row>
    <row r="198" spans="1:111" x14ac:dyDescent="0.25">
      <c r="A198" s="6" t="s">
        <v>1830</v>
      </c>
      <c r="B198" s="6">
        <v>104</v>
      </c>
      <c r="C198" s="6" t="s">
        <v>1656</v>
      </c>
      <c r="D198" s="6" t="s">
        <v>1657</v>
      </c>
      <c r="E198" s="6" t="s">
        <v>1757</v>
      </c>
      <c r="F198" s="6" t="s">
        <v>1831</v>
      </c>
      <c r="G198" s="6" t="s">
        <v>4934</v>
      </c>
      <c r="H198" s="6" t="s">
        <v>5167</v>
      </c>
      <c r="I198" s="6" t="s">
        <v>266</v>
      </c>
      <c r="J198" s="6" t="s">
        <v>1833</v>
      </c>
      <c r="K198" s="6" t="s">
        <v>81</v>
      </c>
      <c r="L198" s="6" t="s">
        <v>1834</v>
      </c>
      <c r="M198" s="110" t="s">
        <v>1835</v>
      </c>
      <c r="N198" s="109" t="s">
        <v>1836</v>
      </c>
      <c r="O198" s="110" t="s">
        <v>85</v>
      </c>
      <c r="P198" s="109" t="s">
        <v>86</v>
      </c>
      <c r="Q198" s="110" t="s">
        <v>1837</v>
      </c>
      <c r="R198" s="109" t="s">
        <v>1838</v>
      </c>
      <c r="S198" s="6" t="s">
        <v>1839</v>
      </c>
      <c r="T198" s="6" t="s">
        <v>1840</v>
      </c>
      <c r="U198" s="6" t="s">
        <v>1841</v>
      </c>
      <c r="V198" s="6" t="s">
        <v>1769</v>
      </c>
      <c r="W198" s="110" t="s">
        <v>1842</v>
      </c>
      <c r="X198" s="109" t="s">
        <v>94</v>
      </c>
      <c r="Y198" s="110" t="s">
        <v>1843</v>
      </c>
      <c r="Z198" s="6" t="s">
        <v>1844</v>
      </c>
      <c r="AA198" s="6" t="s">
        <v>1845</v>
      </c>
      <c r="AB198" s="6" t="s">
        <v>413</v>
      </c>
      <c r="AC198" s="6" t="s">
        <v>99</v>
      </c>
      <c r="AD198" s="110" t="s">
        <v>1846</v>
      </c>
      <c r="AE198" s="109" t="s">
        <v>1847</v>
      </c>
      <c r="AF198" s="6" t="s">
        <v>5387</v>
      </c>
      <c r="AG198" s="6" t="s">
        <v>5499</v>
      </c>
      <c r="AH198" s="6" t="s">
        <v>6221</v>
      </c>
      <c r="AI198" s="6" t="s">
        <v>6222</v>
      </c>
      <c r="AJ198" s="6" t="s">
        <v>5391</v>
      </c>
      <c r="AK198" s="6" t="s">
        <v>5392</v>
      </c>
      <c r="AL198" s="6" t="s">
        <v>6223</v>
      </c>
      <c r="AM198" s="6" t="s">
        <v>6224</v>
      </c>
      <c r="AN198" s="6" t="s">
        <v>6225</v>
      </c>
      <c r="AO198" s="6" t="s">
        <v>5396</v>
      </c>
      <c r="AP198" s="6" t="s">
        <v>5397</v>
      </c>
      <c r="AQ198" s="6" t="s">
        <v>5505</v>
      </c>
      <c r="AR198" s="6" t="s">
        <v>6226</v>
      </c>
      <c r="AS198" s="6" t="s">
        <v>6227</v>
      </c>
      <c r="AT198" s="6" t="s">
        <v>5401</v>
      </c>
      <c r="AU198" s="6" t="s">
        <v>5402</v>
      </c>
      <c r="AV198" s="6" t="s">
        <v>6228</v>
      </c>
      <c r="AW198" s="6" t="s">
        <v>6229</v>
      </c>
      <c r="AX198" s="6" t="s">
        <v>6230</v>
      </c>
      <c r="AY198" s="6" t="s">
        <v>5406</v>
      </c>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row>
    <row r="199" spans="1:111" x14ac:dyDescent="0.25">
      <c r="A199" s="6" t="s">
        <v>1848</v>
      </c>
      <c r="B199" s="6">
        <v>105</v>
      </c>
      <c r="C199" s="6" t="s">
        <v>1656</v>
      </c>
      <c r="D199" s="6" t="s">
        <v>1657</v>
      </c>
      <c r="E199" s="6" t="s">
        <v>1757</v>
      </c>
      <c r="F199" s="6" t="s">
        <v>1849</v>
      </c>
      <c r="G199" s="6" t="s">
        <v>4935</v>
      </c>
      <c r="H199" s="6" t="s">
        <v>5168</v>
      </c>
      <c r="I199" s="6" t="s">
        <v>1851</v>
      </c>
      <c r="J199" s="6" t="s">
        <v>267</v>
      </c>
      <c r="K199" s="6" t="s">
        <v>81</v>
      </c>
      <c r="L199" s="6" t="s">
        <v>1852</v>
      </c>
      <c r="M199" s="110" t="s">
        <v>1853</v>
      </c>
      <c r="N199" s="109" t="s">
        <v>1854</v>
      </c>
      <c r="O199" s="110" t="s">
        <v>85</v>
      </c>
      <c r="P199" s="109" t="s">
        <v>86</v>
      </c>
      <c r="Q199" s="110" t="s">
        <v>1855</v>
      </c>
      <c r="R199" s="109" t="s">
        <v>1856</v>
      </c>
      <c r="S199" s="6" t="s">
        <v>1857</v>
      </c>
      <c r="T199" s="6" t="s">
        <v>1858</v>
      </c>
      <c r="U199" s="6" t="s">
        <v>1859</v>
      </c>
      <c r="V199" s="6" t="s">
        <v>1860</v>
      </c>
      <c r="W199" s="110" t="s">
        <v>1861</v>
      </c>
      <c r="X199" s="109" t="s">
        <v>94</v>
      </c>
      <c r="Y199" s="110" t="s">
        <v>1862</v>
      </c>
      <c r="Z199" s="6" t="s">
        <v>1863</v>
      </c>
      <c r="AA199" s="6" t="s">
        <v>1864</v>
      </c>
      <c r="AB199" s="6" t="s">
        <v>281</v>
      </c>
      <c r="AC199" s="6" t="s">
        <v>99</v>
      </c>
      <c r="AD199" s="110" t="s">
        <v>1865</v>
      </c>
      <c r="AE199" s="109" t="s">
        <v>1866</v>
      </c>
      <c r="AF199" s="6" t="s">
        <v>5387</v>
      </c>
      <c r="AG199" s="6" t="s">
        <v>6231</v>
      </c>
      <c r="AH199" s="6" t="s">
        <v>6232</v>
      </c>
      <c r="AI199" s="6" t="s">
        <v>6233</v>
      </c>
      <c r="AJ199" s="6" t="s">
        <v>5391</v>
      </c>
      <c r="AK199" s="6" t="s">
        <v>5392</v>
      </c>
      <c r="AL199" s="6" t="s">
        <v>6234</v>
      </c>
      <c r="AM199" s="6" t="s">
        <v>6235</v>
      </c>
      <c r="AN199" s="6" t="s">
        <v>6236</v>
      </c>
      <c r="AO199" s="6" t="s">
        <v>5396</v>
      </c>
      <c r="AP199" s="6" t="s">
        <v>5397</v>
      </c>
      <c r="AQ199" s="6" t="s">
        <v>6237</v>
      </c>
      <c r="AR199" s="6" t="s">
        <v>6238</v>
      </c>
      <c r="AS199" s="6" t="s">
        <v>6239</v>
      </c>
      <c r="AT199" s="6" t="s">
        <v>5401</v>
      </c>
      <c r="AU199" s="6" t="s">
        <v>5402</v>
      </c>
      <c r="AV199" s="6" t="s">
        <v>6240</v>
      </c>
      <c r="AW199" s="6" t="s">
        <v>6241</v>
      </c>
      <c r="AX199" s="6" t="s">
        <v>6242</v>
      </c>
      <c r="AY199" s="6" t="s">
        <v>5406</v>
      </c>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row>
    <row r="200" spans="1:111" x14ac:dyDescent="0.25">
      <c r="A200" s="6" t="s">
        <v>1867</v>
      </c>
      <c r="B200" s="6">
        <v>106</v>
      </c>
      <c r="C200" s="6" t="s">
        <v>1656</v>
      </c>
      <c r="D200" s="6" t="s">
        <v>1657</v>
      </c>
      <c r="E200" s="6" t="s">
        <v>1757</v>
      </c>
      <c r="F200" s="6" t="s">
        <v>1868</v>
      </c>
      <c r="G200" s="6" t="s">
        <v>4936</v>
      </c>
      <c r="H200" s="6" t="s">
        <v>5169</v>
      </c>
      <c r="I200" s="6" t="s">
        <v>1871</v>
      </c>
      <c r="J200" s="6" t="s">
        <v>1197</v>
      </c>
      <c r="K200" s="6" t="s">
        <v>81</v>
      </c>
      <c r="L200" s="6" t="s">
        <v>1872</v>
      </c>
      <c r="M200" s="110" t="s">
        <v>1873</v>
      </c>
      <c r="N200" s="109" t="s">
        <v>1874</v>
      </c>
      <c r="O200" s="110" t="s">
        <v>85</v>
      </c>
      <c r="P200" s="109" t="s">
        <v>86</v>
      </c>
      <c r="Q200" s="110" t="s">
        <v>1875</v>
      </c>
      <c r="R200" s="109" t="s">
        <v>1876</v>
      </c>
      <c r="S200" s="6" t="s">
        <v>1877</v>
      </c>
      <c r="T200" s="6" t="s">
        <v>1878</v>
      </c>
      <c r="U200" s="6" t="s">
        <v>1879</v>
      </c>
      <c r="V200" s="6" t="s">
        <v>1769</v>
      </c>
      <c r="W200" s="110" t="s">
        <v>1880</v>
      </c>
      <c r="X200" s="109" t="s">
        <v>94</v>
      </c>
      <c r="Y200" s="110" t="s">
        <v>1881</v>
      </c>
      <c r="Z200" s="6" t="s">
        <v>1882</v>
      </c>
      <c r="AA200" s="6" t="s">
        <v>1883</v>
      </c>
      <c r="AB200" s="6" t="s">
        <v>413</v>
      </c>
      <c r="AC200" s="6" t="s">
        <v>99</v>
      </c>
      <c r="AD200" s="110" t="s">
        <v>1884</v>
      </c>
      <c r="AE200" s="109" t="s">
        <v>1885</v>
      </c>
      <c r="AF200" s="6" t="s">
        <v>5387</v>
      </c>
      <c r="AG200" s="6" t="s">
        <v>6243</v>
      </c>
      <c r="AH200" s="6" t="s">
        <v>6244</v>
      </c>
      <c r="AI200" s="6" t="s">
        <v>6245</v>
      </c>
      <c r="AJ200" s="6" t="s">
        <v>5391</v>
      </c>
      <c r="AK200" s="6" t="s">
        <v>5392</v>
      </c>
      <c r="AL200" s="6" t="s">
        <v>6246</v>
      </c>
      <c r="AM200" s="6" t="s">
        <v>6247</v>
      </c>
      <c r="AN200" s="6" t="s">
        <v>6248</v>
      </c>
      <c r="AO200" s="6" t="s">
        <v>5396</v>
      </c>
      <c r="AP200" s="6" t="s">
        <v>5397</v>
      </c>
      <c r="AQ200" s="6" t="s">
        <v>6249</v>
      </c>
      <c r="AR200" s="6" t="s">
        <v>6250</v>
      </c>
      <c r="AS200" s="6" t="s">
        <v>6251</v>
      </c>
      <c r="AT200" s="6" t="s">
        <v>5401</v>
      </c>
      <c r="AU200" s="6" t="s">
        <v>5402</v>
      </c>
      <c r="AV200" s="6" t="s">
        <v>6252</v>
      </c>
      <c r="AW200" s="6" t="s">
        <v>6253</v>
      </c>
      <c r="AX200" s="6" t="s">
        <v>6254</v>
      </c>
      <c r="AY200" s="6" t="s">
        <v>5406</v>
      </c>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row>
    <row r="201" spans="1:111" x14ac:dyDescent="0.25">
      <c r="A201" s="6" t="s">
        <v>1886</v>
      </c>
      <c r="B201" s="6">
        <v>107</v>
      </c>
      <c r="C201" s="6" t="s">
        <v>1656</v>
      </c>
      <c r="D201" s="6" t="s">
        <v>1657</v>
      </c>
      <c r="E201" s="6" t="s">
        <v>1757</v>
      </c>
      <c r="F201" s="6" t="s">
        <v>1887</v>
      </c>
      <c r="G201" s="6" t="s">
        <v>4937</v>
      </c>
      <c r="H201" s="6" t="s">
        <v>5170</v>
      </c>
      <c r="I201" s="6" t="s">
        <v>266</v>
      </c>
      <c r="J201" s="6" t="s">
        <v>1638</v>
      </c>
      <c r="K201" s="6" t="s">
        <v>81</v>
      </c>
      <c r="L201" s="6" t="s">
        <v>1890</v>
      </c>
      <c r="M201" s="110" t="s">
        <v>1891</v>
      </c>
      <c r="N201" s="109" t="s">
        <v>1892</v>
      </c>
      <c r="O201" s="110" t="s">
        <v>85</v>
      </c>
      <c r="P201" s="109" t="s">
        <v>86</v>
      </c>
      <c r="Q201" s="110" t="s">
        <v>1893</v>
      </c>
      <c r="R201" s="109" t="s">
        <v>1894</v>
      </c>
      <c r="S201" s="6" t="s">
        <v>1895</v>
      </c>
      <c r="T201" s="6" t="s">
        <v>1896</v>
      </c>
      <c r="U201" s="6" t="s">
        <v>1897</v>
      </c>
      <c r="V201" s="6" t="s">
        <v>276</v>
      </c>
      <c r="W201" s="110" t="s">
        <v>1898</v>
      </c>
      <c r="X201" s="109" t="s">
        <v>94</v>
      </c>
      <c r="Y201" s="110" t="s">
        <v>1899</v>
      </c>
      <c r="Z201" s="6" t="s">
        <v>1900</v>
      </c>
      <c r="AA201" s="6" t="s">
        <v>280</v>
      </c>
      <c r="AB201" s="6" t="s">
        <v>281</v>
      </c>
      <c r="AC201" s="6" t="s">
        <v>99</v>
      </c>
      <c r="AD201" s="110" t="s">
        <v>1901</v>
      </c>
      <c r="AE201" s="109" t="s">
        <v>1902</v>
      </c>
      <c r="AF201" s="6" t="s">
        <v>5387</v>
      </c>
      <c r="AG201" s="6" t="s">
        <v>5499</v>
      </c>
      <c r="AH201" s="6" t="s">
        <v>6255</v>
      </c>
      <c r="AI201" s="6" t="s">
        <v>6256</v>
      </c>
      <c r="AJ201" s="6" t="s">
        <v>5391</v>
      </c>
      <c r="AK201" s="6" t="s">
        <v>5392</v>
      </c>
      <c r="AL201" s="6" t="s">
        <v>6257</v>
      </c>
      <c r="AM201" s="6" t="s">
        <v>5503</v>
      </c>
      <c r="AN201" s="6" t="s">
        <v>6258</v>
      </c>
      <c r="AO201" s="6" t="s">
        <v>5396</v>
      </c>
      <c r="AP201" s="6" t="s">
        <v>5397</v>
      </c>
      <c r="AQ201" s="6" t="s">
        <v>5505</v>
      </c>
      <c r="AR201" s="6" t="s">
        <v>6259</v>
      </c>
      <c r="AS201" s="6" t="s">
        <v>6260</v>
      </c>
      <c r="AT201" s="6" t="s">
        <v>5401</v>
      </c>
      <c r="AU201" s="6" t="s">
        <v>5402</v>
      </c>
      <c r="AV201" s="6" t="s">
        <v>6261</v>
      </c>
      <c r="AW201" s="6" t="s">
        <v>5509</v>
      </c>
      <c r="AX201" s="6" t="s">
        <v>6262</v>
      </c>
      <c r="AY201" s="6" t="s">
        <v>5406</v>
      </c>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row>
    <row r="202" spans="1:111" x14ac:dyDescent="0.25">
      <c r="A202" s="6" t="s">
        <v>1903</v>
      </c>
      <c r="B202" s="6">
        <v>108</v>
      </c>
      <c r="C202" s="6" t="s">
        <v>1656</v>
      </c>
      <c r="D202" s="6" t="s">
        <v>1657</v>
      </c>
      <c r="E202" s="6" t="s">
        <v>1757</v>
      </c>
      <c r="F202" s="6" t="s">
        <v>1904</v>
      </c>
      <c r="G202" s="6" t="s">
        <v>4938</v>
      </c>
      <c r="H202" s="6" t="s">
        <v>5171</v>
      </c>
      <c r="I202" s="6" t="s">
        <v>1907</v>
      </c>
      <c r="J202" s="6" t="s">
        <v>1197</v>
      </c>
      <c r="K202" s="6" t="s">
        <v>81</v>
      </c>
      <c r="L202" s="6" t="s">
        <v>1908</v>
      </c>
      <c r="M202" s="110" t="s">
        <v>1909</v>
      </c>
      <c r="N202" s="109" t="s">
        <v>1910</v>
      </c>
      <c r="O202" s="110" t="s">
        <v>85</v>
      </c>
      <c r="P202" s="109" t="s">
        <v>86</v>
      </c>
      <c r="Q202" s="110" t="s">
        <v>1911</v>
      </c>
      <c r="R202" s="109" t="s">
        <v>1912</v>
      </c>
      <c r="S202" s="6" t="s">
        <v>1913</v>
      </c>
      <c r="T202" s="6" t="s">
        <v>1914</v>
      </c>
      <c r="U202" s="6" t="s">
        <v>1915</v>
      </c>
      <c r="V202" s="6" t="s">
        <v>1916</v>
      </c>
      <c r="W202" s="110" t="s">
        <v>1917</v>
      </c>
      <c r="X202" s="109" t="s">
        <v>94</v>
      </c>
      <c r="Y202" s="110" t="s">
        <v>1918</v>
      </c>
      <c r="Z202" s="6" t="s">
        <v>1919</v>
      </c>
      <c r="AA202" s="6" t="s">
        <v>1920</v>
      </c>
      <c r="AB202" s="6" t="s">
        <v>98</v>
      </c>
      <c r="AC202" s="6" t="s">
        <v>99</v>
      </c>
      <c r="AD202" s="110" t="s">
        <v>1921</v>
      </c>
      <c r="AE202" s="109" t="s">
        <v>1922</v>
      </c>
      <c r="AF202" s="6" t="s">
        <v>5387</v>
      </c>
      <c r="AG202" s="6" t="s">
        <v>6263</v>
      </c>
      <c r="AH202" s="6" t="s">
        <v>6264</v>
      </c>
      <c r="AI202" s="6" t="s">
        <v>6265</v>
      </c>
      <c r="AJ202" s="6" t="s">
        <v>5391</v>
      </c>
      <c r="AK202" s="6" t="s">
        <v>5392</v>
      </c>
      <c r="AL202" s="6" t="s">
        <v>6266</v>
      </c>
      <c r="AM202" s="6" t="s">
        <v>6267</v>
      </c>
      <c r="AN202" s="6" t="s">
        <v>6268</v>
      </c>
      <c r="AO202" s="6" t="s">
        <v>5396</v>
      </c>
      <c r="AP202" s="6" t="s">
        <v>5397</v>
      </c>
      <c r="AQ202" s="6" t="s">
        <v>6269</v>
      </c>
      <c r="AR202" s="6" t="s">
        <v>6270</v>
      </c>
      <c r="AS202" s="6" t="s">
        <v>6271</v>
      </c>
      <c r="AT202" s="6" t="s">
        <v>5401</v>
      </c>
      <c r="AU202" s="6" t="s">
        <v>5402</v>
      </c>
      <c r="AV202" s="6" t="s">
        <v>6272</v>
      </c>
      <c r="AW202" s="6" t="s">
        <v>6273</v>
      </c>
      <c r="AX202" s="6" t="s">
        <v>6274</v>
      </c>
      <c r="AY202" s="6" t="s">
        <v>5406</v>
      </c>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row>
    <row r="203" spans="1:111" x14ac:dyDescent="0.25">
      <c r="A203" s="6" t="s">
        <v>1923</v>
      </c>
      <c r="B203" s="6">
        <v>109</v>
      </c>
      <c r="C203" s="6" t="s">
        <v>1656</v>
      </c>
      <c r="D203" s="6" t="s">
        <v>1657</v>
      </c>
      <c r="E203" s="6" t="s">
        <v>1757</v>
      </c>
      <c r="F203" s="6" t="s">
        <v>1924</v>
      </c>
      <c r="G203" s="6" t="s">
        <v>4939</v>
      </c>
      <c r="H203" s="6" t="s">
        <v>5172</v>
      </c>
      <c r="I203" s="6" t="s">
        <v>1197</v>
      </c>
      <c r="J203" s="6" t="s">
        <v>1927</v>
      </c>
      <c r="K203" s="6" t="s">
        <v>81</v>
      </c>
      <c r="L203" s="6" t="s">
        <v>1928</v>
      </c>
      <c r="M203" s="110" t="s">
        <v>1929</v>
      </c>
      <c r="N203" s="109" t="s">
        <v>1930</v>
      </c>
      <c r="O203" s="110" t="s">
        <v>85</v>
      </c>
      <c r="P203" s="109" t="s">
        <v>86</v>
      </c>
      <c r="Q203" s="110" t="s">
        <v>1931</v>
      </c>
      <c r="R203" s="109" t="s">
        <v>1932</v>
      </c>
      <c r="S203" s="6" t="s">
        <v>1933</v>
      </c>
      <c r="T203" s="6" t="s">
        <v>1934</v>
      </c>
      <c r="U203" s="6" t="s">
        <v>1935</v>
      </c>
      <c r="V203" s="6" t="s">
        <v>92</v>
      </c>
      <c r="W203" s="110" t="s">
        <v>1936</v>
      </c>
      <c r="X203" s="109" t="s">
        <v>94</v>
      </c>
      <c r="Y203" s="110" t="s">
        <v>1937</v>
      </c>
      <c r="Z203" s="6" t="s">
        <v>1938</v>
      </c>
      <c r="AA203" s="6" t="s">
        <v>1939</v>
      </c>
      <c r="AB203" s="6" t="s">
        <v>1266</v>
      </c>
      <c r="AC203" s="6" t="s">
        <v>99</v>
      </c>
      <c r="AD203" s="110" t="s">
        <v>1940</v>
      </c>
      <c r="AE203" s="109" t="s">
        <v>1941</v>
      </c>
      <c r="AF203" s="6" t="s">
        <v>5387</v>
      </c>
      <c r="AG203" s="6" t="s">
        <v>5913</v>
      </c>
      <c r="AH203" s="6" t="s">
        <v>6275</v>
      </c>
      <c r="AI203" s="6" t="s">
        <v>6276</v>
      </c>
      <c r="AJ203" s="6" t="s">
        <v>5391</v>
      </c>
      <c r="AK203" s="6" t="s">
        <v>5392</v>
      </c>
      <c r="AL203" s="6" t="s">
        <v>6277</v>
      </c>
      <c r="AM203" s="6" t="s">
        <v>6278</v>
      </c>
      <c r="AN203" s="6" t="s">
        <v>6279</v>
      </c>
      <c r="AO203" s="6" t="s">
        <v>5396</v>
      </c>
      <c r="AP203" s="6" t="s">
        <v>5397</v>
      </c>
      <c r="AQ203" s="6" t="s">
        <v>5919</v>
      </c>
      <c r="AR203" s="6" t="s">
        <v>6280</v>
      </c>
      <c r="AS203" s="6" t="s">
        <v>6281</v>
      </c>
      <c r="AT203" s="6" t="s">
        <v>5401</v>
      </c>
      <c r="AU203" s="6" t="s">
        <v>5402</v>
      </c>
      <c r="AV203" s="6" t="s">
        <v>6282</v>
      </c>
      <c r="AW203" s="6" t="s">
        <v>6283</v>
      </c>
      <c r="AX203" s="6" t="s">
        <v>6284</v>
      </c>
      <c r="AY203" s="6" t="s">
        <v>5406</v>
      </c>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row>
    <row r="204" spans="1:111" x14ac:dyDescent="0.25">
      <c r="A204" s="6" t="s">
        <v>1942</v>
      </c>
      <c r="B204" s="6">
        <v>110</v>
      </c>
      <c r="C204" s="6" t="s">
        <v>901</v>
      </c>
      <c r="D204" s="6" t="s">
        <v>902</v>
      </c>
      <c r="E204" s="6" t="s">
        <v>1943</v>
      </c>
      <c r="F204" s="6" t="s">
        <v>1944</v>
      </c>
      <c r="G204" s="6" t="s">
        <v>4940</v>
      </c>
      <c r="H204" s="6" t="s">
        <v>5173</v>
      </c>
      <c r="I204" s="6" t="s">
        <v>1197</v>
      </c>
      <c r="J204" s="6" t="s">
        <v>1946</v>
      </c>
      <c r="K204" s="6" t="s">
        <v>211</v>
      </c>
      <c r="L204" s="6" t="s">
        <v>1947</v>
      </c>
      <c r="M204" s="110" t="s">
        <v>1948</v>
      </c>
      <c r="N204" s="109" t="s">
        <v>1949</v>
      </c>
      <c r="O204" s="110" t="s">
        <v>85</v>
      </c>
      <c r="P204" s="109" t="s">
        <v>86</v>
      </c>
      <c r="Q204" s="110" t="s">
        <v>1950</v>
      </c>
      <c r="R204" s="109" t="s">
        <v>1951</v>
      </c>
      <c r="S204" s="6" t="s">
        <v>1952</v>
      </c>
      <c r="T204" s="6" t="s">
        <v>1953</v>
      </c>
      <c r="U204" s="6" t="s">
        <v>1954</v>
      </c>
      <c r="V204" s="6" t="s">
        <v>990</v>
      </c>
      <c r="W204" s="110" t="s">
        <v>1955</v>
      </c>
      <c r="X204" s="109" t="s">
        <v>94</v>
      </c>
      <c r="Y204" s="110" t="s">
        <v>1956</v>
      </c>
      <c r="Z204" s="6" t="s">
        <v>1957</v>
      </c>
      <c r="AA204" s="6" t="s">
        <v>1958</v>
      </c>
      <c r="AB204" s="6" t="s">
        <v>489</v>
      </c>
      <c r="AC204" s="6" t="s">
        <v>99</v>
      </c>
      <c r="AD204" s="110" t="s">
        <v>1959</v>
      </c>
      <c r="AE204" s="109" t="s">
        <v>1960</v>
      </c>
      <c r="AF204" s="6" t="s">
        <v>5387</v>
      </c>
      <c r="AG204" s="6" t="s">
        <v>5913</v>
      </c>
      <c r="AH204" s="6" t="s">
        <v>6285</v>
      </c>
      <c r="AI204" s="6" t="s">
        <v>6286</v>
      </c>
      <c r="AJ204" s="6" t="s">
        <v>5391</v>
      </c>
      <c r="AK204" s="6" t="s">
        <v>5392</v>
      </c>
      <c r="AL204" s="6" t="s">
        <v>6287</v>
      </c>
      <c r="AM204" s="6" t="s">
        <v>6288</v>
      </c>
      <c r="AN204" s="6" t="s">
        <v>6289</v>
      </c>
      <c r="AO204" s="6" t="s">
        <v>5396</v>
      </c>
      <c r="AP204" s="6" t="s">
        <v>5397</v>
      </c>
      <c r="AQ204" s="6" t="s">
        <v>5919</v>
      </c>
      <c r="AR204" s="6" t="s">
        <v>6290</v>
      </c>
      <c r="AS204" s="6" t="s">
        <v>6291</v>
      </c>
      <c r="AT204" s="6" t="s">
        <v>5401</v>
      </c>
      <c r="AU204" s="6" t="s">
        <v>5402</v>
      </c>
      <c r="AV204" s="6" t="s">
        <v>6292</v>
      </c>
      <c r="AW204" s="6" t="s">
        <v>6293</v>
      </c>
      <c r="AX204" s="6" t="s">
        <v>6294</v>
      </c>
      <c r="AY204" s="6" t="s">
        <v>5406</v>
      </c>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row>
    <row r="205" spans="1:111" x14ac:dyDescent="0.25">
      <c r="A205" s="6" t="s">
        <v>1961</v>
      </c>
      <c r="B205" s="6">
        <v>111</v>
      </c>
      <c r="C205" s="6" t="s">
        <v>901</v>
      </c>
      <c r="D205" s="6" t="s">
        <v>902</v>
      </c>
      <c r="E205" s="6" t="s">
        <v>1943</v>
      </c>
      <c r="F205" s="6" t="s">
        <v>1944</v>
      </c>
      <c r="G205" s="6" t="s">
        <v>4941</v>
      </c>
      <c r="H205" s="6" t="s">
        <v>5174</v>
      </c>
      <c r="I205" s="6" t="s">
        <v>1197</v>
      </c>
      <c r="J205" s="6" t="s">
        <v>1963</v>
      </c>
      <c r="K205" s="6" t="s">
        <v>211</v>
      </c>
      <c r="L205" s="6" t="s">
        <v>1964</v>
      </c>
      <c r="M205" s="110" t="s">
        <v>1965</v>
      </c>
      <c r="N205" s="109" t="s">
        <v>1966</v>
      </c>
      <c r="O205" s="110" t="s">
        <v>85</v>
      </c>
      <c r="P205" s="109" t="s">
        <v>86</v>
      </c>
      <c r="Q205" s="110" t="s">
        <v>1967</v>
      </c>
      <c r="R205" s="109" t="s">
        <v>1968</v>
      </c>
      <c r="S205" s="6" t="s">
        <v>1969</v>
      </c>
      <c r="T205" s="6" t="s">
        <v>1970</v>
      </c>
      <c r="U205" s="6" t="s">
        <v>1954</v>
      </c>
      <c r="V205" s="6" t="s">
        <v>441</v>
      </c>
      <c r="W205" s="110" t="s">
        <v>1955</v>
      </c>
      <c r="X205" s="109" t="s">
        <v>94</v>
      </c>
      <c r="Y205" s="110" t="s">
        <v>1971</v>
      </c>
      <c r="Z205" s="6" t="s">
        <v>1972</v>
      </c>
      <c r="AA205" s="6" t="s">
        <v>1958</v>
      </c>
      <c r="AB205" s="6" t="s">
        <v>489</v>
      </c>
      <c r="AC205" s="6" t="s">
        <v>99</v>
      </c>
      <c r="AD205" s="110" t="s">
        <v>1973</v>
      </c>
      <c r="AE205" s="109" t="s">
        <v>1974</v>
      </c>
      <c r="AF205" s="6" t="s">
        <v>5387</v>
      </c>
      <c r="AG205" s="6" t="s">
        <v>5913</v>
      </c>
      <c r="AH205" s="6" t="s">
        <v>6295</v>
      </c>
      <c r="AI205" s="6" t="s">
        <v>6286</v>
      </c>
      <c r="AJ205" s="6" t="s">
        <v>5391</v>
      </c>
      <c r="AK205" s="6" t="s">
        <v>5392</v>
      </c>
      <c r="AL205" s="6" t="s">
        <v>6296</v>
      </c>
      <c r="AM205" s="6" t="s">
        <v>6288</v>
      </c>
      <c r="AN205" s="6" t="s">
        <v>6297</v>
      </c>
      <c r="AO205" s="6" t="s">
        <v>5396</v>
      </c>
      <c r="AP205" s="6" t="s">
        <v>5397</v>
      </c>
      <c r="AQ205" s="6" t="s">
        <v>5919</v>
      </c>
      <c r="AR205" s="6" t="s">
        <v>6298</v>
      </c>
      <c r="AS205" s="6" t="s">
        <v>6291</v>
      </c>
      <c r="AT205" s="6" t="s">
        <v>5401</v>
      </c>
      <c r="AU205" s="6" t="s">
        <v>5402</v>
      </c>
      <c r="AV205" s="6" t="s">
        <v>6299</v>
      </c>
      <c r="AW205" s="6" t="s">
        <v>6293</v>
      </c>
      <c r="AX205" s="6" t="s">
        <v>6300</v>
      </c>
      <c r="AY205" s="6" t="s">
        <v>5406</v>
      </c>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row>
    <row r="206" spans="1:111" x14ac:dyDescent="0.25">
      <c r="A206" s="6" t="s">
        <v>1975</v>
      </c>
      <c r="B206" s="6">
        <v>112</v>
      </c>
      <c r="C206" s="6" t="s">
        <v>901</v>
      </c>
      <c r="D206" s="6" t="s">
        <v>902</v>
      </c>
      <c r="E206" s="6" t="s">
        <v>1943</v>
      </c>
      <c r="F206" s="6" t="s">
        <v>1944</v>
      </c>
      <c r="G206" s="6" t="s">
        <v>4942</v>
      </c>
      <c r="H206" s="6" t="s">
        <v>5175</v>
      </c>
      <c r="I206" s="6" t="s">
        <v>1197</v>
      </c>
      <c r="J206" s="6" t="s">
        <v>1977</v>
      </c>
      <c r="K206" s="6" t="s">
        <v>211</v>
      </c>
      <c r="L206" s="6" t="s">
        <v>1978</v>
      </c>
      <c r="M206" s="110" t="s">
        <v>1979</v>
      </c>
      <c r="N206" s="109" t="s">
        <v>1980</v>
      </c>
      <c r="O206" s="110" t="s">
        <v>85</v>
      </c>
      <c r="P206" s="109" t="s">
        <v>86</v>
      </c>
      <c r="Q206" s="110" t="s">
        <v>1981</v>
      </c>
      <c r="R206" s="109" t="s">
        <v>1982</v>
      </c>
      <c r="S206" s="6" t="s">
        <v>1983</v>
      </c>
      <c r="T206" s="6" t="s">
        <v>1984</v>
      </c>
      <c r="U206" s="6" t="s">
        <v>1954</v>
      </c>
      <c r="V206" s="6" t="s">
        <v>1248</v>
      </c>
      <c r="W206" s="110" t="s">
        <v>1955</v>
      </c>
      <c r="X206" s="109" t="s">
        <v>94</v>
      </c>
      <c r="Y206" s="110" t="s">
        <v>1985</v>
      </c>
      <c r="Z206" s="6" t="s">
        <v>1986</v>
      </c>
      <c r="AA206" s="6" t="s">
        <v>1958</v>
      </c>
      <c r="AB206" s="6" t="s">
        <v>489</v>
      </c>
      <c r="AC206" s="6" t="s">
        <v>99</v>
      </c>
      <c r="AD206" s="110" t="s">
        <v>1987</v>
      </c>
      <c r="AE206" s="109" t="s">
        <v>1988</v>
      </c>
      <c r="AF206" s="6" t="s">
        <v>5387</v>
      </c>
      <c r="AG206" s="6" t="s">
        <v>5913</v>
      </c>
      <c r="AH206" s="6" t="s">
        <v>6301</v>
      </c>
      <c r="AI206" s="6" t="s">
        <v>6286</v>
      </c>
      <c r="AJ206" s="6" t="s">
        <v>5391</v>
      </c>
      <c r="AK206" s="6" t="s">
        <v>5392</v>
      </c>
      <c r="AL206" s="6" t="s">
        <v>6302</v>
      </c>
      <c r="AM206" s="6" t="s">
        <v>6288</v>
      </c>
      <c r="AN206" s="6" t="s">
        <v>6303</v>
      </c>
      <c r="AO206" s="6" t="s">
        <v>5396</v>
      </c>
      <c r="AP206" s="6" t="s">
        <v>5397</v>
      </c>
      <c r="AQ206" s="6" t="s">
        <v>5919</v>
      </c>
      <c r="AR206" s="6" t="s">
        <v>6304</v>
      </c>
      <c r="AS206" s="6" t="s">
        <v>6291</v>
      </c>
      <c r="AT206" s="6" t="s">
        <v>5401</v>
      </c>
      <c r="AU206" s="6" t="s">
        <v>5402</v>
      </c>
      <c r="AV206" s="6" t="s">
        <v>6305</v>
      </c>
      <c r="AW206" s="6" t="s">
        <v>6293</v>
      </c>
      <c r="AX206" s="6" t="s">
        <v>6306</v>
      </c>
      <c r="AY206" s="6" t="s">
        <v>5406</v>
      </c>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row>
    <row r="207" spans="1:111" x14ac:dyDescent="0.25">
      <c r="A207" s="6" t="s">
        <v>1989</v>
      </c>
      <c r="B207" s="6">
        <v>113</v>
      </c>
      <c r="C207" s="6" t="s">
        <v>901</v>
      </c>
      <c r="D207" s="6" t="s">
        <v>902</v>
      </c>
      <c r="E207" s="6" t="s">
        <v>1943</v>
      </c>
      <c r="F207" s="6" t="s">
        <v>1944</v>
      </c>
      <c r="G207" s="6" t="s">
        <v>4943</v>
      </c>
      <c r="H207" s="6" t="s">
        <v>5176</v>
      </c>
      <c r="I207" s="6" t="s">
        <v>1197</v>
      </c>
      <c r="J207" s="6" t="s">
        <v>1991</v>
      </c>
      <c r="K207" s="6" t="s">
        <v>211</v>
      </c>
      <c r="L207" s="6" t="s">
        <v>1992</v>
      </c>
      <c r="M207" s="110" t="s">
        <v>1993</v>
      </c>
      <c r="N207" s="109" t="s">
        <v>1994</v>
      </c>
      <c r="O207" s="110" t="s">
        <v>85</v>
      </c>
      <c r="P207" s="109" t="s">
        <v>86</v>
      </c>
      <c r="Q207" s="110" t="s">
        <v>1995</v>
      </c>
      <c r="R207" s="109" t="s">
        <v>1996</v>
      </c>
      <c r="S207" s="6" t="s">
        <v>1997</v>
      </c>
      <c r="T207" s="6" t="s">
        <v>1998</v>
      </c>
      <c r="U207" s="6" t="s">
        <v>1954</v>
      </c>
      <c r="V207" s="6" t="s">
        <v>1999</v>
      </c>
      <c r="W207" s="110" t="s">
        <v>1955</v>
      </c>
      <c r="X207" s="109" t="s">
        <v>94</v>
      </c>
      <c r="Y207" s="110" t="s">
        <v>2000</v>
      </c>
      <c r="Z207" s="6" t="s">
        <v>2001</v>
      </c>
      <c r="AA207" s="6" t="s">
        <v>1958</v>
      </c>
      <c r="AB207" s="6" t="s">
        <v>489</v>
      </c>
      <c r="AC207" s="6" t="s">
        <v>99</v>
      </c>
      <c r="AD207" s="110" t="s">
        <v>2002</v>
      </c>
      <c r="AE207" s="109" t="s">
        <v>2003</v>
      </c>
      <c r="AF207" s="6" t="s">
        <v>5387</v>
      </c>
      <c r="AG207" s="6" t="s">
        <v>5913</v>
      </c>
      <c r="AH207" s="6" t="s">
        <v>6307</v>
      </c>
      <c r="AI207" s="6" t="s">
        <v>6286</v>
      </c>
      <c r="AJ207" s="6" t="s">
        <v>5391</v>
      </c>
      <c r="AK207" s="6" t="s">
        <v>5392</v>
      </c>
      <c r="AL207" s="6" t="s">
        <v>6308</v>
      </c>
      <c r="AM207" s="6" t="s">
        <v>6288</v>
      </c>
      <c r="AN207" s="6" t="s">
        <v>6309</v>
      </c>
      <c r="AO207" s="6" t="s">
        <v>5396</v>
      </c>
      <c r="AP207" s="6" t="s">
        <v>5397</v>
      </c>
      <c r="AQ207" s="6" t="s">
        <v>5919</v>
      </c>
      <c r="AR207" s="6" t="s">
        <v>6310</v>
      </c>
      <c r="AS207" s="6" t="s">
        <v>6291</v>
      </c>
      <c r="AT207" s="6" t="s">
        <v>5401</v>
      </c>
      <c r="AU207" s="6" t="s">
        <v>5402</v>
      </c>
      <c r="AV207" s="6" t="s">
        <v>6311</v>
      </c>
      <c r="AW207" s="6" t="s">
        <v>6293</v>
      </c>
      <c r="AX207" s="6" t="s">
        <v>6312</v>
      </c>
      <c r="AY207" s="6" t="s">
        <v>5406</v>
      </c>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row>
    <row r="208" spans="1:111" x14ac:dyDescent="0.25">
      <c r="A208" s="6" t="s">
        <v>2004</v>
      </c>
      <c r="B208" s="6">
        <v>114</v>
      </c>
      <c r="C208" s="6" t="s">
        <v>901</v>
      </c>
      <c r="D208" s="6" t="s">
        <v>902</v>
      </c>
      <c r="E208" s="6" t="s">
        <v>1943</v>
      </c>
      <c r="F208" s="6" t="s">
        <v>1944</v>
      </c>
      <c r="G208" s="6" t="s">
        <v>4944</v>
      </c>
      <c r="H208" s="6" t="s">
        <v>5177</v>
      </c>
      <c r="I208" s="6" t="s">
        <v>1197</v>
      </c>
      <c r="J208" s="6" t="s">
        <v>2006</v>
      </c>
      <c r="K208" s="6" t="s">
        <v>211</v>
      </c>
      <c r="L208" s="6" t="s">
        <v>212</v>
      </c>
      <c r="M208" s="110" t="s">
        <v>2007</v>
      </c>
      <c r="N208" s="109" t="s">
        <v>2008</v>
      </c>
      <c r="O208" s="110" t="s">
        <v>85</v>
      </c>
      <c r="P208" s="109" t="s">
        <v>86</v>
      </c>
      <c r="Q208" s="110" t="s">
        <v>2009</v>
      </c>
      <c r="R208" s="109" t="s">
        <v>2010</v>
      </c>
      <c r="S208" s="6" t="s">
        <v>2011</v>
      </c>
      <c r="T208" s="6" t="s">
        <v>2012</v>
      </c>
      <c r="U208" s="6" t="s">
        <v>1954</v>
      </c>
      <c r="V208" s="6" t="s">
        <v>220</v>
      </c>
      <c r="W208" s="110" t="s">
        <v>1955</v>
      </c>
      <c r="X208" s="109" t="s">
        <v>94</v>
      </c>
      <c r="Y208" s="110" t="s">
        <v>2013</v>
      </c>
      <c r="Z208" s="6" t="s">
        <v>2014</v>
      </c>
      <c r="AA208" s="6" t="s">
        <v>1958</v>
      </c>
      <c r="AB208" s="6" t="s">
        <v>1133</v>
      </c>
      <c r="AC208" s="6" t="s">
        <v>99</v>
      </c>
      <c r="AD208" s="110" t="s">
        <v>2015</v>
      </c>
      <c r="AE208" s="109" t="s">
        <v>2016</v>
      </c>
      <c r="AF208" s="6" t="s">
        <v>5387</v>
      </c>
      <c r="AG208" s="6" t="s">
        <v>5913</v>
      </c>
      <c r="AH208" s="6" t="s">
        <v>6313</v>
      </c>
      <c r="AI208" s="6" t="s">
        <v>6286</v>
      </c>
      <c r="AJ208" s="6" t="s">
        <v>5391</v>
      </c>
      <c r="AK208" s="6" t="s">
        <v>5392</v>
      </c>
      <c r="AL208" s="6" t="s">
        <v>6314</v>
      </c>
      <c r="AM208" s="6" t="s">
        <v>6288</v>
      </c>
      <c r="AN208" s="6" t="s">
        <v>5471</v>
      </c>
      <c r="AO208" s="6" t="s">
        <v>5396</v>
      </c>
      <c r="AP208" s="6" t="s">
        <v>5397</v>
      </c>
      <c r="AQ208" s="6" t="s">
        <v>5919</v>
      </c>
      <c r="AR208" s="6" t="s">
        <v>6315</v>
      </c>
      <c r="AS208" s="6" t="s">
        <v>6291</v>
      </c>
      <c r="AT208" s="6" t="s">
        <v>5401</v>
      </c>
      <c r="AU208" s="6" t="s">
        <v>5402</v>
      </c>
      <c r="AV208" s="6" t="s">
        <v>6316</v>
      </c>
      <c r="AW208" s="6" t="s">
        <v>6293</v>
      </c>
      <c r="AX208" s="6" t="s">
        <v>5476</v>
      </c>
      <c r="AY208" s="6" t="s">
        <v>5406</v>
      </c>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row>
    <row r="209" spans="1:111" x14ac:dyDescent="0.25">
      <c r="A209" s="6" t="s">
        <v>2017</v>
      </c>
      <c r="B209" s="6">
        <v>115</v>
      </c>
      <c r="C209" s="6" t="s">
        <v>901</v>
      </c>
      <c r="D209" s="6" t="s">
        <v>902</v>
      </c>
      <c r="E209" s="6" t="s">
        <v>1943</v>
      </c>
      <c r="F209" s="6" t="s">
        <v>1944</v>
      </c>
      <c r="G209" s="6" t="s">
        <v>4945</v>
      </c>
      <c r="H209" s="6" t="s">
        <v>5178</v>
      </c>
      <c r="I209" s="6" t="s">
        <v>1197</v>
      </c>
      <c r="J209" s="6" t="s">
        <v>2019</v>
      </c>
      <c r="K209" s="6" t="s">
        <v>211</v>
      </c>
      <c r="L209" s="6" t="s">
        <v>1451</v>
      </c>
      <c r="M209" s="110" t="s">
        <v>2020</v>
      </c>
      <c r="N209" s="109" t="s">
        <v>2021</v>
      </c>
      <c r="O209" s="110" t="s">
        <v>85</v>
      </c>
      <c r="P209" s="109" t="s">
        <v>86</v>
      </c>
      <c r="Q209" s="110" t="s">
        <v>2022</v>
      </c>
      <c r="R209" s="109" t="s">
        <v>2023</v>
      </c>
      <c r="S209" s="6" t="s">
        <v>2024</v>
      </c>
      <c r="T209" s="6" t="s">
        <v>2025</v>
      </c>
      <c r="U209" s="6" t="s">
        <v>1954</v>
      </c>
      <c r="V209" s="6" t="s">
        <v>1457</v>
      </c>
      <c r="W209" s="110" t="s">
        <v>1955</v>
      </c>
      <c r="X209" s="109" t="s">
        <v>94</v>
      </c>
      <c r="Y209" s="110" t="s">
        <v>2026</v>
      </c>
      <c r="Z209" s="6" t="s">
        <v>2027</v>
      </c>
      <c r="AA209" s="6" t="s">
        <v>1958</v>
      </c>
      <c r="AB209" s="6" t="s">
        <v>489</v>
      </c>
      <c r="AC209" s="6" t="s">
        <v>99</v>
      </c>
      <c r="AD209" s="110" t="s">
        <v>2028</v>
      </c>
      <c r="AE209" s="109" t="s">
        <v>2029</v>
      </c>
      <c r="AF209" s="6" t="s">
        <v>5387</v>
      </c>
      <c r="AG209" s="6" t="s">
        <v>5913</v>
      </c>
      <c r="AH209" s="6" t="s">
        <v>6317</v>
      </c>
      <c r="AI209" s="6" t="s">
        <v>6286</v>
      </c>
      <c r="AJ209" s="6" t="s">
        <v>5391</v>
      </c>
      <c r="AK209" s="6" t="s">
        <v>5392</v>
      </c>
      <c r="AL209" s="6" t="s">
        <v>6318</v>
      </c>
      <c r="AM209" s="6" t="s">
        <v>6288</v>
      </c>
      <c r="AN209" s="6" t="s">
        <v>6033</v>
      </c>
      <c r="AO209" s="6" t="s">
        <v>5396</v>
      </c>
      <c r="AP209" s="6" t="s">
        <v>5397</v>
      </c>
      <c r="AQ209" s="6" t="s">
        <v>5919</v>
      </c>
      <c r="AR209" s="6" t="s">
        <v>6319</v>
      </c>
      <c r="AS209" s="6" t="s">
        <v>6291</v>
      </c>
      <c r="AT209" s="6" t="s">
        <v>5401</v>
      </c>
      <c r="AU209" s="6" t="s">
        <v>5402</v>
      </c>
      <c r="AV209" s="6" t="s">
        <v>6320</v>
      </c>
      <c r="AW209" s="6" t="s">
        <v>6293</v>
      </c>
      <c r="AX209" s="6" t="s">
        <v>6036</v>
      </c>
      <c r="AY209" s="6" t="s">
        <v>5406</v>
      </c>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row>
    <row r="210" spans="1:111" x14ac:dyDescent="0.25">
      <c r="A210" s="6" t="s">
        <v>2030</v>
      </c>
      <c r="B210" s="6">
        <v>116</v>
      </c>
      <c r="C210" s="6" t="s">
        <v>901</v>
      </c>
      <c r="D210" s="6" t="s">
        <v>902</v>
      </c>
      <c r="E210" s="6" t="s">
        <v>1943</v>
      </c>
      <c r="F210" s="6" t="s">
        <v>1944</v>
      </c>
      <c r="G210" s="6" t="s">
        <v>4946</v>
      </c>
      <c r="H210" s="6" t="s">
        <v>5179</v>
      </c>
      <c r="I210" s="6" t="s">
        <v>1197</v>
      </c>
      <c r="J210" s="6" t="s">
        <v>2032</v>
      </c>
      <c r="K210" s="6" t="s">
        <v>211</v>
      </c>
      <c r="L210" s="6" t="s">
        <v>1061</v>
      </c>
      <c r="M210" s="110" t="s">
        <v>2033</v>
      </c>
      <c r="N210" s="109" t="s">
        <v>2034</v>
      </c>
      <c r="O210" s="110" t="s">
        <v>85</v>
      </c>
      <c r="P210" s="109" t="s">
        <v>86</v>
      </c>
      <c r="Q210" s="110" t="s">
        <v>2035</v>
      </c>
      <c r="R210" s="109" t="s">
        <v>2036</v>
      </c>
      <c r="S210" s="6" t="s">
        <v>2037</v>
      </c>
      <c r="T210" s="6" t="s">
        <v>2038</v>
      </c>
      <c r="U210" s="6" t="s">
        <v>1954</v>
      </c>
      <c r="V210" s="6" t="s">
        <v>834</v>
      </c>
      <c r="W210" s="110" t="s">
        <v>1955</v>
      </c>
      <c r="X210" s="109" t="s">
        <v>94</v>
      </c>
      <c r="Y210" s="110" t="s">
        <v>2039</v>
      </c>
      <c r="Z210" s="6" t="s">
        <v>2040</v>
      </c>
      <c r="AA210" s="6" t="s">
        <v>1958</v>
      </c>
      <c r="AB210" s="6" t="s">
        <v>489</v>
      </c>
      <c r="AC210" s="6" t="s">
        <v>99</v>
      </c>
      <c r="AD210" s="110" t="s">
        <v>2041</v>
      </c>
      <c r="AE210" s="109" t="s">
        <v>2042</v>
      </c>
      <c r="AF210" s="6" t="s">
        <v>5387</v>
      </c>
      <c r="AG210" s="6" t="s">
        <v>5913</v>
      </c>
      <c r="AH210" s="6" t="s">
        <v>6321</v>
      </c>
      <c r="AI210" s="6" t="s">
        <v>6286</v>
      </c>
      <c r="AJ210" s="6" t="s">
        <v>5391</v>
      </c>
      <c r="AK210" s="6" t="s">
        <v>5392</v>
      </c>
      <c r="AL210" s="6" t="s">
        <v>6322</v>
      </c>
      <c r="AM210" s="6" t="s">
        <v>6288</v>
      </c>
      <c r="AN210" s="6" t="s">
        <v>5848</v>
      </c>
      <c r="AO210" s="6" t="s">
        <v>5396</v>
      </c>
      <c r="AP210" s="6" t="s">
        <v>5397</v>
      </c>
      <c r="AQ210" s="6" t="s">
        <v>5919</v>
      </c>
      <c r="AR210" s="6" t="s">
        <v>6323</v>
      </c>
      <c r="AS210" s="6" t="s">
        <v>6291</v>
      </c>
      <c r="AT210" s="6" t="s">
        <v>5401</v>
      </c>
      <c r="AU210" s="6" t="s">
        <v>5402</v>
      </c>
      <c r="AV210" s="6" t="s">
        <v>6324</v>
      </c>
      <c r="AW210" s="6" t="s">
        <v>6293</v>
      </c>
      <c r="AX210" s="6" t="s">
        <v>5854</v>
      </c>
      <c r="AY210" s="6" t="s">
        <v>5406</v>
      </c>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row>
    <row r="211" spans="1:111" x14ac:dyDescent="0.25">
      <c r="A211" s="6" t="s">
        <v>2043</v>
      </c>
      <c r="B211" s="6">
        <v>117</v>
      </c>
      <c r="C211" s="6" t="s">
        <v>901</v>
      </c>
      <c r="D211" s="6" t="s">
        <v>902</v>
      </c>
      <c r="E211" s="6" t="s">
        <v>1943</v>
      </c>
      <c r="F211" s="6" t="s">
        <v>1944</v>
      </c>
      <c r="G211" s="6" t="s">
        <v>4947</v>
      </c>
      <c r="H211" s="6" t="s">
        <v>5180</v>
      </c>
      <c r="I211" s="6" t="s">
        <v>1197</v>
      </c>
      <c r="J211" s="6" t="s">
        <v>1020</v>
      </c>
      <c r="K211" s="6" t="s">
        <v>211</v>
      </c>
      <c r="L211" s="6" t="s">
        <v>1021</v>
      </c>
      <c r="M211" s="110" t="s">
        <v>2045</v>
      </c>
      <c r="N211" s="109" t="s">
        <v>2046</v>
      </c>
      <c r="O211" s="110" t="s">
        <v>85</v>
      </c>
      <c r="P211" s="109" t="s">
        <v>86</v>
      </c>
      <c r="Q211" s="110" t="s">
        <v>2047</v>
      </c>
      <c r="R211" s="109" t="s">
        <v>2048</v>
      </c>
      <c r="S211" s="6" t="s">
        <v>2049</v>
      </c>
      <c r="T211" s="6" t="s">
        <v>1970</v>
      </c>
      <c r="U211" s="6" t="s">
        <v>1954</v>
      </c>
      <c r="V211" s="6" t="s">
        <v>1029</v>
      </c>
      <c r="W211" s="110" t="s">
        <v>1955</v>
      </c>
      <c r="X211" s="109" t="s">
        <v>94</v>
      </c>
      <c r="Y211" s="110" t="s">
        <v>2050</v>
      </c>
      <c r="Z211" s="6" t="s">
        <v>2051</v>
      </c>
      <c r="AA211" s="6" t="s">
        <v>1958</v>
      </c>
      <c r="AB211" s="6" t="s">
        <v>489</v>
      </c>
      <c r="AC211" s="6" t="s">
        <v>99</v>
      </c>
      <c r="AD211" s="110" t="s">
        <v>2052</v>
      </c>
      <c r="AE211" s="109" t="s">
        <v>2053</v>
      </c>
      <c r="AF211" s="6" t="s">
        <v>5387</v>
      </c>
      <c r="AG211" s="6" t="s">
        <v>5913</v>
      </c>
      <c r="AH211" s="6" t="s">
        <v>6325</v>
      </c>
      <c r="AI211" s="6" t="s">
        <v>6286</v>
      </c>
      <c r="AJ211" s="6" t="s">
        <v>5391</v>
      </c>
      <c r="AK211" s="6" t="s">
        <v>5392</v>
      </c>
      <c r="AL211" s="6" t="s">
        <v>6296</v>
      </c>
      <c r="AM211" s="6" t="s">
        <v>6288</v>
      </c>
      <c r="AN211" s="6" t="s">
        <v>5825</v>
      </c>
      <c r="AO211" s="6" t="s">
        <v>5396</v>
      </c>
      <c r="AP211" s="6" t="s">
        <v>5397</v>
      </c>
      <c r="AQ211" s="6" t="s">
        <v>5919</v>
      </c>
      <c r="AR211" s="6" t="s">
        <v>6326</v>
      </c>
      <c r="AS211" s="6" t="s">
        <v>6291</v>
      </c>
      <c r="AT211" s="6" t="s">
        <v>5401</v>
      </c>
      <c r="AU211" s="6" t="s">
        <v>5402</v>
      </c>
      <c r="AV211" s="6" t="s">
        <v>6299</v>
      </c>
      <c r="AW211" s="6" t="s">
        <v>6293</v>
      </c>
      <c r="AX211" s="6" t="s">
        <v>5830</v>
      </c>
      <c r="AY211" s="6" t="s">
        <v>5406</v>
      </c>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row>
    <row r="212" spans="1:111" x14ac:dyDescent="0.25">
      <c r="A212" s="6" t="s">
        <v>2054</v>
      </c>
      <c r="B212" s="6">
        <v>118</v>
      </c>
      <c r="C212" s="6" t="s">
        <v>901</v>
      </c>
      <c r="D212" s="6" t="s">
        <v>902</v>
      </c>
      <c r="E212" s="6" t="s">
        <v>1943</v>
      </c>
      <c r="F212" s="6" t="s">
        <v>1944</v>
      </c>
      <c r="G212" s="6" t="s">
        <v>4948</v>
      </c>
      <c r="H212" s="6" t="s">
        <v>5181</v>
      </c>
      <c r="I212" s="6" t="s">
        <v>1197</v>
      </c>
      <c r="J212" s="6" t="s">
        <v>2032</v>
      </c>
      <c r="K212" s="6" t="s">
        <v>211</v>
      </c>
      <c r="L212" s="6" t="s">
        <v>2056</v>
      </c>
      <c r="M212" s="110" t="s">
        <v>2057</v>
      </c>
      <c r="N212" s="109" t="s">
        <v>2058</v>
      </c>
      <c r="O212" s="110" t="s">
        <v>85</v>
      </c>
      <c r="P212" s="109" t="s">
        <v>86</v>
      </c>
      <c r="Q212" s="110" t="s">
        <v>2059</v>
      </c>
      <c r="R212" s="109" t="s">
        <v>2060</v>
      </c>
      <c r="S212" s="6" t="s">
        <v>2061</v>
      </c>
      <c r="T212" s="6" t="s">
        <v>2062</v>
      </c>
      <c r="U212" s="6" t="s">
        <v>1954</v>
      </c>
      <c r="V212" s="6" t="s">
        <v>2063</v>
      </c>
      <c r="W212" s="110" t="s">
        <v>1955</v>
      </c>
      <c r="X212" s="109" t="s">
        <v>94</v>
      </c>
      <c r="Y212" s="110" t="s">
        <v>2039</v>
      </c>
      <c r="Z212" s="6" t="s">
        <v>2064</v>
      </c>
      <c r="AA212" s="6" t="s">
        <v>1958</v>
      </c>
      <c r="AB212" s="6" t="s">
        <v>536</v>
      </c>
      <c r="AC212" s="6" t="s">
        <v>99</v>
      </c>
      <c r="AD212" s="110" t="s">
        <v>2065</v>
      </c>
      <c r="AE212" s="109" t="s">
        <v>2066</v>
      </c>
      <c r="AF212" s="6" t="s">
        <v>5387</v>
      </c>
      <c r="AG212" s="6" t="s">
        <v>5913</v>
      </c>
      <c r="AH212" s="6" t="s">
        <v>6327</v>
      </c>
      <c r="AI212" s="6" t="s">
        <v>6286</v>
      </c>
      <c r="AJ212" s="6" t="s">
        <v>5391</v>
      </c>
      <c r="AK212" s="6" t="s">
        <v>5392</v>
      </c>
      <c r="AL212" s="6" t="s">
        <v>6328</v>
      </c>
      <c r="AM212" s="6" t="s">
        <v>6288</v>
      </c>
      <c r="AN212" s="6" t="s">
        <v>6329</v>
      </c>
      <c r="AO212" s="6" t="s">
        <v>5396</v>
      </c>
      <c r="AP212" s="6" t="s">
        <v>5397</v>
      </c>
      <c r="AQ212" s="6" t="s">
        <v>5919</v>
      </c>
      <c r="AR212" s="6" t="s">
        <v>6330</v>
      </c>
      <c r="AS212" s="6" t="s">
        <v>6291</v>
      </c>
      <c r="AT212" s="6" t="s">
        <v>5401</v>
      </c>
      <c r="AU212" s="6" t="s">
        <v>5402</v>
      </c>
      <c r="AV212" s="6" t="s">
        <v>6331</v>
      </c>
      <c r="AW212" s="6" t="s">
        <v>6293</v>
      </c>
      <c r="AX212" s="6" t="s">
        <v>6332</v>
      </c>
      <c r="AY212" s="6" t="s">
        <v>5406</v>
      </c>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row>
    <row r="213" spans="1:111" x14ac:dyDescent="0.25">
      <c r="A213" s="6" t="s">
        <v>2067</v>
      </c>
      <c r="B213" s="6">
        <v>119</v>
      </c>
      <c r="C213" s="6" t="s">
        <v>901</v>
      </c>
      <c r="D213" s="6" t="s">
        <v>902</v>
      </c>
      <c r="E213" s="6" t="s">
        <v>1943</v>
      </c>
      <c r="F213" s="6" t="s">
        <v>1944</v>
      </c>
      <c r="G213" s="6" t="s">
        <v>4949</v>
      </c>
      <c r="H213" s="6" t="s">
        <v>5182</v>
      </c>
      <c r="I213" s="6" t="s">
        <v>1197</v>
      </c>
      <c r="J213" s="6" t="s">
        <v>2069</v>
      </c>
      <c r="K213" s="6" t="s">
        <v>211</v>
      </c>
      <c r="L213" s="6" t="s">
        <v>2070</v>
      </c>
      <c r="M213" s="110" t="s">
        <v>2071</v>
      </c>
      <c r="N213" s="109" t="s">
        <v>2072</v>
      </c>
      <c r="O213" s="110" t="s">
        <v>85</v>
      </c>
      <c r="P213" s="109" t="s">
        <v>86</v>
      </c>
      <c r="Q213" s="110" t="s">
        <v>2073</v>
      </c>
      <c r="R213" s="109" t="s">
        <v>2074</v>
      </c>
      <c r="S213" s="6" t="s">
        <v>2075</v>
      </c>
      <c r="T213" s="6" t="s">
        <v>2076</v>
      </c>
      <c r="U213" s="6" t="s">
        <v>1954</v>
      </c>
      <c r="V213" s="6" t="s">
        <v>2077</v>
      </c>
      <c r="W213" s="110" t="s">
        <v>1955</v>
      </c>
      <c r="X213" s="109" t="s">
        <v>94</v>
      </c>
      <c r="Y213" s="110" t="s">
        <v>2078</v>
      </c>
      <c r="Z213" s="6" t="s">
        <v>2079</v>
      </c>
      <c r="AA213" s="6" t="s">
        <v>1958</v>
      </c>
      <c r="AB213" s="6" t="s">
        <v>1133</v>
      </c>
      <c r="AC213" s="6" t="s">
        <v>99</v>
      </c>
      <c r="AD213" s="110" t="s">
        <v>2080</v>
      </c>
      <c r="AE213" s="109" t="s">
        <v>2081</v>
      </c>
      <c r="AF213" s="6" t="s">
        <v>5387</v>
      </c>
      <c r="AG213" s="6" t="s">
        <v>5913</v>
      </c>
      <c r="AH213" s="6" t="s">
        <v>6333</v>
      </c>
      <c r="AI213" s="6" t="s">
        <v>6286</v>
      </c>
      <c r="AJ213" s="6" t="s">
        <v>5391</v>
      </c>
      <c r="AK213" s="6" t="s">
        <v>5392</v>
      </c>
      <c r="AL213" s="6" t="s">
        <v>6334</v>
      </c>
      <c r="AM213" s="6" t="s">
        <v>6288</v>
      </c>
      <c r="AN213" s="6" t="s">
        <v>6335</v>
      </c>
      <c r="AO213" s="6" t="s">
        <v>5396</v>
      </c>
      <c r="AP213" s="6" t="s">
        <v>5397</v>
      </c>
      <c r="AQ213" s="6" t="s">
        <v>5919</v>
      </c>
      <c r="AR213" s="6" t="s">
        <v>6336</v>
      </c>
      <c r="AS213" s="6" t="s">
        <v>6291</v>
      </c>
      <c r="AT213" s="6" t="s">
        <v>5401</v>
      </c>
      <c r="AU213" s="6" t="s">
        <v>5402</v>
      </c>
      <c r="AV213" s="6" t="s">
        <v>6337</v>
      </c>
      <c r="AW213" s="6" t="s">
        <v>6293</v>
      </c>
      <c r="AX213" s="6" t="s">
        <v>6338</v>
      </c>
      <c r="AY213" s="6" t="s">
        <v>5406</v>
      </c>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row>
    <row r="214" spans="1:111" x14ac:dyDescent="0.25">
      <c r="A214" s="6" t="s">
        <v>2082</v>
      </c>
      <c r="B214" s="6">
        <v>120</v>
      </c>
      <c r="C214" s="6" t="s">
        <v>901</v>
      </c>
      <c r="D214" s="6" t="s">
        <v>902</v>
      </c>
      <c r="E214" s="6" t="s">
        <v>1943</v>
      </c>
      <c r="F214" s="6" t="s">
        <v>1944</v>
      </c>
      <c r="G214" s="6" t="s">
        <v>4950</v>
      </c>
      <c r="H214" s="6" t="s">
        <v>5183</v>
      </c>
      <c r="I214" s="6" t="s">
        <v>1197</v>
      </c>
      <c r="J214" s="6" t="s">
        <v>2084</v>
      </c>
      <c r="K214" s="6" t="s">
        <v>211</v>
      </c>
      <c r="L214" s="6" t="s">
        <v>2085</v>
      </c>
      <c r="M214" s="110" t="s">
        <v>2086</v>
      </c>
      <c r="N214" s="109" t="s">
        <v>2087</v>
      </c>
      <c r="O214" s="110" t="s">
        <v>85</v>
      </c>
      <c r="P214" s="109" t="s">
        <v>86</v>
      </c>
      <c r="Q214" s="110" t="s">
        <v>2088</v>
      </c>
      <c r="R214" s="109" t="s">
        <v>2089</v>
      </c>
      <c r="S214" s="6" t="s">
        <v>2090</v>
      </c>
      <c r="T214" s="6" t="s">
        <v>2091</v>
      </c>
      <c r="U214" s="6" t="s">
        <v>1954</v>
      </c>
      <c r="V214" s="6" t="s">
        <v>1227</v>
      </c>
      <c r="W214" s="110" t="s">
        <v>1955</v>
      </c>
      <c r="X214" s="109" t="s">
        <v>94</v>
      </c>
      <c r="Y214" s="110" t="s">
        <v>2092</v>
      </c>
      <c r="Z214" s="6" t="s">
        <v>2093</v>
      </c>
      <c r="AA214" s="6" t="s">
        <v>1958</v>
      </c>
      <c r="AB214" s="6" t="s">
        <v>1232</v>
      </c>
      <c r="AC214" s="6" t="s">
        <v>99</v>
      </c>
      <c r="AD214" s="110" t="s">
        <v>2094</v>
      </c>
      <c r="AE214" s="109" t="s">
        <v>2095</v>
      </c>
      <c r="AF214" s="6" t="s">
        <v>5387</v>
      </c>
      <c r="AG214" s="6" t="s">
        <v>5913</v>
      </c>
      <c r="AH214" s="6" t="s">
        <v>6339</v>
      </c>
      <c r="AI214" s="6" t="s">
        <v>6286</v>
      </c>
      <c r="AJ214" s="6" t="s">
        <v>5391</v>
      </c>
      <c r="AK214" s="6" t="s">
        <v>5392</v>
      </c>
      <c r="AL214" s="6" t="s">
        <v>6340</v>
      </c>
      <c r="AM214" s="6" t="s">
        <v>6288</v>
      </c>
      <c r="AN214" s="6" t="s">
        <v>6341</v>
      </c>
      <c r="AO214" s="6" t="s">
        <v>5396</v>
      </c>
      <c r="AP214" s="6" t="s">
        <v>5397</v>
      </c>
      <c r="AQ214" s="6" t="s">
        <v>5919</v>
      </c>
      <c r="AR214" s="6" t="s">
        <v>6342</v>
      </c>
      <c r="AS214" s="6" t="s">
        <v>6291</v>
      </c>
      <c r="AT214" s="6" t="s">
        <v>5401</v>
      </c>
      <c r="AU214" s="6" t="s">
        <v>5402</v>
      </c>
      <c r="AV214" s="6" t="s">
        <v>6343</v>
      </c>
      <c r="AW214" s="6" t="s">
        <v>6293</v>
      </c>
      <c r="AX214" s="6" t="s">
        <v>6344</v>
      </c>
      <c r="AY214" s="6" t="s">
        <v>5406</v>
      </c>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row>
    <row r="215" spans="1:111" x14ac:dyDescent="0.25">
      <c r="A215" s="6" t="s">
        <v>2096</v>
      </c>
      <c r="B215" s="6">
        <v>121</v>
      </c>
      <c r="C215" s="6" t="s">
        <v>1656</v>
      </c>
      <c r="D215" s="6" t="s">
        <v>1657</v>
      </c>
      <c r="E215" s="6" t="s">
        <v>1943</v>
      </c>
      <c r="F215" s="6" t="s">
        <v>1944</v>
      </c>
      <c r="G215" s="6" t="s">
        <v>4951</v>
      </c>
      <c r="H215" s="6" t="s">
        <v>5184</v>
      </c>
      <c r="I215" s="6" t="s">
        <v>1197</v>
      </c>
      <c r="J215" s="6" t="s">
        <v>2098</v>
      </c>
      <c r="K215" s="6" t="s">
        <v>211</v>
      </c>
      <c r="L215" s="6" t="s">
        <v>2099</v>
      </c>
      <c r="M215" s="110" t="s">
        <v>2100</v>
      </c>
      <c r="N215" s="109" t="s">
        <v>2101</v>
      </c>
      <c r="O215" s="110" t="s">
        <v>85</v>
      </c>
      <c r="P215" s="109" t="s">
        <v>86</v>
      </c>
      <c r="Q215" s="110" t="s">
        <v>2102</v>
      </c>
      <c r="R215" s="109" t="s">
        <v>2103</v>
      </c>
      <c r="S215" s="6" t="s">
        <v>2104</v>
      </c>
      <c r="T215" s="6" t="s">
        <v>2105</v>
      </c>
      <c r="U215" s="6" t="s">
        <v>1954</v>
      </c>
      <c r="V215" s="6" t="s">
        <v>1549</v>
      </c>
      <c r="W215" s="110" t="s">
        <v>1955</v>
      </c>
      <c r="X215" s="109" t="s">
        <v>94</v>
      </c>
      <c r="Y215" s="110" t="s">
        <v>2106</v>
      </c>
      <c r="Z215" s="6" t="s">
        <v>2107</v>
      </c>
      <c r="AA215" s="6" t="s">
        <v>1958</v>
      </c>
      <c r="AB215" s="6" t="s">
        <v>1232</v>
      </c>
      <c r="AC215" s="6" t="s">
        <v>99</v>
      </c>
      <c r="AD215" s="110" t="s">
        <v>2108</v>
      </c>
      <c r="AE215" s="109" t="s">
        <v>2109</v>
      </c>
      <c r="AF215" s="6" t="s">
        <v>5387</v>
      </c>
      <c r="AG215" s="6" t="s">
        <v>5913</v>
      </c>
      <c r="AH215" s="6" t="s">
        <v>6345</v>
      </c>
      <c r="AI215" s="6" t="s">
        <v>6286</v>
      </c>
      <c r="AJ215" s="6" t="s">
        <v>5391</v>
      </c>
      <c r="AK215" s="6" t="s">
        <v>5392</v>
      </c>
      <c r="AL215" s="6" t="s">
        <v>6346</v>
      </c>
      <c r="AM215" s="6" t="s">
        <v>6288</v>
      </c>
      <c r="AN215" s="6" t="s">
        <v>6347</v>
      </c>
      <c r="AO215" s="6" t="s">
        <v>5396</v>
      </c>
      <c r="AP215" s="6" t="s">
        <v>5397</v>
      </c>
      <c r="AQ215" s="6" t="s">
        <v>5919</v>
      </c>
      <c r="AR215" s="6" t="s">
        <v>6348</v>
      </c>
      <c r="AS215" s="6" t="s">
        <v>6291</v>
      </c>
      <c r="AT215" s="6" t="s">
        <v>5401</v>
      </c>
      <c r="AU215" s="6" t="s">
        <v>5402</v>
      </c>
      <c r="AV215" s="6" t="s">
        <v>6349</v>
      </c>
      <c r="AW215" s="6" t="s">
        <v>6293</v>
      </c>
      <c r="AX215" s="6" t="s">
        <v>6350</v>
      </c>
      <c r="AY215" s="6" t="s">
        <v>5406</v>
      </c>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row>
    <row r="216" spans="1:111" x14ac:dyDescent="0.25">
      <c r="A216" s="6" t="s">
        <v>2110</v>
      </c>
      <c r="B216" s="6">
        <v>122</v>
      </c>
      <c r="C216" s="6" t="s">
        <v>1656</v>
      </c>
      <c r="D216" s="6" t="s">
        <v>1657</v>
      </c>
      <c r="E216" s="6" t="s">
        <v>2111</v>
      </c>
      <c r="F216" s="6" t="s">
        <v>2112</v>
      </c>
      <c r="G216" s="6" t="s">
        <v>4952</v>
      </c>
      <c r="H216" s="6" t="s">
        <v>5185</v>
      </c>
      <c r="I216" s="6" t="s">
        <v>2114</v>
      </c>
      <c r="J216" s="6" t="s">
        <v>2115</v>
      </c>
      <c r="K216" s="6" t="s">
        <v>81</v>
      </c>
      <c r="L216" s="6" t="s">
        <v>2116</v>
      </c>
      <c r="M216" s="110" t="s">
        <v>2117</v>
      </c>
      <c r="N216" s="109" t="s">
        <v>2118</v>
      </c>
      <c r="O216" s="110" t="s">
        <v>85</v>
      </c>
      <c r="P216" s="109" t="s">
        <v>86</v>
      </c>
      <c r="Q216" s="110" t="s">
        <v>2119</v>
      </c>
      <c r="R216" s="109" t="s">
        <v>2120</v>
      </c>
      <c r="S216" s="6" t="s">
        <v>2121</v>
      </c>
      <c r="T216" s="6" t="s">
        <v>2122</v>
      </c>
      <c r="U216" s="6" t="s">
        <v>2123</v>
      </c>
      <c r="V216" s="6" t="s">
        <v>220</v>
      </c>
      <c r="W216" s="110" t="s">
        <v>2124</v>
      </c>
      <c r="X216" s="109" t="s">
        <v>94</v>
      </c>
      <c r="Y216" s="110" t="s">
        <v>2125</v>
      </c>
      <c r="Z216" s="6" t="s">
        <v>2126</v>
      </c>
      <c r="AA216" s="6" t="s">
        <v>2127</v>
      </c>
      <c r="AB216" s="6" t="s">
        <v>98</v>
      </c>
      <c r="AC216" s="6" t="s">
        <v>99</v>
      </c>
      <c r="AD216" s="110" t="s">
        <v>2128</v>
      </c>
      <c r="AE216" s="109" t="s">
        <v>2129</v>
      </c>
      <c r="AF216" s="6" t="s">
        <v>5387</v>
      </c>
      <c r="AG216" s="6" t="s">
        <v>6351</v>
      </c>
      <c r="AH216" s="6" t="s">
        <v>6352</v>
      </c>
      <c r="AI216" s="6" t="s">
        <v>6353</v>
      </c>
      <c r="AJ216" s="6" t="s">
        <v>5391</v>
      </c>
      <c r="AK216" s="6" t="s">
        <v>5392</v>
      </c>
      <c r="AL216" s="6" t="s">
        <v>6354</v>
      </c>
      <c r="AM216" s="6" t="s">
        <v>6355</v>
      </c>
      <c r="AN216" s="6" t="s">
        <v>6356</v>
      </c>
      <c r="AO216" s="6" t="s">
        <v>5396</v>
      </c>
      <c r="AP216" s="6" t="s">
        <v>5397</v>
      </c>
      <c r="AQ216" s="6" t="s">
        <v>6357</v>
      </c>
      <c r="AR216" s="6" t="s">
        <v>6358</v>
      </c>
      <c r="AS216" s="6" t="s">
        <v>6359</v>
      </c>
      <c r="AT216" s="6" t="s">
        <v>5401</v>
      </c>
      <c r="AU216" s="6" t="s">
        <v>5402</v>
      </c>
      <c r="AV216" s="6" t="s">
        <v>6360</v>
      </c>
      <c r="AW216" s="6" t="s">
        <v>6361</v>
      </c>
      <c r="AX216" s="6" t="s">
        <v>6362</v>
      </c>
      <c r="AY216" s="6" t="s">
        <v>5406</v>
      </c>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row>
    <row r="217" spans="1:111" x14ac:dyDescent="0.25">
      <c r="A217" s="6" t="s">
        <v>2130</v>
      </c>
      <c r="B217" s="6">
        <v>123</v>
      </c>
      <c r="C217" s="6" t="s">
        <v>1656</v>
      </c>
      <c r="D217" s="6" t="s">
        <v>1657</v>
      </c>
      <c r="E217" s="6" t="s">
        <v>2111</v>
      </c>
      <c r="F217" s="6" t="s">
        <v>2112</v>
      </c>
      <c r="G217" s="6" t="s">
        <v>4953</v>
      </c>
      <c r="H217" s="6" t="s">
        <v>5186</v>
      </c>
      <c r="I217" s="6" t="s">
        <v>2114</v>
      </c>
      <c r="J217" s="6" t="s">
        <v>2115</v>
      </c>
      <c r="K217" s="6" t="s">
        <v>81</v>
      </c>
      <c r="L217" s="6" t="s">
        <v>2132</v>
      </c>
      <c r="M217" s="110" t="s">
        <v>2133</v>
      </c>
      <c r="N217" s="109" t="s">
        <v>2134</v>
      </c>
      <c r="O217" s="110" t="s">
        <v>85</v>
      </c>
      <c r="P217" s="109" t="s">
        <v>86</v>
      </c>
      <c r="Q217" s="110" t="s">
        <v>2135</v>
      </c>
      <c r="R217" s="109" t="s">
        <v>2120</v>
      </c>
      <c r="S217" s="6" t="s">
        <v>2136</v>
      </c>
      <c r="T217" s="6" t="s">
        <v>2137</v>
      </c>
      <c r="U217" s="6" t="s">
        <v>2123</v>
      </c>
      <c r="V217" s="6" t="s">
        <v>160</v>
      </c>
      <c r="W217" s="110" t="s">
        <v>2124</v>
      </c>
      <c r="X217" s="109" t="s">
        <v>94</v>
      </c>
      <c r="Y217" s="110" t="s">
        <v>2125</v>
      </c>
      <c r="Z217" s="6" t="s">
        <v>2138</v>
      </c>
      <c r="AA217" s="6" t="s">
        <v>2127</v>
      </c>
      <c r="AB217" s="6" t="s">
        <v>98</v>
      </c>
      <c r="AC217" s="6" t="s">
        <v>99</v>
      </c>
      <c r="AD217" s="110" t="s">
        <v>2139</v>
      </c>
      <c r="AE217" s="109" t="s">
        <v>2140</v>
      </c>
      <c r="AF217" s="6" t="s">
        <v>5387</v>
      </c>
      <c r="AG217" s="6" t="s">
        <v>6351</v>
      </c>
      <c r="AH217" s="6" t="s">
        <v>6363</v>
      </c>
      <c r="AI217" s="6" t="s">
        <v>6353</v>
      </c>
      <c r="AJ217" s="6" t="s">
        <v>5391</v>
      </c>
      <c r="AK217" s="6" t="s">
        <v>5392</v>
      </c>
      <c r="AL217" s="6" t="s">
        <v>6364</v>
      </c>
      <c r="AM217" s="6" t="s">
        <v>6355</v>
      </c>
      <c r="AN217" s="6" t="s">
        <v>6365</v>
      </c>
      <c r="AO217" s="6" t="s">
        <v>5396</v>
      </c>
      <c r="AP217" s="6" t="s">
        <v>5397</v>
      </c>
      <c r="AQ217" s="6" t="s">
        <v>6357</v>
      </c>
      <c r="AR217" s="6" t="s">
        <v>6366</v>
      </c>
      <c r="AS217" s="6" t="s">
        <v>6359</v>
      </c>
      <c r="AT217" s="6" t="s">
        <v>5401</v>
      </c>
      <c r="AU217" s="6" t="s">
        <v>5402</v>
      </c>
      <c r="AV217" s="6" t="s">
        <v>6367</v>
      </c>
      <c r="AW217" s="6" t="s">
        <v>6361</v>
      </c>
      <c r="AX217" s="6" t="s">
        <v>6368</v>
      </c>
      <c r="AY217" s="6" t="s">
        <v>5406</v>
      </c>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row>
    <row r="218" spans="1:111" x14ac:dyDescent="0.25">
      <c r="A218" s="6" t="s">
        <v>2141</v>
      </c>
      <c r="B218" s="6">
        <v>124</v>
      </c>
      <c r="C218" s="6" t="s">
        <v>1656</v>
      </c>
      <c r="D218" s="6" t="s">
        <v>1657</v>
      </c>
      <c r="E218" s="6" t="s">
        <v>2111</v>
      </c>
      <c r="F218" s="6" t="s">
        <v>2112</v>
      </c>
      <c r="G218" s="6" t="s">
        <v>4954</v>
      </c>
      <c r="H218" s="6" t="s">
        <v>5187</v>
      </c>
      <c r="I218" s="6" t="s">
        <v>2114</v>
      </c>
      <c r="J218" s="6" t="s">
        <v>2115</v>
      </c>
      <c r="K218" s="6" t="s">
        <v>81</v>
      </c>
      <c r="L218" s="6" t="s">
        <v>2143</v>
      </c>
      <c r="M218" s="110" t="s">
        <v>2144</v>
      </c>
      <c r="N218" s="109" t="s">
        <v>2145</v>
      </c>
      <c r="O218" s="110" t="s">
        <v>85</v>
      </c>
      <c r="P218" s="109" t="s">
        <v>86</v>
      </c>
      <c r="Q218" s="110" t="s">
        <v>2146</v>
      </c>
      <c r="R218" s="109" t="s">
        <v>2120</v>
      </c>
      <c r="S218" s="6" t="s">
        <v>2147</v>
      </c>
      <c r="T218" s="6" t="s">
        <v>2148</v>
      </c>
      <c r="U218" s="6" t="s">
        <v>2123</v>
      </c>
      <c r="V218" s="6" t="s">
        <v>2149</v>
      </c>
      <c r="W218" s="110" t="s">
        <v>2124</v>
      </c>
      <c r="X218" s="109" t="s">
        <v>94</v>
      </c>
      <c r="Y218" s="110" t="s">
        <v>2125</v>
      </c>
      <c r="Z218" s="6" t="s">
        <v>2150</v>
      </c>
      <c r="AA218" s="6" t="s">
        <v>2127</v>
      </c>
      <c r="AB218" s="6" t="s">
        <v>1133</v>
      </c>
      <c r="AC218" s="6" t="s">
        <v>99</v>
      </c>
      <c r="AD218" s="110" t="s">
        <v>2151</v>
      </c>
      <c r="AE218" s="109" t="s">
        <v>2152</v>
      </c>
      <c r="AF218" s="6" t="s">
        <v>5387</v>
      </c>
      <c r="AG218" s="6" t="s">
        <v>6351</v>
      </c>
      <c r="AH218" s="6" t="s">
        <v>6369</v>
      </c>
      <c r="AI218" s="6" t="s">
        <v>6353</v>
      </c>
      <c r="AJ218" s="6" t="s">
        <v>5391</v>
      </c>
      <c r="AK218" s="6" t="s">
        <v>5392</v>
      </c>
      <c r="AL218" s="6" t="s">
        <v>6370</v>
      </c>
      <c r="AM218" s="6" t="s">
        <v>6355</v>
      </c>
      <c r="AN218" s="6" t="s">
        <v>6371</v>
      </c>
      <c r="AO218" s="6" t="s">
        <v>5396</v>
      </c>
      <c r="AP218" s="6" t="s">
        <v>5397</v>
      </c>
      <c r="AQ218" s="6" t="s">
        <v>6357</v>
      </c>
      <c r="AR218" s="6" t="s">
        <v>6372</v>
      </c>
      <c r="AS218" s="6" t="s">
        <v>6359</v>
      </c>
      <c r="AT218" s="6" t="s">
        <v>5401</v>
      </c>
      <c r="AU218" s="6" t="s">
        <v>5402</v>
      </c>
      <c r="AV218" s="6" t="s">
        <v>6373</v>
      </c>
      <c r="AW218" s="6" t="s">
        <v>6361</v>
      </c>
      <c r="AX218" s="6" t="s">
        <v>6374</v>
      </c>
      <c r="AY218" s="6" t="s">
        <v>5406</v>
      </c>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row>
    <row r="219" spans="1:111" x14ac:dyDescent="0.25">
      <c r="A219" s="6" t="s">
        <v>2153</v>
      </c>
      <c r="B219" s="6">
        <v>125</v>
      </c>
      <c r="C219" s="6" t="s">
        <v>1656</v>
      </c>
      <c r="D219" s="6" t="s">
        <v>1657</v>
      </c>
      <c r="E219" s="6" t="s">
        <v>2111</v>
      </c>
      <c r="F219" s="6" t="s">
        <v>2112</v>
      </c>
      <c r="G219" s="6" t="s">
        <v>4955</v>
      </c>
      <c r="H219" s="6" t="s">
        <v>5188</v>
      </c>
      <c r="I219" s="6" t="s">
        <v>2114</v>
      </c>
      <c r="J219" s="6" t="s">
        <v>2115</v>
      </c>
      <c r="K219" s="6" t="s">
        <v>81</v>
      </c>
      <c r="L219" s="6" t="s">
        <v>2155</v>
      </c>
      <c r="M219" s="110" t="s">
        <v>2156</v>
      </c>
      <c r="N219" s="109" t="s">
        <v>2157</v>
      </c>
      <c r="O219" s="110" t="s">
        <v>85</v>
      </c>
      <c r="P219" s="109" t="s">
        <v>86</v>
      </c>
      <c r="Q219" s="110" t="s">
        <v>2158</v>
      </c>
      <c r="R219" s="109" t="s">
        <v>2120</v>
      </c>
      <c r="S219" s="6" t="s">
        <v>2159</v>
      </c>
      <c r="T219" s="6" t="s">
        <v>2160</v>
      </c>
      <c r="U219" s="6" t="s">
        <v>2123</v>
      </c>
      <c r="V219" s="6" t="s">
        <v>2161</v>
      </c>
      <c r="W219" s="110" t="s">
        <v>2124</v>
      </c>
      <c r="X219" s="109" t="s">
        <v>94</v>
      </c>
      <c r="Y219" s="110" t="s">
        <v>2125</v>
      </c>
      <c r="Z219" s="6" t="s">
        <v>2162</v>
      </c>
      <c r="AA219" s="6" t="s">
        <v>2127</v>
      </c>
      <c r="AB219" s="6" t="s">
        <v>489</v>
      </c>
      <c r="AC219" s="6" t="s">
        <v>99</v>
      </c>
      <c r="AD219" s="110" t="s">
        <v>2163</v>
      </c>
      <c r="AE219" s="109" t="s">
        <v>2164</v>
      </c>
      <c r="AF219" s="6" t="s">
        <v>5387</v>
      </c>
      <c r="AG219" s="6" t="s">
        <v>6351</v>
      </c>
      <c r="AH219" s="6" t="s">
        <v>6375</v>
      </c>
      <c r="AI219" s="6" t="s">
        <v>6353</v>
      </c>
      <c r="AJ219" s="6" t="s">
        <v>5391</v>
      </c>
      <c r="AK219" s="6" t="s">
        <v>5392</v>
      </c>
      <c r="AL219" s="6" t="s">
        <v>6376</v>
      </c>
      <c r="AM219" s="6" t="s">
        <v>6355</v>
      </c>
      <c r="AN219" s="6" t="s">
        <v>6377</v>
      </c>
      <c r="AO219" s="6" t="s">
        <v>5396</v>
      </c>
      <c r="AP219" s="6" t="s">
        <v>5397</v>
      </c>
      <c r="AQ219" s="6" t="s">
        <v>6357</v>
      </c>
      <c r="AR219" s="6" t="s">
        <v>6378</v>
      </c>
      <c r="AS219" s="6" t="s">
        <v>6359</v>
      </c>
      <c r="AT219" s="6" t="s">
        <v>5401</v>
      </c>
      <c r="AU219" s="6" t="s">
        <v>5402</v>
      </c>
      <c r="AV219" s="6" t="s">
        <v>6379</v>
      </c>
      <c r="AW219" s="6" t="s">
        <v>6361</v>
      </c>
      <c r="AX219" s="6" t="s">
        <v>6380</v>
      </c>
      <c r="AY219" s="6" t="s">
        <v>5406</v>
      </c>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row>
    <row r="220" spans="1:111" x14ac:dyDescent="0.25">
      <c r="A220" s="6" t="s">
        <v>2165</v>
      </c>
      <c r="B220" s="6">
        <v>126</v>
      </c>
      <c r="C220" s="6" t="s">
        <v>1656</v>
      </c>
      <c r="D220" s="6" t="s">
        <v>1657</v>
      </c>
      <c r="E220" s="6" t="s">
        <v>2111</v>
      </c>
      <c r="F220" s="6" t="s">
        <v>2112</v>
      </c>
      <c r="G220" s="6" t="s">
        <v>4956</v>
      </c>
      <c r="H220" s="6" t="s">
        <v>5189</v>
      </c>
      <c r="I220" s="6" t="s">
        <v>2114</v>
      </c>
      <c r="J220" s="6" t="s">
        <v>2115</v>
      </c>
      <c r="K220" s="6" t="s">
        <v>81</v>
      </c>
      <c r="L220" s="6" t="s">
        <v>2167</v>
      </c>
      <c r="M220" s="110" t="s">
        <v>2168</v>
      </c>
      <c r="N220" s="109" t="s">
        <v>2169</v>
      </c>
      <c r="O220" s="110" t="s">
        <v>85</v>
      </c>
      <c r="P220" s="109" t="s">
        <v>86</v>
      </c>
      <c r="Q220" s="110" t="s">
        <v>2170</v>
      </c>
      <c r="R220" s="109" t="s">
        <v>2120</v>
      </c>
      <c r="S220" s="6" t="s">
        <v>2171</v>
      </c>
      <c r="T220" s="6" t="s">
        <v>2172</v>
      </c>
      <c r="U220" s="6" t="s">
        <v>2123</v>
      </c>
      <c r="V220" s="6" t="s">
        <v>2173</v>
      </c>
      <c r="W220" s="110" t="s">
        <v>2124</v>
      </c>
      <c r="X220" s="109" t="s">
        <v>94</v>
      </c>
      <c r="Y220" s="110" t="s">
        <v>2125</v>
      </c>
      <c r="Z220" s="6" t="s">
        <v>2174</v>
      </c>
      <c r="AA220" s="6" t="s">
        <v>2127</v>
      </c>
      <c r="AB220" s="6" t="s">
        <v>119</v>
      </c>
      <c r="AC220" s="6" t="s">
        <v>99</v>
      </c>
      <c r="AD220" s="110" t="s">
        <v>2175</v>
      </c>
      <c r="AE220" s="109" t="s">
        <v>2176</v>
      </c>
      <c r="AF220" s="6" t="s">
        <v>5387</v>
      </c>
      <c r="AG220" s="6" t="s">
        <v>6351</v>
      </c>
      <c r="AH220" s="6" t="s">
        <v>6381</v>
      </c>
      <c r="AI220" s="6" t="s">
        <v>6353</v>
      </c>
      <c r="AJ220" s="6" t="s">
        <v>5391</v>
      </c>
      <c r="AK220" s="6" t="s">
        <v>5392</v>
      </c>
      <c r="AL220" s="6" t="s">
        <v>6382</v>
      </c>
      <c r="AM220" s="6" t="s">
        <v>6355</v>
      </c>
      <c r="AN220" s="6" t="s">
        <v>6383</v>
      </c>
      <c r="AO220" s="6" t="s">
        <v>5396</v>
      </c>
      <c r="AP220" s="6" t="s">
        <v>5397</v>
      </c>
      <c r="AQ220" s="6" t="s">
        <v>6357</v>
      </c>
      <c r="AR220" s="6" t="s">
        <v>6384</v>
      </c>
      <c r="AS220" s="6" t="s">
        <v>6359</v>
      </c>
      <c r="AT220" s="6" t="s">
        <v>5401</v>
      </c>
      <c r="AU220" s="6" t="s">
        <v>5402</v>
      </c>
      <c r="AV220" s="6" t="s">
        <v>6385</v>
      </c>
      <c r="AW220" s="6" t="s">
        <v>6361</v>
      </c>
      <c r="AX220" s="6" t="s">
        <v>6386</v>
      </c>
      <c r="AY220" s="6" t="s">
        <v>5406</v>
      </c>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row>
    <row r="221" spans="1:111" x14ac:dyDescent="0.25">
      <c r="A221" s="6" t="s">
        <v>2177</v>
      </c>
      <c r="B221" s="6">
        <v>127</v>
      </c>
      <c r="C221" s="6" t="s">
        <v>1656</v>
      </c>
      <c r="D221" s="6" t="s">
        <v>1657</v>
      </c>
      <c r="E221" s="6" t="s">
        <v>2111</v>
      </c>
      <c r="F221" s="6" t="s">
        <v>2112</v>
      </c>
      <c r="G221" s="6" t="s">
        <v>4957</v>
      </c>
      <c r="H221" s="6" t="s">
        <v>5190</v>
      </c>
      <c r="I221" s="6" t="s">
        <v>2114</v>
      </c>
      <c r="J221" s="6" t="s">
        <v>2115</v>
      </c>
      <c r="K221" s="6" t="s">
        <v>81</v>
      </c>
      <c r="L221" s="6" t="s">
        <v>2179</v>
      </c>
      <c r="M221" s="110" t="s">
        <v>2180</v>
      </c>
      <c r="N221" s="109" t="s">
        <v>2181</v>
      </c>
      <c r="O221" s="110" t="s">
        <v>85</v>
      </c>
      <c r="P221" s="109" t="s">
        <v>86</v>
      </c>
      <c r="Q221" s="110" t="s">
        <v>2182</v>
      </c>
      <c r="R221" s="109" t="s">
        <v>2120</v>
      </c>
      <c r="S221" s="6" t="s">
        <v>2183</v>
      </c>
      <c r="T221" s="6" t="s">
        <v>2184</v>
      </c>
      <c r="U221" s="6" t="s">
        <v>2123</v>
      </c>
      <c r="V221" s="6" t="s">
        <v>2185</v>
      </c>
      <c r="W221" s="110" t="s">
        <v>2124</v>
      </c>
      <c r="X221" s="109" t="s">
        <v>94</v>
      </c>
      <c r="Y221" s="110" t="s">
        <v>2125</v>
      </c>
      <c r="Z221" s="6" t="s">
        <v>2186</v>
      </c>
      <c r="AA221" s="6" t="s">
        <v>2127</v>
      </c>
      <c r="AB221" s="6" t="s">
        <v>300</v>
      </c>
      <c r="AC221" s="6" t="s">
        <v>99</v>
      </c>
      <c r="AD221" s="110" t="s">
        <v>2187</v>
      </c>
      <c r="AE221" s="109" t="s">
        <v>2188</v>
      </c>
      <c r="AF221" s="6" t="s">
        <v>5387</v>
      </c>
      <c r="AG221" s="6" t="s">
        <v>6351</v>
      </c>
      <c r="AH221" s="6" t="s">
        <v>6387</v>
      </c>
      <c r="AI221" s="6" t="s">
        <v>6353</v>
      </c>
      <c r="AJ221" s="6" t="s">
        <v>5391</v>
      </c>
      <c r="AK221" s="6" t="s">
        <v>5392</v>
      </c>
      <c r="AL221" s="6" t="s">
        <v>6388</v>
      </c>
      <c r="AM221" s="6" t="s">
        <v>6355</v>
      </c>
      <c r="AN221" s="6" t="s">
        <v>6389</v>
      </c>
      <c r="AO221" s="6" t="s">
        <v>5396</v>
      </c>
      <c r="AP221" s="6" t="s">
        <v>5397</v>
      </c>
      <c r="AQ221" s="6" t="s">
        <v>6357</v>
      </c>
      <c r="AR221" s="6" t="s">
        <v>6390</v>
      </c>
      <c r="AS221" s="6" t="s">
        <v>6359</v>
      </c>
      <c r="AT221" s="6" t="s">
        <v>5401</v>
      </c>
      <c r="AU221" s="6" t="s">
        <v>5402</v>
      </c>
      <c r="AV221" s="6" t="s">
        <v>6391</v>
      </c>
      <c r="AW221" s="6" t="s">
        <v>6361</v>
      </c>
      <c r="AX221" s="6" t="s">
        <v>6392</v>
      </c>
      <c r="AY221" s="6" t="s">
        <v>5406</v>
      </c>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row>
    <row r="222" spans="1:111" x14ac:dyDescent="0.25">
      <c r="A222" s="6" t="s">
        <v>2189</v>
      </c>
      <c r="B222" s="6">
        <v>128</v>
      </c>
      <c r="C222" s="6" t="s">
        <v>1656</v>
      </c>
      <c r="D222" s="6" t="s">
        <v>1657</v>
      </c>
      <c r="E222" s="6" t="s">
        <v>2111</v>
      </c>
      <c r="F222" s="6" t="s">
        <v>2112</v>
      </c>
      <c r="G222" s="6" t="s">
        <v>4958</v>
      </c>
      <c r="H222" s="6" t="s">
        <v>5191</v>
      </c>
      <c r="I222" s="6" t="s">
        <v>2114</v>
      </c>
      <c r="J222" s="6" t="s">
        <v>2115</v>
      </c>
      <c r="K222" s="6" t="s">
        <v>81</v>
      </c>
      <c r="L222" s="6" t="s">
        <v>2191</v>
      </c>
      <c r="M222" s="110" t="s">
        <v>2192</v>
      </c>
      <c r="N222" s="109" t="s">
        <v>2193</v>
      </c>
      <c r="O222" s="110" t="s">
        <v>85</v>
      </c>
      <c r="P222" s="109" t="s">
        <v>86</v>
      </c>
      <c r="Q222" s="110" t="s">
        <v>2194</v>
      </c>
      <c r="R222" s="109" t="s">
        <v>2120</v>
      </c>
      <c r="S222" s="6" t="s">
        <v>2195</v>
      </c>
      <c r="T222" s="6" t="s">
        <v>2196</v>
      </c>
      <c r="U222" s="6" t="s">
        <v>2123</v>
      </c>
      <c r="V222" s="6" t="s">
        <v>2197</v>
      </c>
      <c r="W222" s="110" t="s">
        <v>2124</v>
      </c>
      <c r="X222" s="109" t="s">
        <v>94</v>
      </c>
      <c r="Y222" s="110" t="s">
        <v>2125</v>
      </c>
      <c r="Z222" s="6" t="s">
        <v>2198</v>
      </c>
      <c r="AA222" s="6" t="s">
        <v>2127</v>
      </c>
      <c r="AB222" s="6" t="s">
        <v>974</v>
      </c>
      <c r="AC222" s="6" t="s">
        <v>99</v>
      </c>
      <c r="AD222" s="110" t="s">
        <v>2199</v>
      </c>
      <c r="AE222" s="109" t="s">
        <v>2200</v>
      </c>
      <c r="AF222" s="6" t="s">
        <v>5387</v>
      </c>
      <c r="AG222" s="6" t="s">
        <v>6351</v>
      </c>
      <c r="AH222" s="6" t="s">
        <v>6393</v>
      </c>
      <c r="AI222" s="6" t="s">
        <v>6353</v>
      </c>
      <c r="AJ222" s="6" t="s">
        <v>5391</v>
      </c>
      <c r="AK222" s="6" t="s">
        <v>5392</v>
      </c>
      <c r="AL222" s="6" t="s">
        <v>6394</v>
      </c>
      <c r="AM222" s="6" t="s">
        <v>6355</v>
      </c>
      <c r="AN222" s="6" t="s">
        <v>6395</v>
      </c>
      <c r="AO222" s="6" t="s">
        <v>5396</v>
      </c>
      <c r="AP222" s="6" t="s">
        <v>5397</v>
      </c>
      <c r="AQ222" s="6" t="s">
        <v>6357</v>
      </c>
      <c r="AR222" s="6" t="s">
        <v>6396</v>
      </c>
      <c r="AS222" s="6" t="s">
        <v>6359</v>
      </c>
      <c r="AT222" s="6" t="s">
        <v>5401</v>
      </c>
      <c r="AU222" s="6" t="s">
        <v>5402</v>
      </c>
      <c r="AV222" s="6" t="s">
        <v>6397</v>
      </c>
      <c r="AW222" s="6" t="s">
        <v>6361</v>
      </c>
      <c r="AX222" s="6" t="s">
        <v>6398</v>
      </c>
      <c r="AY222" s="6" t="s">
        <v>5406</v>
      </c>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row>
    <row r="223" spans="1:111" x14ac:dyDescent="0.25">
      <c r="A223" s="6" t="s">
        <v>2201</v>
      </c>
      <c r="B223" s="6">
        <v>129</v>
      </c>
      <c r="C223" s="6" t="s">
        <v>1656</v>
      </c>
      <c r="D223" s="6" t="s">
        <v>1657</v>
      </c>
      <c r="E223" s="6" t="s">
        <v>2111</v>
      </c>
      <c r="F223" s="6" t="s">
        <v>2112</v>
      </c>
      <c r="G223" s="6" t="s">
        <v>4959</v>
      </c>
      <c r="H223" s="6" t="s">
        <v>5192</v>
      </c>
      <c r="I223" s="6" t="s">
        <v>2114</v>
      </c>
      <c r="J223" s="6" t="s">
        <v>2115</v>
      </c>
      <c r="K223" s="6" t="s">
        <v>81</v>
      </c>
      <c r="L223" s="6" t="s">
        <v>1451</v>
      </c>
      <c r="M223" s="110" t="s">
        <v>2203</v>
      </c>
      <c r="N223" s="109" t="s">
        <v>2204</v>
      </c>
      <c r="O223" s="110" t="s">
        <v>85</v>
      </c>
      <c r="P223" s="109" t="s">
        <v>86</v>
      </c>
      <c r="Q223" s="110" t="s">
        <v>2205</v>
      </c>
      <c r="R223" s="109" t="s">
        <v>2120</v>
      </c>
      <c r="S223" s="6" t="s">
        <v>2206</v>
      </c>
      <c r="T223" s="6" t="s">
        <v>2207</v>
      </c>
      <c r="U223" s="6" t="s">
        <v>2123</v>
      </c>
      <c r="V223" s="6" t="s">
        <v>1457</v>
      </c>
      <c r="W223" s="110" t="s">
        <v>2124</v>
      </c>
      <c r="X223" s="109" t="s">
        <v>94</v>
      </c>
      <c r="Y223" s="110" t="s">
        <v>2125</v>
      </c>
      <c r="Z223" s="6" t="s">
        <v>2208</v>
      </c>
      <c r="AA223" s="6" t="s">
        <v>2127</v>
      </c>
      <c r="AB223" s="6" t="s">
        <v>489</v>
      </c>
      <c r="AC223" s="6" t="s">
        <v>99</v>
      </c>
      <c r="AD223" s="110" t="s">
        <v>2209</v>
      </c>
      <c r="AE223" s="109" t="s">
        <v>2210</v>
      </c>
      <c r="AF223" s="6" t="s">
        <v>5387</v>
      </c>
      <c r="AG223" s="6" t="s">
        <v>6351</v>
      </c>
      <c r="AH223" s="6" t="s">
        <v>6399</v>
      </c>
      <c r="AI223" s="6" t="s">
        <v>6353</v>
      </c>
      <c r="AJ223" s="6" t="s">
        <v>5391</v>
      </c>
      <c r="AK223" s="6" t="s">
        <v>5392</v>
      </c>
      <c r="AL223" s="6" t="s">
        <v>6400</v>
      </c>
      <c r="AM223" s="6" t="s">
        <v>6355</v>
      </c>
      <c r="AN223" s="6" t="s">
        <v>6033</v>
      </c>
      <c r="AO223" s="6" t="s">
        <v>5396</v>
      </c>
      <c r="AP223" s="6" t="s">
        <v>5397</v>
      </c>
      <c r="AQ223" s="6" t="s">
        <v>6357</v>
      </c>
      <c r="AR223" s="6" t="s">
        <v>6401</v>
      </c>
      <c r="AS223" s="6" t="s">
        <v>6359</v>
      </c>
      <c r="AT223" s="6" t="s">
        <v>5401</v>
      </c>
      <c r="AU223" s="6" t="s">
        <v>5402</v>
      </c>
      <c r="AV223" s="6" t="s">
        <v>6402</v>
      </c>
      <c r="AW223" s="6" t="s">
        <v>6361</v>
      </c>
      <c r="AX223" s="6" t="s">
        <v>6036</v>
      </c>
      <c r="AY223" s="6" t="s">
        <v>5406</v>
      </c>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row>
    <row r="224" spans="1:111" x14ac:dyDescent="0.25">
      <c r="A224" s="6" t="s">
        <v>2211</v>
      </c>
      <c r="B224" s="6">
        <v>130</v>
      </c>
      <c r="C224" s="6" t="s">
        <v>1656</v>
      </c>
      <c r="D224" s="6" t="s">
        <v>1657</v>
      </c>
      <c r="E224" s="6" t="s">
        <v>2111</v>
      </c>
      <c r="F224" s="6" t="s">
        <v>2112</v>
      </c>
      <c r="G224" s="6" t="s">
        <v>4960</v>
      </c>
      <c r="H224" s="6" t="s">
        <v>5193</v>
      </c>
      <c r="I224" s="6" t="s">
        <v>2114</v>
      </c>
      <c r="J224" s="6" t="s">
        <v>2115</v>
      </c>
      <c r="K224" s="6" t="s">
        <v>81</v>
      </c>
      <c r="L224" s="6" t="s">
        <v>2213</v>
      </c>
      <c r="M224" s="110" t="s">
        <v>2214</v>
      </c>
      <c r="N224" s="109" t="s">
        <v>2215</v>
      </c>
      <c r="O224" s="110" t="s">
        <v>85</v>
      </c>
      <c r="P224" s="109" t="s">
        <v>86</v>
      </c>
      <c r="Q224" s="110" t="s">
        <v>2216</v>
      </c>
      <c r="R224" s="109" t="s">
        <v>2120</v>
      </c>
      <c r="S224" s="6" t="s">
        <v>2217</v>
      </c>
      <c r="T224" s="6" t="s">
        <v>2218</v>
      </c>
      <c r="U224" s="6" t="s">
        <v>2123</v>
      </c>
      <c r="V224" s="6" t="s">
        <v>2219</v>
      </c>
      <c r="W224" s="110" t="s">
        <v>2124</v>
      </c>
      <c r="X224" s="109" t="s">
        <v>94</v>
      </c>
      <c r="Y224" s="110" t="s">
        <v>2125</v>
      </c>
      <c r="Z224" s="6" t="s">
        <v>2220</v>
      </c>
      <c r="AA224" s="6" t="s">
        <v>2127</v>
      </c>
      <c r="AB224" s="6" t="s">
        <v>281</v>
      </c>
      <c r="AC224" s="6" t="s">
        <v>99</v>
      </c>
      <c r="AD224" s="110" t="s">
        <v>2221</v>
      </c>
      <c r="AE224" s="109" t="s">
        <v>2222</v>
      </c>
      <c r="AF224" s="6" t="s">
        <v>5387</v>
      </c>
      <c r="AG224" s="6" t="s">
        <v>6351</v>
      </c>
      <c r="AH224" s="6" t="s">
        <v>6403</v>
      </c>
      <c r="AI224" s="6" t="s">
        <v>6353</v>
      </c>
      <c r="AJ224" s="6" t="s">
        <v>5391</v>
      </c>
      <c r="AK224" s="6" t="s">
        <v>5392</v>
      </c>
      <c r="AL224" s="6" t="s">
        <v>6404</v>
      </c>
      <c r="AM224" s="6" t="s">
        <v>6355</v>
      </c>
      <c r="AN224" s="6" t="s">
        <v>6405</v>
      </c>
      <c r="AO224" s="6" t="s">
        <v>5396</v>
      </c>
      <c r="AP224" s="6" t="s">
        <v>5397</v>
      </c>
      <c r="AQ224" s="6" t="s">
        <v>6357</v>
      </c>
      <c r="AR224" s="6" t="s">
        <v>6406</v>
      </c>
      <c r="AS224" s="6" t="s">
        <v>6359</v>
      </c>
      <c r="AT224" s="6" t="s">
        <v>5401</v>
      </c>
      <c r="AU224" s="6" t="s">
        <v>5402</v>
      </c>
      <c r="AV224" s="6" t="s">
        <v>6407</v>
      </c>
      <c r="AW224" s="6" t="s">
        <v>6361</v>
      </c>
      <c r="AX224" s="6" t="s">
        <v>6408</v>
      </c>
      <c r="AY224" s="6" t="s">
        <v>5406</v>
      </c>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row>
    <row r="225" spans="1:111" x14ac:dyDescent="0.25">
      <c r="A225" s="6" t="s">
        <v>2223</v>
      </c>
      <c r="B225" s="6">
        <v>131</v>
      </c>
      <c r="C225" s="6" t="s">
        <v>1656</v>
      </c>
      <c r="D225" s="6" t="s">
        <v>1657</v>
      </c>
      <c r="E225" s="6" t="s">
        <v>2111</v>
      </c>
      <c r="F225" s="6" t="s">
        <v>2112</v>
      </c>
      <c r="G225" s="6" t="s">
        <v>4961</v>
      </c>
      <c r="H225" s="6" t="s">
        <v>5194</v>
      </c>
      <c r="I225" s="6" t="s">
        <v>2114</v>
      </c>
      <c r="J225" s="6" t="s">
        <v>2115</v>
      </c>
      <c r="K225" s="6" t="s">
        <v>81</v>
      </c>
      <c r="L225" s="6" t="s">
        <v>2225</v>
      </c>
      <c r="M225" s="110" t="s">
        <v>2226</v>
      </c>
      <c r="N225" s="109" t="s">
        <v>2227</v>
      </c>
      <c r="O225" s="110" t="s">
        <v>85</v>
      </c>
      <c r="P225" s="109" t="s">
        <v>86</v>
      </c>
      <c r="Q225" s="110" t="s">
        <v>2228</v>
      </c>
      <c r="R225" s="109" t="s">
        <v>2120</v>
      </c>
      <c r="S225" s="6" t="s">
        <v>2229</v>
      </c>
      <c r="T225" s="6" t="s">
        <v>2230</v>
      </c>
      <c r="U225" s="6" t="s">
        <v>2123</v>
      </c>
      <c r="V225" s="6" t="s">
        <v>827</v>
      </c>
      <c r="W225" s="110" t="s">
        <v>2124</v>
      </c>
      <c r="X225" s="109" t="s">
        <v>94</v>
      </c>
      <c r="Y225" s="110" t="s">
        <v>2125</v>
      </c>
      <c r="Z225" s="6" t="s">
        <v>2231</v>
      </c>
      <c r="AA225" s="6" t="s">
        <v>2127</v>
      </c>
      <c r="AB225" s="6" t="s">
        <v>489</v>
      </c>
      <c r="AC225" s="6" t="s">
        <v>99</v>
      </c>
      <c r="AD225" s="110" t="s">
        <v>2232</v>
      </c>
      <c r="AE225" s="109" t="s">
        <v>2233</v>
      </c>
      <c r="AF225" s="6" t="s">
        <v>5387</v>
      </c>
      <c r="AG225" s="6" t="s">
        <v>6351</v>
      </c>
      <c r="AH225" s="6" t="s">
        <v>6409</v>
      </c>
      <c r="AI225" s="6" t="s">
        <v>6353</v>
      </c>
      <c r="AJ225" s="6" t="s">
        <v>5391</v>
      </c>
      <c r="AK225" s="6" t="s">
        <v>5392</v>
      </c>
      <c r="AL225" s="6" t="s">
        <v>6410</v>
      </c>
      <c r="AM225" s="6" t="s">
        <v>6355</v>
      </c>
      <c r="AN225" s="6" t="s">
        <v>6411</v>
      </c>
      <c r="AO225" s="6" t="s">
        <v>5396</v>
      </c>
      <c r="AP225" s="6" t="s">
        <v>5397</v>
      </c>
      <c r="AQ225" s="6" t="s">
        <v>6357</v>
      </c>
      <c r="AR225" s="6" t="s">
        <v>6412</v>
      </c>
      <c r="AS225" s="6" t="s">
        <v>6359</v>
      </c>
      <c r="AT225" s="6" t="s">
        <v>5401</v>
      </c>
      <c r="AU225" s="6" t="s">
        <v>5402</v>
      </c>
      <c r="AV225" s="6" t="s">
        <v>6413</v>
      </c>
      <c r="AW225" s="6" t="s">
        <v>6361</v>
      </c>
      <c r="AX225" s="6" t="s">
        <v>6414</v>
      </c>
      <c r="AY225" s="6" t="s">
        <v>5406</v>
      </c>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row>
    <row r="226" spans="1:111" x14ac:dyDescent="0.25">
      <c r="A226" s="6" t="s">
        <v>2234</v>
      </c>
      <c r="B226" s="6">
        <v>132</v>
      </c>
      <c r="C226" s="6" t="s">
        <v>1656</v>
      </c>
      <c r="D226" s="6" t="s">
        <v>1657</v>
      </c>
      <c r="E226" s="6" t="s">
        <v>2111</v>
      </c>
      <c r="F226" s="6" t="s">
        <v>2112</v>
      </c>
      <c r="G226" s="6" t="s">
        <v>4962</v>
      </c>
      <c r="H226" s="6" t="s">
        <v>5195</v>
      </c>
      <c r="I226" s="6" t="s">
        <v>2114</v>
      </c>
      <c r="J226" s="6" t="s">
        <v>2115</v>
      </c>
      <c r="K226" s="6" t="s">
        <v>81</v>
      </c>
      <c r="L226" s="6" t="s">
        <v>2236</v>
      </c>
      <c r="M226" s="110" t="s">
        <v>2237</v>
      </c>
      <c r="N226" s="109" t="s">
        <v>2238</v>
      </c>
      <c r="O226" s="110" t="s">
        <v>85</v>
      </c>
      <c r="P226" s="109" t="s">
        <v>86</v>
      </c>
      <c r="Q226" s="110" t="s">
        <v>2239</v>
      </c>
      <c r="R226" s="109" t="s">
        <v>2120</v>
      </c>
      <c r="S226" s="6" t="s">
        <v>2240</v>
      </c>
      <c r="T226" s="6" t="s">
        <v>2241</v>
      </c>
      <c r="U226" s="6" t="s">
        <v>2123</v>
      </c>
      <c r="V226" s="6" t="s">
        <v>1691</v>
      </c>
      <c r="W226" s="110" t="s">
        <v>2124</v>
      </c>
      <c r="X226" s="109" t="s">
        <v>94</v>
      </c>
      <c r="Y226" s="110" t="s">
        <v>2125</v>
      </c>
      <c r="Z226" s="6" t="s">
        <v>2242</v>
      </c>
      <c r="AA226" s="6" t="s">
        <v>2127</v>
      </c>
      <c r="AB226" s="6" t="s">
        <v>1652</v>
      </c>
      <c r="AC226" s="6" t="s">
        <v>99</v>
      </c>
      <c r="AD226" s="110" t="s">
        <v>2243</v>
      </c>
      <c r="AE226" s="109" t="s">
        <v>2244</v>
      </c>
      <c r="AF226" s="6" t="s">
        <v>5387</v>
      </c>
      <c r="AG226" s="6" t="s">
        <v>6351</v>
      </c>
      <c r="AH226" s="6" t="s">
        <v>6415</v>
      </c>
      <c r="AI226" s="6" t="s">
        <v>6353</v>
      </c>
      <c r="AJ226" s="6" t="s">
        <v>5391</v>
      </c>
      <c r="AK226" s="6" t="s">
        <v>5392</v>
      </c>
      <c r="AL226" s="6" t="s">
        <v>6416</v>
      </c>
      <c r="AM226" s="6" t="s">
        <v>6355</v>
      </c>
      <c r="AN226" s="6" t="s">
        <v>6417</v>
      </c>
      <c r="AO226" s="6" t="s">
        <v>5396</v>
      </c>
      <c r="AP226" s="6" t="s">
        <v>5397</v>
      </c>
      <c r="AQ226" s="6" t="s">
        <v>6357</v>
      </c>
      <c r="AR226" s="6" t="s">
        <v>6418</v>
      </c>
      <c r="AS226" s="6" t="s">
        <v>6359</v>
      </c>
      <c r="AT226" s="6" t="s">
        <v>5401</v>
      </c>
      <c r="AU226" s="6" t="s">
        <v>5402</v>
      </c>
      <c r="AV226" s="6" t="s">
        <v>6419</v>
      </c>
      <c r="AW226" s="6" t="s">
        <v>6361</v>
      </c>
      <c r="AX226" s="6" t="s">
        <v>6420</v>
      </c>
      <c r="AY226" s="6" t="s">
        <v>5406</v>
      </c>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row>
    <row r="227" spans="1:111" x14ac:dyDescent="0.25">
      <c r="A227" s="6" t="s">
        <v>2245</v>
      </c>
      <c r="B227" s="6">
        <v>133</v>
      </c>
      <c r="C227" s="6" t="s">
        <v>1656</v>
      </c>
      <c r="D227" s="6" t="s">
        <v>1657</v>
      </c>
      <c r="E227" s="6" t="s">
        <v>2111</v>
      </c>
      <c r="F227" s="6" t="s">
        <v>2112</v>
      </c>
      <c r="G227" s="6" t="s">
        <v>4963</v>
      </c>
      <c r="H227" s="6" t="s">
        <v>5196</v>
      </c>
      <c r="I227" s="6" t="s">
        <v>2114</v>
      </c>
      <c r="J227" s="6" t="s">
        <v>2115</v>
      </c>
      <c r="K227" s="6" t="s">
        <v>81</v>
      </c>
      <c r="L227" s="6" t="s">
        <v>2247</v>
      </c>
      <c r="M227" s="110" t="s">
        <v>2248</v>
      </c>
      <c r="N227" s="109" t="s">
        <v>2249</v>
      </c>
      <c r="O227" s="110" t="s">
        <v>85</v>
      </c>
      <c r="P227" s="109" t="s">
        <v>86</v>
      </c>
      <c r="Q227" s="110" t="s">
        <v>2250</v>
      </c>
      <c r="R227" s="109" t="s">
        <v>2120</v>
      </c>
      <c r="S227" s="6" t="s">
        <v>2251</v>
      </c>
      <c r="T227" s="6" t="s">
        <v>2252</v>
      </c>
      <c r="U227" s="6" t="s">
        <v>2123</v>
      </c>
      <c r="V227" s="6" t="s">
        <v>1207</v>
      </c>
      <c r="W227" s="110" t="s">
        <v>2124</v>
      </c>
      <c r="X227" s="109" t="s">
        <v>94</v>
      </c>
      <c r="Y227" s="110" t="s">
        <v>2125</v>
      </c>
      <c r="Z227" s="6" t="s">
        <v>2253</v>
      </c>
      <c r="AA227" s="6" t="s">
        <v>2127</v>
      </c>
      <c r="AB227" s="6" t="s">
        <v>974</v>
      </c>
      <c r="AC227" s="6" t="s">
        <v>99</v>
      </c>
      <c r="AD227" s="110" t="s">
        <v>2254</v>
      </c>
      <c r="AE227" s="109" t="s">
        <v>2255</v>
      </c>
      <c r="AF227" s="6" t="s">
        <v>5387</v>
      </c>
      <c r="AG227" s="6" t="s">
        <v>6351</v>
      </c>
      <c r="AH227" s="6" t="s">
        <v>6421</v>
      </c>
      <c r="AI227" s="6" t="s">
        <v>6353</v>
      </c>
      <c r="AJ227" s="6" t="s">
        <v>5391</v>
      </c>
      <c r="AK227" s="6" t="s">
        <v>5392</v>
      </c>
      <c r="AL227" s="6" t="s">
        <v>6422</v>
      </c>
      <c r="AM227" s="6" t="s">
        <v>6355</v>
      </c>
      <c r="AN227" s="6" t="s">
        <v>6423</v>
      </c>
      <c r="AO227" s="6" t="s">
        <v>5396</v>
      </c>
      <c r="AP227" s="6" t="s">
        <v>5397</v>
      </c>
      <c r="AQ227" s="6" t="s">
        <v>6357</v>
      </c>
      <c r="AR227" s="6" t="s">
        <v>6424</v>
      </c>
      <c r="AS227" s="6" t="s">
        <v>6359</v>
      </c>
      <c r="AT227" s="6" t="s">
        <v>5401</v>
      </c>
      <c r="AU227" s="6" t="s">
        <v>5402</v>
      </c>
      <c r="AV227" s="6" t="s">
        <v>6425</v>
      </c>
      <c r="AW227" s="6" t="s">
        <v>6361</v>
      </c>
      <c r="AX227" s="6" t="s">
        <v>6426</v>
      </c>
      <c r="AY227" s="6" t="s">
        <v>5406</v>
      </c>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row>
    <row r="228" spans="1:111" x14ac:dyDescent="0.25">
      <c r="A228" s="6" t="s">
        <v>2256</v>
      </c>
      <c r="B228" s="6">
        <v>134</v>
      </c>
      <c r="C228" s="6" t="s">
        <v>901</v>
      </c>
      <c r="D228" s="6" t="s">
        <v>902</v>
      </c>
      <c r="E228" s="6" t="s">
        <v>2257</v>
      </c>
      <c r="F228" s="6" t="s">
        <v>2258</v>
      </c>
      <c r="G228" s="6" t="s">
        <v>4964</v>
      </c>
      <c r="H228" s="6" t="s">
        <v>5197</v>
      </c>
      <c r="I228" s="6" t="s">
        <v>1197</v>
      </c>
      <c r="J228" s="6" t="s">
        <v>2260</v>
      </c>
      <c r="K228" s="6" t="s">
        <v>2261</v>
      </c>
      <c r="L228" s="6" t="s">
        <v>2262</v>
      </c>
      <c r="M228" s="110" t="s">
        <v>2263</v>
      </c>
      <c r="N228" s="109" t="s">
        <v>2264</v>
      </c>
      <c r="O228" s="110" t="s">
        <v>85</v>
      </c>
      <c r="P228" s="109" t="s">
        <v>86</v>
      </c>
      <c r="Q228" s="110" t="s">
        <v>2265</v>
      </c>
      <c r="R228" s="109" t="s">
        <v>2266</v>
      </c>
      <c r="S228" s="6" t="s">
        <v>2267</v>
      </c>
      <c r="T228" s="6" t="s">
        <v>2268</v>
      </c>
      <c r="U228" s="6" t="s">
        <v>2269</v>
      </c>
      <c r="V228" s="6" t="s">
        <v>2270</v>
      </c>
      <c r="W228" s="110" t="s">
        <v>2271</v>
      </c>
      <c r="X228" s="109" t="s">
        <v>94</v>
      </c>
      <c r="Y228" s="110" t="s">
        <v>2272</v>
      </c>
      <c r="Z228" s="6" t="s">
        <v>2273</v>
      </c>
      <c r="AA228" s="6" t="s">
        <v>2274</v>
      </c>
      <c r="AB228" s="6" t="s">
        <v>536</v>
      </c>
      <c r="AC228" s="6" t="s">
        <v>99</v>
      </c>
      <c r="AD228" s="110" t="s">
        <v>2275</v>
      </c>
      <c r="AE228" s="109" t="s">
        <v>2276</v>
      </c>
      <c r="AF228" s="6" t="s">
        <v>5387</v>
      </c>
      <c r="AG228" s="6" t="s">
        <v>5913</v>
      </c>
      <c r="AH228" s="6" t="s">
        <v>6427</v>
      </c>
      <c r="AI228" s="6" t="s">
        <v>6428</v>
      </c>
      <c r="AJ228" s="6" t="s">
        <v>5391</v>
      </c>
      <c r="AK228" s="6" t="s">
        <v>5392</v>
      </c>
      <c r="AL228" s="6" t="s">
        <v>6429</v>
      </c>
      <c r="AM228" s="6" t="s">
        <v>6430</v>
      </c>
      <c r="AN228" s="6" t="s">
        <v>6431</v>
      </c>
      <c r="AO228" s="6" t="s">
        <v>5396</v>
      </c>
      <c r="AP228" s="6" t="s">
        <v>5397</v>
      </c>
      <c r="AQ228" s="6" t="s">
        <v>5919</v>
      </c>
      <c r="AR228" s="6" t="s">
        <v>6432</v>
      </c>
      <c r="AS228" s="6" t="s">
        <v>6433</v>
      </c>
      <c r="AT228" s="6" t="s">
        <v>5401</v>
      </c>
      <c r="AU228" s="6" t="s">
        <v>5402</v>
      </c>
      <c r="AV228" s="6" t="s">
        <v>6434</v>
      </c>
      <c r="AW228" s="6" t="s">
        <v>6435</v>
      </c>
      <c r="AX228" s="6" t="s">
        <v>6436</v>
      </c>
      <c r="AY228" s="6" t="s">
        <v>5406</v>
      </c>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row>
    <row r="229" spans="1:111" x14ac:dyDescent="0.25">
      <c r="A229" s="6" t="s">
        <v>2277</v>
      </c>
      <c r="B229" s="6">
        <v>135</v>
      </c>
      <c r="C229" s="6" t="s">
        <v>901</v>
      </c>
      <c r="D229" s="6" t="s">
        <v>902</v>
      </c>
      <c r="E229" s="6" t="s">
        <v>2257</v>
      </c>
      <c r="F229" s="6" t="s">
        <v>2258</v>
      </c>
      <c r="G229" s="6" t="s">
        <v>4965</v>
      </c>
      <c r="H229" s="6" t="s">
        <v>5198</v>
      </c>
      <c r="I229" s="6" t="s">
        <v>1197</v>
      </c>
      <c r="J229" s="6" t="s">
        <v>2279</v>
      </c>
      <c r="K229" s="6" t="s">
        <v>387</v>
      </c>
      <c r="L229" s="6" t="s">
        <v>2262</v>
      </c>
      <c r="M229" s="110" t="s">
        <v>2280</v>
      </c>
      <c r="N229" s="109" t="s">
        <v>2281</v>
      </c>
      <c r="O229" s="110" t="s">
        <v>85</v>
      </c>
      <c r="P229" s="109" t="s">
        <v>86</v>
      </c>
      <c r="Q229" s="110" t="s">
        <v>2282</v>
      </c>
      <c r="R229" s="109" t="s">
        <v>2266</v>
      </c>
      <c r="S229" s="6" t="s">
        <v>2283</v>
      </c>
      <c r="T229" s="6" t="s">
        <v>2268</v>
      </c>
      <c r="U229" s="6" t="s">
        <v>2269</v>
      </c>
      <c r="V229" s="6" t="s">
        <v>2270</v>
      </c>
      <c r="W229" s="110" t="s">
        <v>2271</v>
      </c>
      <c r="X229" s="109" t="s">
        <v>94</v>
      </c>
      <c r="Y229" s="110" t="s">
        <v>2284</v>
      </c>
      <c r="Z229" s="6" t="s">
        <v>2285</v>
      </c>
      <c r="AA229" s="6" t="s">
        <v>2274</v>
      </c>
      <c r="AB229" s="6" t="s">
        <v>536</v>
      </c>
      <c r="AC229" s="6" t="s">
        <v>99</v>
      </c>
      <c r="AD229" s="110" t="s">
        <v>2286</v>
      </c>
      <c r="AE229" s="109" t="s">
        <v>2287</v>
      </c>
      <c r="AF229" s="6" t="s">
        <v>5387</v>
      </c>
      <c r="AG229" s="6" t="s">
        <v>5913</v>
      </c>
      <c r="AH229" s="6" t="s">
        <v>6437</v>
      </c>
      <c r="AI229" s="6" t="s">
        <v>6428</v>
      </c>
      <c r="AJ229" s="6" t="s">
        <v>5391</v>
      </c>
      <c r="AK229" s="6" t="s">
        <v>5392</v>
      </c>
      <c r="AL229" s="6" t="s">
        <v>6429</v>
      </c>
      <c r="AM229" s="6" t="s">
        <v>6430</v>
      </c>
      <c r="AN229" s="6" t="s">
        <v>6431</v>
      </c>
      <c r="AO229" s="6" t="s">
        <v>5396</v>
      </c>
      <c r="AP229" s="6" t="s">
        <v>5397</v>
      </c>
      <c r="AQ229" s="6" t="s">
        <v>5919</v>
      </c>
      <c r="AR229" s="6" t="s">
        <v>6438</v>
      </c>
      <c r="AS229" s="6" t="s">
        <v>6433</v>
      </c>
      <c r="AT229" s="6" t="s">
        <v>5401</v>
      </c>
      <c r="AU229" s="6" t="s">
        <v>5402</v>
      </c>
      <c r="AV229" s="6" t="s">
        <v>6434</v>
      </c>
      <c r="AW229" s="6" t="s">
        <v>6435</v>
      </c>
      <c r="AX229" s="6" t="s">
        <v>6436</v>
      </c>
      <c r="AY229" s="6" t="s">
        <v>5406</v>
      </c>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row>
    <row r="230" spans="1:111" x14ac:dyDescent="0.25">
      <c r="A230" s="6" t="s">
        <v>2288</v>
      </c>
      <c r="B230" s="6">
        <v>136</v>
      </c>
      <c r="C230" s="6" t="s">
        <v>901</v>
      </c>
      <c r="D230" s="6" t="s">
        <v>902</v>
      </c>
      <c r="E230" s="6" t="s">
        <v>2257</v>
      </c>
      <c r="F230" s="6" t="s">
        <v>2258</v>
      </c>
      <c r="G230" s="6" t="s">
        <v>4966</v>
      </c>
      <c r="H230" s="6" t="s">
        <v>5199</v>
      </c>
      <c r="I230" s="6" t="s">
        <v>1197</v>
      </c>
      <c r="J230" s="6" t="s">
        <v>2290</v>
      </c>
      <c r="K230" s="6" t="s">
        <v>464</v>
      </c>
      <c r="L230" s="6" t="s">
        <v>2262</v>
      </c>
      <c r="M230" s="110" t="s">
        <v>2291</v>
      </c>
      <c r="N230" s="109" t="s">
        <v>2292</v>
      </c>
      <c r="O230" s="110" t="s">
        <v>85</v>
      </c>
      <c r="P230" s="109" t="s">
        <v>86</v>
      </c>
      <c r="Q230" s="110" t="s">
        <v>2293</v>
      </c>
      <c r="R230" s="109" t="s">
        <v>2266</v>
      </c>
      <c r="S230" s="6" t="s">
        <v>2294</v>
      </c>
      <c r="T230" s="6" t="s">
        <v>2268</v>
      </c>
      <c r="U230" s="6" t="s">
        <v>2269</v>
      </c>
      <c r="V230" s="6" t="s">
        <v>2270</v>
      </c>
      <c r="W230" s="110" t="s">
        <v>2271</v>
      </c>
      <c r="X230" s="109" t="s">
        <v>94</v>
      </c>
      <c r="Y230" s="110" t="s">
        <v>2295</v>
      </c>
      <c r="Z230" s="6" t="s">
        <v>2296</v>
      </c>
      <c r="AA230" s="6" t="s">
        <v>2274</v>
      </c>
      <c r="AB230" s="6" t="s">
        <v>536</v>
      </c>
      <c r="AC230" s="6" t="s">
        <v>99</v>
      </c>
      <c r="AD230" s="110" t="s">
        <v>2297</v>
      </c>
      <c r="AE230" s="109" t="s">
        <v>2298</v>
      </c>
      <c r="AF230" s="6" t="s">
        <v>5387</v>
      </c>
      <c r="AG230" s="6" t="s">
        <v>5913</v>
      </c>
      <c r="AH230" s="6" t="s">
        <v>6439</v>
      </c>
      <c r="AI230" s="6" t="s">
        <v>6428</v>
      </c>
      <c r="AJ230" s="6" t="s">
        <v>5391</v>
      </c>
      <c r="AK230" s="6" t="s">
        <v>5392</v>
      </c>
      <c r="AL230" s="6" t="s">
        <v>6429</v>
      </c>
      <c r="AM230" s="6" t="s">
        <v>6430</v>
      </c>
      <c r="AN230" s="6" t="s">
        <v>6431</v>
      </c>
      <c r="AO230" s="6" t="s">
        <v>5396</v>
      </c>
      <c r="AP230" s="6" t="s">
        <v>5397</v>
      </c>
      <c r="AQ230" s="6" t="s">
        <v>5919</v>
      </c>
      <c r="AR230" s="6" t="s">
        <v>6440</v>
      </c>
      <c r="AS230" s="6" t="s">
        <v>6433</v>
      </c>
      <c r="AT230" s="6" t="s">
        <v>5401</v>
      </c>
      <c r="AU230" s="6" t="s">
        <v>5402</v>
      </c>
      <c r="AV230" s="6" t="s">
        <v>6434</v>
      </c>
      <c r="AW230" s="6" t="s">
        <v>6435</v>
      </c>
      <c r="AX230" s="6" t="s">
        <v>6436</v>
      </c>
      <c r="AY230" s="6" t="s">
        <v>5406</v>
      </c>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row>
    <row r="231" spans="1:111" x14ac:dyDescent="0.25">
      <c r="A231" s="6" t="s">
        <v>2299</v>
      </c>
      <c r="B231" s="6">
        <v>137</v>
      </c>
      <c r="C231" s="6" t="s">
        <v>901</v>
      </c>
      <c r="D231" s="6" t="s">
        <v>902</v>
      </c>
      <c r="E231" s="6" t="s">
        <v>2257</v>
      </c>
      <c r="F231" s="6" t="s">
        <v>2258</v>
      </c>
      <c r="G231" s="6" t="s">
        <v>4967</v>
      </c>
      <c r="H231" s="6" t="s">
        <v>5200</v>
      </c>
      <c r="I231" s="6" t="s">
        <v>1197</v>
      </c>
      <c r="J231" s="6" t="s">
        <v>2301</v>
      </c>
      <c r="K231" s="6" t="s">
        <v>2302</v>
      </c>
      <c r="L231" s="6" t="s">
        <v>2262</v>
      </c>
      <c r="M231" s="110" t="s">
        <v>2303</v>
      </c>
      <c r="N231" s="109" t="s">
        <v>2304</v>
      </c>
      <c r="O231" s="110" t="s">
        <v>85</v>
      </c>
      <c r="P231" s="109" t="s">
        <v>86</v>
      </c>
      <c r="Q231" s="110" t="s">
        <v>2305</v>
      </c>
      <c r="R231" s="109" t="s">
        <v>2266</v>
      </c>
      <c r="S231" s="6" t="s">
        <v>2306</v>
      </c>
      <c r="T231" s="6" t="s">
        <v>2268</v>
      </c>
      <c r="U231" s="6" t="s">
        <v>2269</v>
      </c>
      <c r="V231" s="6" t="s">
        <v>2270</v>
      </c>
      <c r="W231" s="110" t="s">
        <v>2271</v>
      </c>
      <c r="X231" s="109" t="s">
        <v>94</v>
      </c>
      <c r="Y231" s="110" t="s">
        <v>2307</v>
      </c>
      <c r="Z231" s="6" t="s">
        <v>2308</v>
      </c>
      <c r="AA231" s="6" t="s">
        <v>2274</v>
      </c>
      <c r="AB231" s="6" t="s">
        <v>536</v>
      </c>
      <c r="AC231" s="6" t="s">
        <v>99</v>
      </c>
      <c r="AD231" s="110" t="s">
        <v>2309</v>
      </c>
      <c r="AE231" s="109" t="s">
        <v>2310</v>
      </c>
      <c r="AF231" s="6" t="s">
        <v>5387</v>
      </c>
      <c r="AG231" s="6" t="s">
        <v>5913</v>
      </c>
      <c r="AH231" s="6" t="s">
        <v>6441</v>
      </c>
      <c r="AI231" s="6" t="s">
        <v>6428</v>
      </c>
      <c r="AJ231" s="6" t="s">
        <v>5391</v>
      </c>
      <c r="AK231" s="6" t="s">
        <v>5392</v>
      </c>
      <c r="AL231" s="6" t="s">
        <v>6429</v>
      </c>
      <c r="AM231" s="6" t="s">
        <v>6430</v>
      </c>
      <c r="AN231" s="6" t="s">
        <v>6431</v>
      </c>
      <c r="AO231" s="6" t="s">
        <v>5396</v>
      </c>
      <c r="AP231" s="6" t="s">
        <v>5397</v>
      </c>
      <c r="AQ231" s="6" t="s">
        <v>5919</v>
      </c>
      <c r="AR231" s="6" t="s">
        <v>6442</v>
      </c>
      <c r="AS231" s="6" t="s">
        <v>6433</v>
      </c>
      <c r="AT231" s="6" t="s">
        <v>5401</v>
      </c>
      <c r="AU231" s="6" t="s">
        <v>5402</v>
      </c>
      <c r="AV231" s="6" t="s">
        <v>6434</v>
      </c>
      <c r="AW231" s="6" t="s">
        <v>6435</v>
      </c>
      <c r="AX231" s="6" t="s">
        <v>6436</v>
      </c>
      <c r="AY231" s="6" t="s">
        <v>5406</v>
      </c>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row>
    <row r="232" spans="1:111" x14ac:dyDescent="0.25">
      <c r="A232" s="6" t="s">
        <v>2311</v>
      </c>
      <c r="B232" s="6">
        <v>138</v>
      </c>
      <c r="C232" s="6" t="s">
        <v>901</v>
      </c>
      <c r="D232" s="6" t="s">
        <v>902</v>
      </c>
      <c r="E232" s="6" t="s">
        <v>2257</v>
      </c>
      <c r="F232" s="6" t="s">
        <v>2258</v>
      </c>
      <c r="G232" s="6" t="s">
        <v>4968</v>
      </c>
      <c r="H232" s="6" t="s">
        <v>5201</v>
      </c>
      <c r="I232" s="6" t="s">
        <v>1197</v>
      </c>
      <c r="J232" s="6" t="s">
        <v>2313</v>
      </c>
      <c r="K232" s="6" t="s">
        <v>81</v>
      </c>
      <c r="L232" s="6" t="s">
        <v>2262</v>
      </c>
      <c r="M232" s="110" t="s">
        <v>2314</v>
      </c>
      <c r="N232" s="109" t="s">
        <v>2315</v>
      </c>
      <c r="O232" s="110" t="s">
        <v>85</v>
      </c>
      <c r="P232" s="109" t="s">
        <v>86</v>
      </c>
      <c r="Q232" s="110" t="s">
        <v>2316</v>
      </c>
      <c r="R232" s="109" t="s">
        <v>2266</v>
      </c>
      <c r="S232" s="6" t="s">
        <v>2317</v>
      </c>
      <c r="T232" s="6" t="s">
        <v>2268</v>
      </c>
      <c r="U232" s="6" t="s">
        <v>2269</v>
      </c>
      <c r="V232" s="6" t="s">
        <v>2270</v>
      </c>
      <c r="W232" s="110" t="s">
        <v>2271</v>
      </c>
      <c r="X232" s="109" t="s">
        <v>94</v>
      </c>
      <c r="Y232" s="110" t="s">
        <v>2318</v>
      </c>
      <c r="Z232" s="6" t="s">
        <v>2319</v>
      </c>
      <c r="AA232" s="6" t="s">
        <v>2274</v>
      </c>
      <c r="AB232" s="6" t="s">
        <v>897</v>
      </c>
      <c r="AC232" s="6" t="s">
        <v>99</v>
      </c>
      <c r="AD232" s="110" t="s">
        <v>2320</v>
      </c>
      <c r="AE232" s="109" t="s">
        <v>2321</v>
      </c>
      <c r="AF232" s="6" t="s">
        <v>5387</v>
      </c>
      <c r="AG232" s="6" t="s">
        <v>5913</v>
      </c>
      <c r="AH232" s="6" t="s">
        <v>6443</v>
      </c>
      <c r="AI232" s="6" t="s">
        <v>6428</v>
      </c>
      <c r="AJ232" s="6" t="s">
        <v>5391</v>
      </c>
      <c r="AK232" s="6" t="s">
        <v>5392</v>
      </c>
      <c r="AL232" s="6" t="s">
        <v>6429</v>
      </c>
      <c r="AM232" s="6" t="s">
        <v>6430</v>
      </c>
      <c r="AN232" s="6" t="s">
        <v>6431</v>
      </c>
      <c r="AO232" s="6" t="s">
        <v>5396</v>
      </c>
      <c r="AP232" s="6" t="s">
        <v>5397</v>
      </c>
      <c r="AQ232" s="6" t="s">
        <v>5919</v>
      </c>
      <c r="AR232" s="6" t="s">
        <v>6444</v>
      </c>
      <c r="AS232" s="6" t="s">
        <v>6433</v>
      </c>
      <c r="AT232" s="6" t="s">
        <v>5401</v>
      </c>
      <c r="AU232" s="6" t="s">
        <v>5402</v>
      </c>
      <c r="AV232" s="6" t="s">
        <v>6434</v>
      </c>
      <c r="AW232" s="6" t="s">
        <v>6435</v>
      </c>
      <c r="AX232" s="6" t="s">
        <v>6436</v>
      </c>
      <c r="AY232" s="6" t="s">
        <v>5406</v>
      </c>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row>
    <row r="233" spans="1:111" x14ac:dyDescent="0.25">
      <c r="A233" s="6" t="s">
        <v>2322</v>
      </c>
      <c r="B233" s="6">
        <v>139</v>
      </c>
      <c r="C233" s="6" t="s">
        <v>901</v>
      </c>
      <c r="D233" s="6" t="s">
        <v>902</v>
      </c>
      <c r="E233" s="6" t="s">
        <v>2257</v>
      </c>
      <c r="F233" s="6" t="s">
        <v>2258</v>
      </c>
      <c r="G233" s="6" t="s">
        <v>4969</v>
      </c>
      <c r="H233" s="6" t="s">
        <v>5202</v>
      </c>
      <c r="I233" s="6" t="s">
        <v>1197</v>
      </c>
      <c r="J233" s="6" t="s">
        <v>2324</v>
      </c>
      <c r="K233" s="6" t="s">
        <v>2325</v>
      </c>
      <c r="L233" s="6" t="s">
        <v>2262</v>
      </c>
      <c r="M233" s="110" t="s">
        <v>2326</v>
      </c>
      <c r="N233" s="109" t="s">
        <v>2327</v>
      </c>
      <c r="O233" s="110" t="s">
        <v>85</v>
      </c>
      <c r="P233" s="109" t="s">
        <v>86</v>
      </c>
      <c r="Q233" s="110" t="s">
        <v>2328</v>
      </c>
      <c r="R233" s="109" t="s">
        <v>2266</v>
      </c>
      <c r="S233" s="6" t="s">
        <v>2329</v>
      </c>
      <c r="T233" s="6" t="s">
        <v>2268</v>
      </c>
      <c r="U233" s="6" t="s">
        <v>2269</v>
      </c>
      <c r="V233" s="6" t="s">
        <v>2270</v>
      </c>
      <c r="W233" s="110" t="s">
        <v>2271</v>
      </c>
      <c r="X233" s="109" t="s">
        <v>94</v>
      </c>
      <c r="Y233" s="110" t="s">
        <v>2330</v>
      </c>
      <c r="Z233" s="6" t="s">
        <v>2331</v>
      </c>
      <c r="AA233" s="6" t="s">
        <v>2274</v>
      </c>
      <c r="AB233" s="6" t="s">
        <v>2332</v>
      </c>
      <c r="AC233" s="6" t="s">
        <v>99</v>
      </c>
      <c r="AD233" s="110" t="s">
        <v>2333</v>
      </c>
      <c r="AE233" s="109" t="s">
        <v>2334</v>
      </c>
      <c r="AF233" s="6" t="s">
        <v>5387</v>
      </c>
      <c r="AG233" s="6" t="s">
        <v>5913</v>
      </c>
      <c r="AH233" s="6" t="s">
        <v>6445</v>
      </c>
      <c r="AI233" s="6" t="s">
        <v>6428</v>
      </c>
      <c r="AJ233" s="6" t="s">
        <v>5391</v>
      </c>
      <c r="AK233" s="6" t="s">
        <v>5392</v>
      </c>
      <c r="AL233" s="6" t="s">
        <v>6429</v>
      </c>
      <c r="AM233" s="6" t="s">
        <v>6430</v>
      </c>
      <c r="AN233" s="6" t="s">
        <v>6431</v>
      </c>
      <c r="AO233" s="6" t="s">
        <v>5396</v>
      </c>
      <c r="AP233" s="6" t="s">
        <v>5397</v>
      </c>
      <c r="AQ233" s="6" t="s">
        <v>5919</v>
      </c>
      <c r="AR233" s="6" t="s">
        <v>6446</v>
      </c>
      <c r="AS233" s="6" t="s">
        <v>6433</v>
      </c>
      <c r="AT233" s="6" t="s">
        <v>5401</v>
      </c>
      <c r="AU233" s="6" t="s">
        <v>5402</v>
      </c>
      <c r="AV233" s="6" t="s">
        <v>6434</v>
      </c>
      <c r="AW233" s="6" t="s">
        <v>6435</v>
      </c>
      <c r="AX233" s="6" t="s">
        <v>6436</v>
      </c>
      <c r="AY233" s="6" t="s">
        <v>5406</v>
      </c>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row>
    <row r="234" spans="1:111" x14ac:dyDescent="0.25">
      <c r="A234" s="6" t="s">
        <v>2335</v>
      </c>
      <c r="B234" s="6">
        <v>140</v>
      </c>
      <c r="C234" s="6" t="s">
        <v>73</v>
      </c>
      <c r="D234" s="6" t="s">
        <v>74</v>
      </c>
      <c r="E234" s="6" t="s">
        <v>146</v>
      </c>
      <c r="F234" s="6" t="s">
        <v>2336</v>
      </c>
      <c r="G234" s="6" t="s">
        <v>4970</v>
      </c>
      <c r="H234" s="6" t="s">
        <v>5203</v>
      </c>
      <c r="I234" s="6" t="s">
        <v>2338</v>
      </c>
      <c r="J234" s="6" t="s">
        <v>2339</v>
      </c>
      <c r="K234" s="6" t="s">
        <v>81</v>
      </c>
      <c r="L234" s="6" t="s">
        <v>2340</v>
      </c>
      <c r="M234" s="110" t="s">
        <v>2341</v>
      </c>
      <c r="N234" s="109" t="s">
        <v>2342</v>
      </c>
      <c r="O234" s="110" t="s">
        <v>85</v>
      </c>
      <c r="P234" s="109" t="s">
        <v>86</v>
      </c>
      <c r="Q234" s="110" t="s">
        <v>2343</v>
      </c>
      <c r="R234" s="109" t="s">
        <v>2344</v>
      </c>
      <c r="S234" s="6" t="s">
        <v>2345</v>
      </c>
      <c r="T234" s="6" t="s">
        <v>2346</v>
      </c>
      <c r="U234" s="6" t="s">
        <v>2347</v>
      </c>
      <c r="V234" s="6" t="s">
        <v>2348</v>
      </c>
      <c r="W234" s="110" t="s">
        <v>2349</v>
      </c>
      <c r="X234" s="109" t="s">
        <v>94</v>
      </c>
      <c r="Y234" s="110" t="s">
        <v>2350</v>
      </c>
      <c r="Z234" s="6" t="s">
        <v>2351</v>
      </c>
      <c r="AA234" s="6" t="s">
        <v>2352</v>
      </c>
      <c r="AB234" s="6" t="s">
        <v>98</v>
      </c>
      <c r="AC234" s="6" t="s">
        <v>99</v>
      </c>
      <c r="AD234" s="110" t="s">
        <v>2353</v>
      </c>
      <c r="AE234" s="109" t="s">
        <v>2354</v>
      </c>
      <c r="AF234" s="6" t="s">
        <v>5387</v>
      </c>
      <c r="AG234" s="6" t="s">
        <v>6447</v>
      </c>
      <c r="AH234" s="6" t="s">
        <v>6448</v>
      </c>
      <c r="AI234" s="6" t="s">
        <v>6449</v>
      </c>
      <c r="AJ234" s="6" t="s">
        <v>5391</v>
      </c>
      <c r="AK234" s="6" t="s">
        <v>5392</v>
      </c>
      <c r="AL234" s="6" t="s">
        <v>6450</v>
      </c>
      <c r="AM234" s="6" t="s">
        <v>6451</v>
      </c>
      <c r="AN234" s="6" t="s">
        <v>6452</v>
      </c>
      <c r="AO234" s="6" t="s">
        <v>5396</v>
      </c>
      <c r="AP234" s="6" t="s">
        <v>5397</v>
      </c>
      <c r="AQ234" s="6" t="s">
        <v>6453</v>
      </c>
      <c r="AR234" s="6" t="s">
        <v>6454</v>
      </c>
      <c r="AS234" s="6" t="s">
        <v>6455</v>
      </c>
      <c r="AT234" s="6" t="s">
        <v>5401</v>
      </c>
      <c r="AU234" s="6" t="s">
        <v>5402</v>
      </c>
      <c r="AV234" s="6" t="s">
        <v>6456</v>
      </c>
      <c r="AW234" s="6" t="s">
        <v>6457</v>
      </c>
      <c r="AX234" s="6" t="s">
        <v>6458</v>
      </c>
      <c r="AY234" s="6" t="s">
        <v>5406</v>
      </c>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row>
    <row r="235" spans="1:111" x14ac:dyDescent="0.25">
      <c r="A235" s="6" t="s">
        <v>2355</v>
      </c>
      <c r="B235" s="6">
        <v>141</v>
      </c>
      <c r="C235" s="6" t="s">
        <v>73</v>
      </c>
      <c r="D235" s="6" t="s">
        <v>74</v>
      </c>
      <c r="E235" s="6" t="s">
        <v>146</v>
      </c>
      <c r="F235" s="6" t="s">
        <v>2336</v>
      </c>
      <c r="G235" s="6" t="s">
        <v>4971</v>
      </c>
      <c r="H235" s="6" t="s">
        <v>5204</v>
      </c>
      <c r="I235" s="6" t="s">
        <v>2357</v>
      </c>
      <c r="J235" s="6" t="s">
        <v>2339</v>
      </c>
      <c r="K235" s="6" t="s">
        <v>81</v>
      </c>
      <c r="L235" s="6" t="s">
        <v>2340</v>
      </c>
      <c r="M235" s="110" t="s">
        <v>2358</v>
      </c>
      <c r="N235" s="109" t="s">
        <v>2359</v>
      </c>
      <c r="O235" s="110" t="s">
        <v>85</v>
      </c>
      <c r="P235" s="109" t="s">
        <v>86</v>
      </c>
      <c r="Q235" s="110" t="s">
        <v>2360</v>
      </c>
      <c r="R235" s="109" t="s">
        <v>2361</v>
      </c>
      <c r="S235" s="6" t="s">
        <v>2362</v>
      </c>
      <c r="T235" s="6" t="s">
        <v>2363</v>
      </c>
      <c r="U235" s="6" t="s">
        <v>2347</v>
      </c>
      <c r="V235" s="6" t="s">
        <v>2348</v>
      </c>
      <c r="W235" s="110" t="s">
        <v>2349</v>
      </c>
      <c r="X235" s="109" t="s">
        <v>94</v>
      </c>
      <c r="Y235" s="110" t="s">
        <v>2364</v>
      </c>
      <c r="Z235" s="6" t="s">
        <v>2365</v>
      </c>
      <c r="AA235" s="6" t="s">
        <v>2352</v>
      </c>
      <c r="AB235" s="6" t="s">
        <v>119</v>
      </c>
      <c r="AC235" s="6" t="s">
        <v>99</v>
      </c>
      <c r="AD235" s="110" t="s">
        <v>2366</v>
      </c>
      <c r="AE235" s="109" t="s">
        <v>2367</v>
      </c>
      <c r="AF235" s="6" t="s">
        <v>5387</v>
      </c>
      <c r="AG235" s="6" t="s">
        <v>6459</v>
      </c>
      <c r="AH235" s="6" t="s">
        <v>6460</v>
      </c>
      <c r="AI235" s="6" t="s">
        <v>6449</v>
      </c>
      <c r="AJ235" s="6" t="s">
        <v>5391</v>
      </c>
      <c r="AK235" s="6" t="s">
        <v>5392</v>
      </c>
      <c r="AL235" s="6" t="s">
        <v>6461</v>
      </c>
      <c r="AM235" s="6" t="s">
        <v>6451</v>
      </c>
      <c r="AN235" s="6" t="s">
        <v>6452</v>
      </c>
      <c r="AO235" s="6" t="s">
        <v>5396</v>
      </c>
      <c r="AP235" s="6" t="s">
        <v>5397</v>
      </c>
      <c r="AQ235" s="6" t="s">
        <v>6462</v>
      </c>
      <c r="AR235" s="6" t="s">
        <v>6463</v>
      </c>
      <c r="AS235" s="6" t="s">
        <v>6455</v>
      </c>
      <c r="AT235" s="6" t="s">
        <v>5401</v>
      </c>
      <c r="AU235" s="6" t="s">
        <v>5402</v>
      </c>
      <c r="AV235" s="6" t="s">
        <v>6464</v>
      </c>
      <c r="AW235" s="6" t="s">
        <v>6457</v>
      </c>
      <c r="AX235" s="6" t="s">
        <v>6458</v>
      </c>
      <c r="AY235" s="6" t="s">
        <v>5406</v>
      </c>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row>
    <row r="236" spans="1:111" x14ac:dyDescent="0.25">
      <c r="A236" s="6" t="s">
        <v>2368</v>
      </c>
      <c r="B236" s="6">
        <v>142</v>
      </c>
      <c r="C236" s="6" t="s">
        <v>73</v>
      </c>
      <c r="D236" s="6" t="s">
        <v>74</v>
      </c>
      <c r="E236" s="6" t="s">
        <v>146</v>
      </c>
      <c r="F236" s="6" t="s">
        <v>2336</v>
      </c>
      <c r="G236" s="6" t="s">
        <v>4972</v>
      </c>
      <c r="H236" s="6" t="s">
        <v>5205</v>
      </c>
      <c r="I236" s="6" t="s">
        <v>2370</v>
      </c>
      <c r="J236" s="6" t="s">
        <v>2339</v>
      </c>
      <c r="K236" s="6" t="s">
        <v>81</v>
      </c>
      <c r="L236" s="6" t="s">
        <v>2340</v>
      </c>
      <c r="M236" s="110" t="s">
        <v>2371</v>
      </c>
      <c r="N236" s="109" t="s">
        <v>2372</v>
      </c>
      <c r="O236" s="110" t="s">
        <v>85</v>
      </c>
      <c r="P236" s="109" t="s">
        <v>86</v>
      </c>
      <c r="Q236" s="110" t="s">
        <v>2373</v>
      </c>
      <c r="R236" s="109" t="s">
        <v>2374</v>
      </c>
      <c r="S236" s="6" t="s">
        <v>2375</v>
      </c>
      <c r="T236" s="6" t="s">
        <v>2376</v>
      </c>
      <c r="U236" s="6" t="s">
        <v>2347</v>
      </c>
      <c r="V236" s="6" t="s">
        <v>2348</v>
      </c>
      <c r="W236" s="110" t="s">
        <v>2349</v>
      </c>
      <c r="X236" s="109" t="s">
        <v>94</v>
      </c>
      <c r="Y236" s="110" t="s">
        <v>2377</v>
      </c>
      <c r="Z236" s="6" t="s">
        <v>2378</v>
      </c>
      <c r="AA236" s="6" t="s">
        <v>2352</v>
      </c>
      <c r="AB236" s="6" t="s">
        <v>119</v>
      </c>
      <c r="AC236" s="6" t="s">
        <v>99</v>
      </c>
      <c r="AD236" s="110" t="s">
        <v>2379</v>
      </c>
      <c r="AE236" s="109" t="s">
        <v>2380</v>
      </c>
      <c r="AF236" s="6" t="s">
        <v>5387</v>
      </c>
      <c r="AG236" s="6" t="s">
        <v>6465</v>
      </c>
      <c r="AH236" s="6" t="s">
        <v>6466</v>
      </c>
      <c r="AI236" s="6" t="s">
        <v>6449</v>
      </c>
      <c r="AJ236" s="6" t="s">
        <v>5391</v>
      </c>
      <c r="AK236" s="6" t="s">
        <v>5392</v>
      </c>
      <c r="AL236" s="6" t="s">
        <v>6467</v>
      </c>
      <c r="AM236" s="6" t="s">
        <v>6451</v>
      </c>
      <c r="AN236" s="6" t="s">
        <v>6452</v>
      </c>
      <c r="AO236" s="6" t="s">
        <v>5396</v>
      </c>
      <c r="AP236" s="6" t="s">
        <v>5397</v>
      </c>
      <c r="AQ236" s="6" t="s">
        <v>6468</v>
      </c>
      <c r="AR236" s="6" t="s">
        <v>6469</v>
      </c>
      <c r="AS236" s="6" t="s">
        <v>6455</v>
      </c>
      <c r="AT236" s="6" t="s">
        <v>5401</v>
      </c>
      <c r="AU236" s="6" t="s">
        <v>5402</v>
      </c>
      <c r="AV236" s="6" t="s">
        <v>6470</v>
      </c>
      <c r="AW236" s="6" t="s">
        <v>6457</v>
      </c>
      <c r="AX236" s="6" t="s">
        <v>6458</v>
      </c>
      <c r="AY236" s="6" t="s">
        <v>5406</v>
      </c>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row>
    <row r="237" spans="1:111" x14ac:dyDescent="0.25">
      <c r="A237" s="6" t="s">
        <v>2381</v>
      </c>
      <c r="B237" s="6">
        <v>143</v>
      </c>
      <c r="C237" s="6" t="s">
        <v>73</v>
      </c>
      <c r="D237" s="6" t="s">
        <v>74</v>
      </c>
      <c r="E237" s="6" t="s">
        <v>146</v>
      </c>
      <c r="F237" s="6" t="s">
        <v>2336</v>
      </c>
      <c r="G237" s="6" t="s">
        <v>4973</v>
      </c>
      <c r="H237" s="6" t="s">
        <v>5206</v>
      </c>
      <c r="I237" s="6" t="s">
        <v>2383</v>
      </c>
      <c r="J237" s="6" t="s">
        <v>2339</v>
      </c>
      <c r="K237" s="6" t="s">
        <v>81</v>
      </c>
      <c r="L237" s="6" t="s">
        <v>2340</v>
      </c>
      <c r="M237" s="110" t="s">
        <v>2384</v>
      </c>
      <c r="N237" s="109" t="s">
        <v>2385</v>
      </c>
      <c r="O237" s="110" t="s">
        <v>85</v>
      </c>
      <c r="P237" s="109" t="s">
        <v>86</v>
      </c>
      <c r="Q237" s="110" t="s">
        <v>2386</v>
      </c>
      <c r="R237" s="109" t="s">
        <v>2387</v>
      </c>
      <c r="S237" s="6" t="s">
        <v>2388</v>
      </c>
      <c r="T237" s="6" t="s">
        <v>2389</v>
      </c>
      <c r="U237" s="6" t="s">
        <v>2347</v>
      </c>
      <c r="V237" s="6" t="s">
        <v>2348</v>
      </c>
      <c r="W237" s="110" t="s">
        <v>2349</v>
      </c>
      <c r="X237" s="109" t="s">
        <v>94</v>
      </c>
      <c r="Y237" s="110" t="s">
        <v>2390</v>
      </c>
      <c r="Z237" s="6" t="s">
        <v>2391</v>
      </c>
      <c r="AA237" s="6" t="s">
        <v>2352</v>
      </c>
      <c r="AB237" s="6" t="s">
        <v>119</v>
      </c>
      <c r="AC237" s="6" t="s">
        <v>99</v>
      </c>
      <c r="AD237" s="110" t="s">
        <v>2392</v>
      </c>
      <c r="AE237" s="109" t="s">
        <v>2393</v>
      </c>
      <c r="AF237" s="6" t="s">
        <v>5387</v>
      </c>
      <c r="AG237" s="6" t="s">
        <v>6471</v>
      </c>
      <c r="AH237" s="6" t="s">
        <v>6472</v>
      </c>
      <c r="AI237" s="6" t="s">
        <v>6449</v>
      </c>
      <c r="AJ237" s="6" t="s">
        <v>5391</v>
      </c>
      <c r="AK237" s="6" t="s">
        <v>5392</v>
      </c>
      <c r="AL237" s="6" t="s">
        <v>6473</v>
      </c>
      <c r="AM237" s="6" t="s">
        <v>6451</v>
      </c>
      <c r="AN237" s="6" t="s">
        <v>6452</v>
      </c>
      <c r="AO237" s="6" t="s">
        <v>5396</v>
      </c>
      <c r="AP237" s="6" t="s">
        <v>5397</v>
      </c>
      <c r="AQ237" s="6" t="s">
        <v>6474</v>
      </c>
      <c r="AR237" s="6" t="s">
        <v>6475</v>
      </c>
      <c r="AS237" s="6" t="s">
        <v>6455</v>
      </c>
      <c r="AT237" s="6" t="s">
        <v>5401</v>
      </c>
      <c r="AU237" s="6" t="s">
        <v>5402</v>
      </c>
      <c r="AV237" s="6" t="s">
        <v>6476</v>
      </c>
      <c r="AW237" s="6" t="s">
        <v>6457</v>
      </c>
      <c r="AX237" s="6" t="s">
        <v>6458</v>
      </c>
      <c r="AY237" s="6" t="s">
        <v>5406</v>
      </c>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row>
    <row r="238" spans="1:111" x14ac:dyDescent="0.25">
      <c r="A238" s="6" t="s">
        <v>2394</v>
      </c>
      <c r="B238" s="6">
        <v>144</v>
      </c>
      <c r="C238" s="6" t="s">
        <v>73</v>
      </c>
      <c r="D238" s="6" t="s">
        <v>74</v>
      </c>
      <c r="E238" s="6" t="s">
        <v>146</v>
      </c>
      <c r="F238" s="6" t="s">
        <v>2336</v>
      </c>
      <c r="G238" s="6" t="s">
        <v>4974</v>
      </c>
      <c r="H238" s="6" t="s">
        <v>5207</v>
      </c>
      <c r="I238" s="6" t="s">
        <v>2396</v>
      </c>
      <c r="J238" s="6" t="s">
        <v>2339</v>
      </c>
      <c r="K238" s="6" t="s">
        <v>81</v>
      </c>
      <c r="L238" s="6" t="s">
        <v>2340</v>
      </c>
      <c r="M238" s="110" t="s">
        <v>2397</v>
      </c>
      <c r="N238" s="109" t="s">
        <v>2398</v>
      </c>
      <c r="O238" s="110" t="s">
        <v>85</v>
      </c>
      <c r="P238" s="109" t="s">
        <v>86</v>
      </c>
      <c r="Q238" s="110" t="s">
        <v>2399</v>
      </c>
      <c r="R238" s="109" t="s">
        <v>2400</v>
      </c>
      <c r="S238" s="6" t="s">
        <v>2401</v>
      </c>
      <c r="T238" s="6" t="s">
        <v>2402</v>
      </c>
      <c r="U238" s="6" t="s">
        <v>2347</v>
      </c>
      <c r="V238" s="6" t="s">
        <v>2348</v>
      </c>
      <c r="W238" s="110" t="s">
        <v>2349</v>
      </c>
      <c r="X238" s="109" t="s">
        <v>94</v>
      </c>
      <c r="Y238" s="110" t="s">
        <v>2403</v>
      </c>
      <c r="Z238" s="6" t="s">
        <v>2404</v>
      </c>
      <c r="AA238" s="6" t="s">
        <v>2352</v>
      </c>
      <c r="AB238" s="6" t="s">
        <v>119</v>
      </c>
      <c r="AC238" s="6" t="s">
        <v>99</v>
      </c>
      <c r="AD238" s="110" t="s">
        <v>2405</v>
      </c>
      <c r="AE238" s="109" t="s">
        <v>2406</v>
      </c>
      <c r="AF238" s="6" t="s">
        <v>5387</v>
      </c>
      <c r="AG238" s="6" t="s">
        <v>6477</v>
      </c>
      <c r="AH238" s="6" t="s">
        <v>6478</v>
      </c>
      <c r="AI238" s="6" t="s">
        <v>6449</v>
      </c>
      <c r="AJ238" s="6" t="s">
        <v>5391</v>
      </c>
      <c r="AK238" s="6" t="s">
        <v>5392</v>
      </c>
      <c r="AL238" s="6" t="s">
        <v>6479</v>
      </c>
      <c r="AM238" s="6" t="s">
        <v>6451</v>
      </c>
      <c r="AN238" s="6" t="s">
        <v>6452</v>
      </c>
      <c r="AO238" s="6" t="s">
        <v>5396</v>
      </c>
      <c r="AP238" s="6" t="s">
        <v>5397</v>
      </c>
      <c r="AQ238" s="6" t="s">
        <v>6480</v>
      </c>
      <c r="AR238" s="6" t="s">
        <v>6481</v>
      </c>
      <c r="AS238" s="6" t="s">
        <v>6455</v>
      </c>
      <c r="AT238" s="6" t="s">
        <v>5401</v>
      </c>
      <c r="AU238" s="6" t="s">
        <v>5402</v>
      </c>
      <c r="AV238" s="6" t="s">
        <v>6482</v>
      </c>
      <c r="AW238" s="6" t="s">
        <v>6457</v>
      </c>
      <c r="AX238" s="6" t="s">
        <v>6458</v>
      </c>
      <c r="AY238" s="6" t="s">
        <v>5406</v>
      </c>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row>
    <row r="239" spans="1:111" x14ac:dyDescent="0.25">
      <c r="A239" s="6" t="s">
        <v>2407</v>
      </c>
      <c r="B239" s="6">
        <v>145</v>
      </c>
      <c r="C239" s="6" t="s">
        <v>73</v>
      </c>
      <c r="D239" s="6" t="s">
        <v>74</v>
      </c>
      <c r="E239" s="6" t="s">
        <v>146</v>
      </c>
      <c r="F239" s="6" t="s">
        <v>2336</v>
      </c>
      <c r="G239" s="6" t="s">
        <v>4975</v>
      </c>
      <c r="H239" s="6" t="s">
        <v>5208</v>
      </c>
      <c r="I239" s="6" t="s">
        <v>2409</v>
      </c>
      <c r="J239" s="6" t="s">
        <v>2339</v>
      </c>
      <c r="K239" s="6" t="s">
        <v>81</v>
      </c>
      <c r="L239" s="6" t="s">
        <v>2340</v>
      </c>
      <c r="M239" s="110" t="s">
        <v>2410</v>
      </c>
      <c r="N239" s="109" t="s">
        <v>2411</v>
      </c>
      <c r="O239" s="110" t="s">
        <v>85</v>
      </c>
      <c r="P239" s="109" t="s">
        <v>86</v>
      </c>
      <c r="Q239" s="110" t="s">
        <v>2412</v>
      </c>
      <c r="R239" s="109" t="s">
        <v>2413</v>
      </c>
      <c r="S239" s="6" t="s">
        <v>2414</v>
      </c>
      <c r="T239" s="6" t="s">
        <v>2415</v>
      </c>
      <c r="U239" s="6" t="s">
        <v>2347</v>
      </c>
      <c r="V239" s="6" t="s">
        <v>2348</v>
      </c>
      <c r="W239" s="110" t="s">
        <v>2349</v>
      </c>
      <c r="X239" s="109" t="s">
        <v>94</v>
      </c>
      <c r="Y239" s="110" t="s">
        <v>2416</v>
      </c>
      <c r="Z239" s="6" t="s">
        <v>2417</v>
      </c>
      <c r="AA239" s="6" t="s">
        <v>2352</v>
      </c>
      <c r="AB239" s="6" t="s">
        <v>98</v>
      </c>
      <c r="AC239" s="6" t="s">
        <v>99</v>
      </c>
      <c r="AD239" s="110" t="s">
        <v>2418</v>
      </c>
      <c r="AE239" s="109" t="s">
        <v>2419</v>
      </c>
      <c r="AF239" s="6" t="s">
        <v>5387</v>
      </c>
      <c r="AG239" s="6" t="s">
        <v>6483</v>
      </c>
      <c r="AH239" s="6" t="s">
        <v>6484</v>
      </c>
      <c r="AI239" s="6" t="s">
        <v>6449</v>
      </c>
      <c r="AJ239" s="6" t="s">
        <v>5391</v>
      </c>
      <c r="AK239" s="6" t="s">
        <v>5392</v>
      </c>
      <c r="AL239" s="6" t="s">
        <v>6485</v>
      </c>
      <c r="AM239" s="6" t="s">
        <v>6451</v>
      </c>
      <c r="AN239" s="6" t="s">
        <v>6452</v>
      </c>
      <c r="AO239" s="6" t="s">
        <v>5396</v>
      </c>
      <c r="AP239" s="6" t="s">
        <v>5397</v>
      </c>
      <c r="AQ239" s="6" t="s">
        <v>6486</v>
      </c>
      <c r="AR239" s="6" t="s">
        <v>6487</v>
      </c>
      <c r="AS239" s="6" t="s">
        <v>6455</v>
      </c>
      <c r="AT239" s="6" t="s">
        <v>5401</v>
      </c>
      <c r="AU239" s="6" t="s">
        <v>5402</v>
      </c>
      <c r="AV239" s="6" t="s">
        <v>6488</v>
      </c>
      <c r="AW239" s="6" t="s">
        <v>6457</v>
      </c>
      <c r="AX239" s="6" t="s">
        <v>6458</v>
      </c>
      <c r="AY239" s="6" t="s">
        <v>5406</v>
      </c>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row>
    <row r="240" spans="1:111" x14ac:dyDescent="0.25">
      <c r="A240" s="6" t="s">
        <v>2420</v>
      </c>
      <c r="B240" s="6">
        <v>146</v>
      </c>
      <c r="C240" s="6" t="s">
        <v>901</v>
      </c>
      <c r="D240" s="6" t="s">
        <v>902</v>
      </c>
      <c r="E240" s="6" t="s">
        <v>1519</v>
      </c>
      <c r="F240" s="6" t="s">
        <v>2421</v>
      </c>
      <c r="G240" s="6" t="s">
        <v>4976</v>
      </c>
      <c r="H240" s="6" t="s">
        <v>5209</v>
      </c>
      <c r="I240" s="6" t="s">
        <v>79</v>
      </c>
      <c r="J240" s="6" t="s">
        <v>2423</v>
      </c>
      <c r="K240" s="6" t="s">
        <v>211</v>
      </c>
      <c r="L240" s="6" t="s">
        <v>2424</v>
      </c>
      <c r="M240" s="110" t="s">
        <v>2425</v>
      </c>
      <c r="N240" s="109" t="s">
        <v>2426</v>
      </c>
      <c r="O240" s="110" t="s">
        <v>85</v>
      </c>
      <c r="P240" s="109" t="s">
        <v>86</v>
      </c>
      <c r="Q240" s="110" t="s">
        <v>2427</v>
      </c>
      <c r="R240" s="109" t="s">
        <v>2428</v>
      </c>
      <c r="S240" s="6" t="s">
        <v>2429</v>
      </c>
      <c r="T240" s="6" t="s">
        <v>2430</v>
      </c>
      <c r="U240" s="6" t="s">
        <v>2431</v>
      </c>
      <c r="V240" s="6" t="s">
        <v>2432</v>
      </c>
      <c r="W240" s="110" t="s">
        <v>2433</v>
      </c>
      <c r="X240" s="109" t="s">
        <v>94</v>
      </c>
      <c r="Y240" s="110" t="s">
        <v>2434</v>
      </c>
      <c r="Z240" s="6" t="s">
        <v>2435</v>
      </c>
      <c r="AA240" s="6" t="s">
        <v>2436</v>
      </c>
      <c r="AB240" s="6" t="s">
        <v>974</v>
      </c>
      <c r="AC240" s="6" t="s">
        <v>99</v>
      </c>
      <c r="AD240" s="110" t="s">
        <v>2437</v>
      </c>
      <c r="AE240" s="109" t="s">
        <v>2438</v>
      </c>
      <c r="AF240" s="6" t="s">
        <v>5387</v>
      </c>
      <c r="AG240" s="6" t="s">
        <v>5388</v>
      </c>
      <c r="AH240" s="6" t="s">
        <v>6489</v>
      </c>
      <c r="AI240" s="6" t="s">
        <v>6490</v>
      </c>
      <c r="AJ240" s="6" t="s">
        <v>5391</v>
      </c>
      <c r="AK240" s="6" t="s">
        <v>5392</v>
      </c>
      <c r="AL240" s="6" t="s">
        <v>6491</v>
      </c>
      <c r="AM240" s="6" t="s">
        <v>6492</v>
      </c>
      <c r="AN240" s="6" t="s">
        <v>6493</v>
      </c>
      <c r="AO240" s="6" t="s">
        <v>5396</v>
      </c>
      <c r="AP240" s="6" t="s">
        <v>5397</v>
      </c>
      <c r="AQ240" s="6" t="s">
        <v>5398</v>
      </c>
      <c r="AR240" s="6" t="s">
        <v>6494</v>
      </c>
      <c r="AS240" s="6" t="s">
        <v>6495</v>
      </c>
      <c r="AT240" s="6" t="s">
        <v>5401</v>
      </c>
      <c r="AU240" s="6" t="s">
        <v>5402</v>
      </c>
      <c r="AV240" s="6" t="s">
        <v>6496</v>
      </c>
      <c r="AW240" s="6" t="s">
        <v>6497</v>
      </c>
      <c r="AX240" s="6" t="s">
        <v>6498</v>
      </c>
      <c r="AY240" s="6" t="s">
        <v>5406</v>
      </c>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row>
    <row r="241" spans="1:111" x14ac:dyDescent="0.25">
      <c r="A241" s="6" t="s">
        <v>2439</v>
      </c>
      <c r="B241" s="6">
        <v>147</v>
      </c>
      <c r="C241" s="6" t="s">
        <v>901</v>
      </c>
      <c r="D241" s="6" t="s">
        <v>902</v>
      </c>
      <c r="E241" s="6" t="s">
        <v>1519</v>
      </c>
      <c r="F241" s="6" t="s">
        <v>2421</v>
      </c>
      <c r="G241" s="6" t="s">
        <v>4977</v>
      </c>
      <c r="H241" s="6" t="s">
        <v>5210</v>
      </c>
      <c r="I241" s="6" t="s">
        <v>79</v>
      </c>
      <c r="J241" s="6" t="s">
        <v>2441</v>
      </c>
      <c r="K241" s="6" t="s">
        <v>211</v>
      </c>
      <c r="L241" s="6" t="s">
        <v>2424</v>
      </c>
      <c r="M241" s="110" t="s">
        <v>2442</v>
      </c>
      <c r="N241" s="109" t="s">
        <v>2443</v>
      </c>
      <c r="O241" s="110" t="s">
        <v>85</v>
      </c>
      <c r="P241" s="109" t="s">
        <v>86</v>
      </c>
      <c r="Q241" s="110" t="s">
        <v>2444</v>
      </c>
      <c r="R241" s="109" t="s">
        <v>2428</v>
      </c>
      <c r="S241" s="6" t="s">
        <v>2429</v>
      </c>
      <c r="T241" s="6" t="s">
        <v>2445</v>
      </c>
      <c r="U241" s="6" t="s">
        <v>2431</v>
      </c>
      <c r="V241" s="6" t="s">
        <v>2432</v>
      </c>
      <c r="W241" s="110" t="s">
        <v>2433</v>
      </c>
      <c r="X241" s="109" t="s">
        <v>94</v>
      </c>
      <c r="Y241" s="110" t="s">
        <v>2446</v>
      </c>
      <c r="Z241" s="6" t="s">
        <v>2447</v>
      </c>
      <c r="AA241" s="6" t="s">
        <v>2436</v>
      </c>
      <c r="AB241" s="6" t="s">
        <v>974</v>
      </c>
      <c r="AC241" s="6" t="s">
        <v>99</v>
      </c>
      <c r="AD241" s="110" t="s">
        <v>2448</v>
      </c>
      <c r="AE241" s="109" t="s">
        <v>2449</v>
      </c>
      <c r="AF241" s="6" t="s">
        <v>5387</v>
      </c>
      <c r="AG241" s="6" t="s">
        <v>5388</v>
      </c>
      <c r="AH241" s="6" t="s">
        <v>6489</v>
      </c>
      <c r="AI241" s="6" t="s">
        <v>6490</v>
      </c>
      <c r="AJ241" s="6" t="s">
        <v>5391</v>
      </c>
      <c r="AK241" s="6" t="s">
        <v>5392</v>
      </c>
      <c r="AL241" s="6" t="s">
        <v>6499</v>
      </c>
      <c r="AM241" s="6" t="s">
        <v>6492</v>
      </c>
      <c r="AN241" s="6" t="s">
        <v>6493</v>
      </c>
      <c r="AO241" s="6" t="s">
        <v>5396</v>
      </c>
      <c r="AP241" s="6" t="s">
        <v>5397</v>
      </c>
      <c r="AQ241" s="6" t="s">
        <v>5398</v>
      </c>
      <c r="AR241" s="6" t="s">
        <v>6494</v>
      </c>
      <c r="AS241" s="6" t="s">
        <v>6495</v>
      </c>
      <c r="AT241" s="6" t="s">
        <v>5401</v>
      </c>
      <c r="AU241" s="6" t="s">
        <v>5402</v>
      </c>
      <c r="AV241" s="6" t="s">
        <v>6500</v>
      </c>
      <c r="AW241" s="6" t="s">
        <v>6497</v>
      </c>
      <c r="AX241" s="6" t="s">
        <v>6498</v>
      </c>
      <c r="AY241" s="6" t="s">
        <v>5406</v>
      </c>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row>
    <row r="242" spans="1:111" x14ac:dyDescent="0.25">
      <c r="A242" s="6" t="s">
        <v>2450</v>
      </c>
      <c r="B242" s="6">
        <v>148</v>
      </c>
      <c r="C242" s="6" t="s">
        <v>901</v>
      </c>
      <c r="D242" s="6" t="s">
        <v>902</v>
      </c>
      <c r="E242" s="6" t="s">
        <v>1519</v>
      </c>
      <c r="F242" s="6" t="s">
        <v>2421</v>
      </c>
      <c r="G242" s="6" t="s">
        <v>4978</v>
      </c>
      <c r="H242" s="6" t="s">
        <v>5211</v>
      </c>
      <c r="I242" s="6" t="s">
        <v>79</v>
      </c>
      <c r="J242" s="6" t="s">
        <v>2452</v>
      </c>
      <c r="K242" s="6" t="s">
        <v>211</v>
      </c>
      <c r="L242" s="6" t="s">
        <v>2424</v>
      </c>
      <c r="M242" s="110" t="s">
        <v>2453</v>
      </c>
      <c r="N242" s="109" t="s">
        <v>2454</v>
      </c>
      <c r="O242" s="110" t="s">
        <v>85</v>
      </c>
      <c r="P242" s="109" t="s">
        <v>86</v>
      </c>
      <c r="Q242" s="110" t="s">
        <v>2455</v>
      </c>
      <c r="R242" s="109" t="s">
        <v>2428</v>
      </c>
      <c r="S242" s="6" t="s">
        <v>2429</v>
      </c>
      <c r="T242" s="6" t="s">
        <v>2456</v>
      </c>
      <c r="U242" s="6" t="s">
        <v>2431</v>
      </c>
      <c r="V242" s="6" t="s">
        <v>2432</v>
      </c>
      <c r="W242" s="110" t="s">
        <v>2433</v>
      </c>
      <c r="X242" s="109" t="s">
        <v>94</v>
      </c>
      <c r="Y242" s="110" t="s">
        <v>2457</v>
      </c>
      <c r="Z242" s="6" t="s">
        <v>2458</v>
      </c>
      <c r="AA242" s="6" t="s">
        <v>2436</v>
      </c>
      <c r="AB242" s="6" t="s">
        <v>974</v>
      </c>
      <c r="AC242" s="6" t="s">
        <v>99</v>
      </c>
      <c r="AD242" s="110" t="s">
        <v>2459</v>
      </c>
      <c r="AE242" s="109" t="s">
        <v>2460</v>
      </c>
      <c r="AF242" s="6" t="s">
        <v>5387</v>
      </c>
      <c r="AG242" s="6" t="s">
        <v>5388</v>
      </c>
      <c r="AH242" s="6" t="s">
        <v>6489</v>
      </c>
      <c r="AI242" s="6" t="s">
        <v>6490</v>
      </c>
      <c r="AJ242" s="6" t="s">
        <v>5391</v>
      </c>
      <c r="AK242" s="6" t="s">
        <v>5392</v>
      </c>
      <c r="AL242" s="6" t="s">
        <v>6501</v>
      </c>
      <c r="AM242" s="6" t="s">
        <v>6492</v>
      </c>
      <c r="AN242" s="6" t="s">
        <v>6493</v>
      </c>
      <c r="AO242" s="6" t="s">
        <v>5396</v>
      </c>
      <c r="AP242" s="6" t="s">
        <v>5397</v>
      </c>
      <c r="AQ242" s="6" t="s">
        <v>5398</v>
      </c>
      <c r="AR242" s="6" t="s">
        <v>6494</v>
      </c>
      <c r="AS242" s="6" t="s">
        <v>6495</v>
      </c>
      <c r="AT242" s="6" t="s">
        <v>5401</v>
      </c>
      <c r="AU242" s="6" t="s">
        <v>5402</v>
      </c>
      <c r="AV242" s="6" t="s">
        <v>6502</v>
      </c>
      <c r="AW242" s="6" t="s">
        <v>6497</v>
      </c>
      <c r="AX242" s="6" t="s">
        <v>6498</v>
      </c>
      <c r="AY242" s="6" t="s">
        <v>5406</v>
      </c>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row>
    <row r="243" spans="1:111" x14ac:dyDescent="0.25">
      <c r="A243" s="6" t="s">
        <v>2461</v>
      </c>
      <c r="B243" s="6">
        <v>149</v>
      </c>
      <c r="C243" s="6" t="s">
        <v>901</v>
      </c>
      <c r="D243" s="6" t="s">
        <v>902</v>
      </c>
      <c r="E243" s="6" t="s">
        <v>1519</v>
      </c>
      <c r="F243" s="6" t="s">
        <v>2421</v>
      </c>
      <c r="G243" s="6" t="s">
        <v>4979</v>
      </c>
      <c r="H243" s="6" t="s">
        <v>5212</v>
      </c>
      <c r="I243" s="6" t="s">
        <v>79</v>
      </c>
      <c r="J243" s="6" t="s">
        <v>2463</v>
      </c>
      <c r="K243" s="6" t="s">
        <v>211</v>
      </c>
      <c r="L243" s="6" t="s">
        <v>2424</v>
      </c>
      <c r="M243" s="110" t="s">
        <v>2464</v>
      </c>
      <c r="N243" s="109" t="s">
        <v>2465</v>
      </c>
      <c r="O243" s="110" t="s">
        <v>85</v>
      </c>
      <c r="P243" s="109" t="s">
        <v>86</v>
      </c>
      <c r="Q243" s="110" t="s">
        <v>2466</v>
      </c>
      <c r="R243" s="109" t="s">
        <v>2428</v>
      </c>
      <c r="S243" s="6" t="s">
        <v>2429</v>
      </c>
      <c r="T243" s="6" t="s">
        <v>2467</v>
      </c>
      <c r="U243" s="6" t="s">
        <v>2431</v>
      </c>
      <c r="V243" s="6" t="s">
        <v>2432</v>
      </c>
      <c r="W243" s="110" t="s">
        <v>2433</v>
      </c>
      <c r="X243" s="109" t="s">
        <v>94</v>
      </c>
      <c r="Y243" s="110" t="s">
        <v>2468</v>
      </c>
      <c r="Z243" s="6" t="s">
        <v>2469</v>
      </c>
      <c r="AA243" s="6" t="s">
        <v>2436</v>
      </c>
      <c r="AB243" s="6" t="s">
        <v>974</v>
      </c>
      <c r="AC243" s="6" t="s">
        <v>99</v>
      </c>
      <c r="AD243" s="110" t="s">
        <v>2470</v>
      </c>
      <c r="AE243" s="109" t="s">
        <v>2471</v>
      </c>
      <c r="AF243" s="6" t="s">
        <v>5387</v>
      </c>
      <c r="AG243" s="6" t="s">
        <v>5388</v>
      </c>
      <c r="AH243" s="6" t="s">
        <v>6489</v>
      </c>
      <c r="AI243" s="6" t="s">
        <v>6490</v>
      </c>
      <c r="AJ243" s="6" t="s">
        <v>5391</v>
      </c>
      <c r="AK243" s="6" t="s">
        <v>5392</v>
      </c>
      <c r="AL243" s="6" t="s">
        <v>6503</v>
      </c>
      <c r="AM243" s="6" t="s">
        <v>6492</v>
      </c>
      <c r="AN243" s="6" t="s">
        <v>6493</v>
      </c>
      <c r="AO243" s="6" t="s">
        <v>5396</v>
      </c>
      <c r="AP243" s="6" t="s">
        <v>5397</v>
      </c>
      <c r="AQ243" s="6" t="s">
        <v>5398</v>
      </c>
      <c r="AR243" s="6" t="s">
        <v>6494</v>
      </c>
      <c r="AS243" s="6" t="s">
        <v>6495</v>
      </c>
      <c r="AT243" s="6" t="s">
        <v>5401</v>
      </c>
      <c r="AU243" s="6" t="s">
        <v>5402</v>
      </c>
      <c r="AV243" s="6" t="s">
        <v>6504</v>
      </c>
      <c r="AW243" s="6" t="s">
        <v>6497</v>
      </c>
      <c r="AX243" s="6" t="s">
        <v>6498</v>
      </c>
      <c r="AY243" s="6" t="s">
        <v>5406</v>
      </c>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row>
    <row r="244" spans="1:111" x14ac:dyDescent="0.25">
      <c r="A244" s="6" t="s">
        <v>2472</v>
      </c>
      <c r="B244" s="6">
        <v>150</v>
      </c>
      <c r="C244" s="6" t="s">
        <v>901</v>
      </c>
      <c r="D244" s="6" t="s">
        <v>902</v>
      </c>
      <c r="E244" s="6" t="s">
        <v>1519</v>
      </c>
      <c r="F244" s="6" t="s">
        <v>2421</v>
      </c>
      <c r="G244" s="6" t="s">
        <v>4980</v>
      </c>
      <c r="H244" s="6" t="s">
        <v>5213</v>
      </c>
      <c r="I244" s="6" t="s">
        <v>79</v>
      </c>
      <c r="J244" s="6" t="s">
        <v>2474</v>
      </c>
      <c r="K244" s="6" t="s">
        <v>211</v>
      </c>
      <c r="L244" s="6" t="s">
        <v>2424</v>
      </c>
      <c r="M244" s="110" t="s">
        <v>2475</v>
      </c>
      <c r="N244" s="109" t="s">
        <v>2476</v>
      </c>
      <c r="O244" s="110" t="s">
        <v>85</v>
      </c>
      <c r="P244" s="109" t="s">
        <v>86</v>
      </c>
      <c r="Q244" s="110" t="s">
        <v>2477</v>
      </c>
      <c r="R244" s="109" t="s">
        <v>2428</v>
      </c>
      <c r="S244" s="6" t="s">
        <v>2429</v>
      </c>
      <c r="T244" s="6" t="s">
        <v>2478</v>
      </c>
      <c r="U244" s="6" t="s">
        <v>2431</v>
      </c>
      <c r="V244" s="6" t="s">
        <v>2432</v>
      </c>
      <c r="W244" s="110" t="s">
        <v>2433</v>
      </c>
      <c r="X244" s="109" t="s">
        <v>94</v>
      </c>
      <c r="Y244" s="110" t="s">
        <v>2479</v>
      </c>
      <c r="Z244" s="6" t="s">
        <v>2480</v>
      </c>
      <c r="AA244" s="6" t="s">
        <v>2436</v>
      </c>
      <c r="AB244" s="6" t="s">
        <v>974</v>
      </c>
      <c r="AC244" s="6" t="s">
        <v>99</v>
      </c>
      <c r="AD244" s="110" t="s">
        <v>2481</v>
      </c>
      <c r="AE244" s="109" t="s">
        <v>2482</v>
      </c>
      <c r="AF244" s="6" t="s">
        <v>5387</v>
      </c>
      <c r="AG244" s="6" t="s">
        <v>5388</v>
      </c>
      <c r="AH244" s="6" t="s">
        <v>6489</v>
      </c>
      <c r="AI244" s="6" t="s">
        <v>6490</v>
      </c>
      <c r="AJ244" s="6" t="s">
        <v>5391</v>
      </c>
      <c r="AK244" s="6" t="s">
        <v>5392</v>
      </c>
      <c r="AL244" s="6" t="s">
        <v>6505</v>
      </c>
      <c r="AM244" s="6" t="s">
        <v>6492</v>
      </c>
      <c r="AN244" s="6" t="s">
        <v>6493</v>
      </c>
      <c r="AO244" s="6" t="s">
        <v>5396</v>
      </c>
      <c r="AP244" s="6" t="s">
        <v>5397</v>
      </c>
      <c r="AQ244" s="6" t="s">
        <v>5398</v>
      </c>
      <c r="AR244" s="6" t="s">
        <v>6494</v>
      </c>
      <c r="AS244" s="6" t="s">
        <v>6495</v>
      </c>
      <c r="AT244" s="6" t="s">
        <v>5401</v>
      </c>
      <c r="AU244" s="6" t="s">
        <v>5402</v>
      </c>
      <c r="AV244" s="6" t="s">
        <v>6506</v>
      </c>
      <c r="AW244" s="6" t="s">
        <v>6497</v>
      </c>
      <c r="AX244" s="6" t="s">
        <v>6498</v>
      </c>
      <c r="AY244" s="6" t="s">
        <v>5406</v>
      </c>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row>
    <row r="245" spans="1:111" x14ac:dyDescent="0.25">
      <c r="A245" s="6" t="s">
        <v>2483</v>
      </c>
      <c r="B245" s="6">
        <v>151</v>
      </c>
      <c r="C245" s="6" t="s">
        <v>1656</v>
      </c>
      <c r="D245" s="6" t="s">
        <v>1657</v>
      </c>
      <c r="E245" s="6" t="s">
        <v>1519</v>
      </c>
      <c r="F245" s="6" t="s">
        <v>2421</v>
      </c>
      <c r="G245" s="6" t="s">
        <v>4981</v>
      </c>
      <c r="H245" s="6" t="s">
        <v>5214</v>
      </c>
      <c r="I245" s="6" t="s">
        <v>79</v>
      </c>
      <c r="J245" s="6" t="s">
        <v>2485</v>
      </c>
      <c r="K245" s="6" t="s">
        <v>211</v>
      </c>
      <c r="L245" s="6" t="s">
        <v>2424</v>
      </c>
      <c r="M245" s="110" t="s">
        <v>2486</v>
      </c>
      <c r="N245" s="109" t="s">
        <v>2487</v>
      </c>
      <c r="O245" s="110" t="s">
        <v>85</v>
      </c>
      <c r="P245" s="109" t="s">
        <v>86</v>
      </c>
      <c r="Q245" s="110" t="s">
        <v>2488</v>
      </c>
      <c r="R245" s="109" t="s">
        <v>2428</v>
      </c>
      <c r="S245" s="6" t="s">
        <v>2429</v>
      </c>
      <c r="T245" s="6" t="s">
        <v>2489</v>
      </c>
      <c r="U245" s="6" t="s">
        <v>2431</v>
      </c>
      <c r="V245" s="6" t="s">
        <v>2432</v>
      </c>
      <c r="W245" s="110" t="s">
        <v>2433</v>
      </c>
      <c r="X245" s="109" t="s">
        <v>94</v>
      </c>
      <c r="Y245" s="110" t="s">
        <v>2490</v>
      </c>
      <c r="Z245" s="6" t="s">
        <v>2491</v>
      </c>
      <c r="AA245" s="6" t="s">
        <v>2436</v>
      </c>
      <c r="AB245" s="6" t="s">
        <v>974</v>
      </c>
      <c r="AC245" s="6" t="s">
        <v>99</v>
      </c>
      <c r="AD245" s="110" t="s">
        <v>2492</v>
      </c>
      <c r="AE245" s="109" t="s">
        <v>2493</v>
      </c>
      <c r="AF245" s="6" t="s">
        <v>5387</v>
      </c>
      <c r="AG245" s="6" t="s">
        <v>5388</v>
      </c>
      <c r="AH245" s="6" t="s">
        <v>6489</v>
      </c>
      <c r="AI245" s="6" t="s">
        <v>6490</v>
      </c>
      <c r="AJ245" s="6" t="s">
        <v>5391</v>
      </c>
      <c r="AK245" s="6" t="s">
        <v>5392</v>
      </c>
      <c r="AL245" s="6" t="s">
        <v>6507</v>
      </c>
      <c r="AM245" s="6" t="s">
        <v>6492</v>
      </c>
      <c r="AN245" s="6" t="s">
        <v>6493</v>
      </c>
      <c r="AO245" s="6" t="s">
        <v>5396</v>
      </c>
      <c r="AP245" s="6" t="s">
        <v>5397</v>
      </c>
      <c r="AQ245" s="6" t="s">
        <v>5398</v>
      </c>
      <c r="AR245" s="6" t="s">
        <v>6494</v>
      </c>
      <c r="AS245" s="6" t="s">
        <v>6495</v>
      </c>
      <c r="AT245" s="6" t="s">
        <v>5401</v>
      </c>
      <c r="AU245" s="6" t="s">
        <v>5402</v>
      </c>
      <c r="AV245" s="6" t="s">
        <v>6508</v>
      </c>
      <c r="AW245" s="6" t="s">
        <v>6497</v>
      </c>
      <c r="AX245" s="6" t="s">
        <v>6498</v>
      </c>
      <c r="AY245" s="6" t="s">
        <v>5406</v>
      </c>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row>
    <row r="246" spans="1:111" x14ac:dyDescent="0.25">
      <c r="A246" s="6" t="s">
        <v>2494</v>
      </c>
      <c r="B246" s="6">
        <v>152</v>
      </c>
      <c r="C246" s="6" t="s">
        <v>1656</v>
      </c>
      <c r="D246" s="6" t="s">
        <v>1657</v>
      </c>
      <c r="E246" s="6" t="s">
        <v>1519</v>
      </c>
      <c r="F246" s="6" t="s">
        <v>2421</v>
      </c>
      <c r="G246" s="6" t="s">
        <v>4982</v>
      </c>
      <c r="H246" s="6" t="s">
        <v>5215</v>
      </c>
      <c r="I246" s="6" t="s">
        <v>79</v>
      </c>
      <c r="J246" s="6" t="s">
        <v>2496</v>
      </c>
      <c r="K246" s="6" t="s">
        <v>211</v>
      </c>
      <c r="L246" s="6" t="s">
        <v>2424</v>
      </c>
      <c r="M246" s="110" t="s">
        <v>2497</v>
      </c>
      <c r="N246" s="109" t="s">
        <v>2498</v>
      </c>
      <c r="O246" s="110" t="s">
        <v>85</v>
      </c>
      <c r="P246" s="109" t="s">
        <v>86</v>
      </c>
      <c r="Q246" s="110" t="s">
        <v>2499</v>
      </c>
      <c r="R246" s="109" t="s">
        <v>2428</v>
      </c>
      <c r="S246" s="6" t="s">
        <v>2429</v>
      </c>
      <c r="T246" s="6" t="s">
        <v>2500</v>
      </c>
      <c r="U246" s="6" t="s">
        <v>2431</v>
      </c>
      <c r="V246" s="6" t="s">
        <v>2432</v>
      </c>
      <c r="W246" s="110" t="s">
        <v>2433</v>
      </c>
      <c r="X246" s="109" t="s">
        <v>94</v>
      </c>
      <c r="Y246" s="110" t="s">
        <v>2501</v>
      </c>
      <c r="Z246" s="6" t="s">
        <v>2502</v>
      </c>
      <c r="AA246" s="6" t="s">
        <v>2436</v>
      </c>
      <c r="AB246" s="6" t="s">
        <v>974</v>
      </c>
      <c r="AC246" s="6" t="s">
        <v>99</v>
      </c>
      <c r="AD246" s="110" t="s">
        <v>2503</v>
      </c>
      <c r="AE246" s="109" t="s">
        <v>2504</v>
      </c>
      <c r="AF246" s="6" t="s">
        <v>5387</v>
      </c>
      <c r="AG246" s="6" t="s">
        <v>5388</v>
      </c>
      <c r="AH246" s="6" t="s">
        <v>6489</v>
      </c>
      <c r="AI246" s="6" t="s">
        <v>6490</v>
      </c>
      <c r="AJ246" s="6" t="s">
        <v>5391</v>
      </c>
      <c r="AK246" s="6" t="s">
        <v>5392</v>
      </c>
      <c r="AL246" s="6" t="s">
        <v>6509</v>
      </c>
      <c r="AM246" s="6" t="s">
        <v>6492</v>
      </c>
      <c r="AN246" s="6" t="s">
        <v>6493</v>
      </c>
      <c r="AO246" s="6" t="s">
        <v>5396</v>
      </c>
      <c r="AP246" s="6" t="s">
        <v>5397</v>
      </c>
      <c r="AQ246" s="6" t="s">
        <v>5398</v>
      </c>
      <c r="AR246" s="6" t="s">
        <v>6494</v>
      </c>
      <c r="AS246" s="6" t="s">
        <v>6495</v>
      </c>
      <c r="AT246" s="6" t="s">
        <v>5401</v>
      </c>
      <c r="AU246" s="6" t="s">
        <v>5402</v>
      </c>
      <c r="AV246" s="6" t="s">
        <v>6510</v>
      </c>
      <c r="AW246" s="6" t="s">
        <v>6497</v>
      </c>
      <c r="AX246" s="6" t="s">
        <v>6498</v>
      </c>
      <c r="AY246" s="6" t="s">
        <v>5406</v>
      </c>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row>
    <row r="247" spans="1:111" x14ac:dyDescent="0.25">
      <c r="A247" s="6" t="s">
        <v>2505</v>
      </c>
      <c r="B247" s="6">
        <v>153</v>
      </c>
      <c r="C247" s="6" t="s">
        <v>1656</v>
      </c>
      <c r="D247" s="6" t="s">
        <v>1657</v>
      </c>
      <c r="E247" s="6" t="s">
        <v>1519</v>
      </c>
      <c r="F247" s="6" t="s">
        <v>2421</v>
      </c>
      <c r="G247" s="6" t="s">
        <v>4983</v>
      </c>
      <c r="H247" s="6" t="s">
        <v>5216</v>
      </c>
      <c r="I247" s="6" t="s">
        <v>79</v>
      </c>
      <c r="J247" s="6" t="s">
        <v>2507</v>
      </c>
      <c r="K247" s="6" t="s">
        <v>211</v>
      </c>
      <c r="L247" s="6" t="s">
        <v>2424</v>
      </c>
      <c r="M247" s="110" t="s">
        <v>2508</v>
      </c>
      <c r="N247" s="109" t="s">
        <v>2509</v>
      </c>
      <c r="O247" s="110" t="s">
        <v>85</v>
      </c>
      <c r="P247" s="109" t="s">
        <v>86</v>
      </c>
      <c r="Q247" s="110" t="s">
        <v>2510</v>
      </c>
      <c r="R247" s="109" t="s">
        <v>2428</v>
      </c>
      <c r="S247" s="6" t="s">
        <v>2429</v>
      </c>
      <c r="T247" s="6" t="s">
        <v>2511</v>
      </c>
      <c r="U247" s="6" t="s">
        <v>2431</v>
      </c>
      <c r="V247" s="6" t="s">
        <v>2432</v>
      </c>
      <c r="W247" s="110" t="s">
        <v>2433</v>
      </c>
      <c r="X247" s="109" t="s">
        <v>94</v>
      </c>
      <c r="Y247" s="110" t="s">
        <v>2512</v>
      </c>
      <c r="Z247" s="6" t="s">
        <v>2513</v>
      </c>
      <c r="AA247" s="6" t="s">
        <v>2436</v>
      </c>
      <c r="AB247" s="6" t="s">
        <v>974</v>
      </c>
      <c r="AC247" s="6" t="s">
        <v>99</v>
      </c>
      <c r="AD247" s="110" t="s">
        <v>2514</v>
      </c>
      <c r="AE247" s="109" t="s">
        <v>2515</v>
      </c>
      <c r="AF247" s="6" t="s">
        <v>5387</v>
      </c>
      <c r="AG247" s="6" t="s">
        <v>5388</v>
      </c>
      <c r="AH247" s="6" t="s">
        <v>6489</v>
      </c>
      <c r="AI247" s="6" t="s">
        <v>6490</v>
      </c>
      <c r="AJ247" s="6" t="s">
        <v>5391</v>
      </c>
      <c r="AK247" s="6" t="s">
        <v>5392</v>
      </c>
      <c r="AL247" s="6" t="s">
        <v>6511</v>
      </c>
      <c r="AM247" s="6" t="s">
        <v>6492</v>
      </c>
      <c r="AN247" s="6" t="s">
        <v>6493</v>
      </c>
      <c r="AO247" s="6" t="s">
        <v>5396</v>
      </c>
      <c r="AP247" s="6" t="s">
        <v>5397</v>
      </c>
      <c r="AQ247" s="6" t="s">
        <v>5398</v>
      </c>
      <c r="AR247" s="6" t="s">
        <v>6494</v>
      </c>
      <c r="AS247" s="6" t="s">
        <v>6495</v>
      </c>
      <c r="AT247" s="6" t="s">
        <v>5401</v>
      </c>
      <c r="AU247" s="6" t="s">
        <v>5402</v>
      </c>
      <c r="AV247" s="6" t="s">
        <v>6512</v>
      </c>
      <c r="AW247" s="6" t="s">
        <v>6497</v>
      </c>
      <c r="AX247" s="6" t="s">
        <v>6498</v>
      </c>
      <c r="AY247" s="6" t="s">
        <v>5406</v>
      </c>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row>
    <row r="248" spans="1:111" x14ac:dyDescent="0.25">
      <c r="A248" s="6" t="s">
        <v>2516</v>
      </c>
      <c r="B248" s="6">
        <v>154</v>
      </c>
      <c r="C248" s="6" t="s">
        <v>1656</v>
      </c>
      <c r="D248" s="6" t="s">
        <v>1657</v>
      </c>
      <c r="E248" s="6" t="s">
        <v>1519</v>
      </c>
      <c r="F248" s="6" t="s">
        <v>2421</v>
      </c>
      <c r="G248" s="6" t="s">
        <v>4984</v>
      </c>
      <c r="H248" s="6" t="s">
        <v>5217</v>
      </c>
      <c r="I248" s="6" t="s">
        <v>79</v>
      </c>
      <c r="J248" s="6" t="s">
        <v>2518</v>
      </c>
      <c r="K248" s="6" t="s">
        <v>211</v>
      </c>
      <c r="L248" s="6" t="s">
        <v>2424</v>
      </c>
      <c r="M248" s="110" t="s">
        <v>2519</v>
      </c>
      <c r="N248" s="109" t="s">
        <v>2520</v>
      </c>
      <c r="O248" s="110" t="s">
        <v>85</v>
      </c>
      <c r="P248" s="109" t="s">
        <v>86</v>
      </c>
      <c r="Q248" s="110" t="s">
        <v>2521</v>
      </c>
      <c r="R248" s="109" t="s">
        <v>2428</v>
      </c>
      <c r="S248" s="6" t="s">
        <v>2429</v>
      </c>
      <c r="T248" s="6" t="s">
        <v>2522</v>
      </c>
      <c r="U248" s="6" t="s">
        <v>2431</v>
      </c>
      <c r="V248" s="6" t="s">
        <v>2432</v>
      </c>
      <c r="W248" s="110" t="s">
        <v>2433</v>
      </c>
      <c r="X248" s="109" t="s">
        <v>94</v>
      </c>
      <c r="Y248" s="110" t="s">
        <v>2523</v>
      </c>
      <c r="Z248" s="6" t="s">
        <v>2524</v>
      </c>
      <c r="AA248" s="6" t="s">
        <v>2436</v>
      </c>
      <c r="AB248" s="6" t="s">
        <v>974</v>
      </c>
      <c r="AC248" s="6" t="s">
        <v>99</v>
      </c>
      <c r="AD248" s="110" t="s">
        <v>2525</v>
      </c>
      <c r="AE248" s="109" t="s">
        <v>2526</v>
      </c>
      <c r="AF248" s="6" t="s">
        <v>5387</v>
      </c>
      <c r="AG248" s="6" t="s">
        <v>5388</v>
      </c>
      <c r="AH248" s="6" t="s">
        <v>6489</v>
      </c>
      <c r="AI248" s="6" t="s">
        <v>6490</v>
      </c>
      <c r="AJ248" s="6" t="s">
        <v>5391</v>
      </c>
      <c r="AK248" s="6" t="s">
        <v>5392</v>
      </c>
      <c r="AL248" s="6" t="s">
        <v>6513</v>
      </c>
      <c r="AM248" s="6" t="s">
        <v>6492</v>
      </c>
      <c r="AN248" s="6" t="s">
        <v>6493</v>
      </c>
      <c r="AO248" s="6" t="s">
        <v>5396</v>
      </c>
      <c r="AP248" s="6" t="s">
        <v>5397</v>
      </c>
      <c r="AQ248" s="6" t="s">
        <v>5398</v>
      </c>
      <c r="AR248" s="6" t="s">
        <v>6494</v>
      </c>
      <c r="AS248" s="6" t="s">
        <v>6495</v>
      </c>
      <c r="AT248" s="6" t="s">
        <v>5401</v>
      </c>
      <c r="AU248" s="6" t="s">
        <v>5402</v>
      </c>
      <c r="AV248" s="6" t="s">
        <v>6514</v>
      </c>
      <c r="AW248" s="6" t="s">
        <v>6497</v>
      </c>
      <c r="AX248" s="6" t="s">
        <v>6498</v>
      </c>
      <c r="AY248" s="6" t="s">
        <v>5406</v>
      </c>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row>
    <row r="249" spans="1:111" x14ac:dyDescent="0.25">
      <c r="A249" s="6" t="s">
        <v>2527</v>
      </c>
      <c r="B249" s="6">
        <v>155</v>
      </c>
      <c r="C249" s="6" t="s">
        <v>1656</v>
      </c>
      <c r="D249" s="6" t="s">
        <v>1657</v>
      </c>
      <c r="E249" s="6" t="s">
        <v>1519</v>
      </c>
      <c r="F249" s="6" t="s">
        <v>2421</v>
      </c>
      <c r="G249" s="6" t="s">
        <v>4985</v>
      </c>
      <c r="H249" s="6" t="s">
        <v>5218</v>
      </c>
      <c r="I249" s="6" t="s">
        <v>79</v>
      </c>
      <c r="J249" s="6" t="s">
        <v>2529</v>
      </c>
      <c r="K249" s="6" t="s">
        <v>211</v>
      </c>
      <c r="L249" s="6" t="s">
        <v>2424</v>
      </c>
      <c r="M249" s="110" t="s">
        <v>2530</v>
      </c>
      <c r="N249" s="109" t="s">
        <v>2531</v>
      </c>
      <c r="O249" s="110" t="s">
        <v>85</v>
      </c>
      <c r="P249" s="109" t="s">
        <v>86</v>
      </c>
      <c r="Q249" s="110" t="s">
        <v>2532</v>
      </c>
      <c r="R249" s="109" t="s">
        <v>2428</v>
      </c>
      <c r="S249" s="6" t="s">
        <v>2429</v>
      </c>
      <c r="T249" s="6" t="s">
        <v>2533</v>
      </c>
      <c r="U249" s="6" t="s">
        <v>2431</v>
      </c>
      <c r="V249" s="6" t="s">
        <v>2432</v>
      </c>
      <c r="W249" s="110" t="s">
        <v>2433</v>
      </c>
      <c r="X249" s="109" t="s">
        <v>94</v>
      </c>
      <c r="Y249" s="110" t="s">
        <v>2534</v>
      </c>
      <c r="Z249" s="6" t="s">
        <v>2535</v>
      </c>
      <c r="AA249" s="6" t="s">
        <v>2436</v>
      </c>
      <c r="AB249" s="6" t="s">
        <v>974</v>
      </c>
      <c r="AC249" s="6" t="s">
        <v>99</v>
      </c>
      <c r="AD249" s="110" t="s">
        <v>2536</v>
      </c>
      <c r="AE249" s="109" t="s">
        <v>2537</v>
      </c>
      <c r="AF249" s="6" t="s">
        <v>5387</v>
      </c>
      <c r="AG249" s="6" t="s">
        <v>5388</v>
      </c>
      <c r="AH249" s="6" t="s">
        <v>6489</v>
      </c>
      <c r="AI249" s="6" t="s">
        <v>6490</v>
      </c>
      <c r="AJ249" s="6" t="s">
        <v>5391</v>
      </c>
      <c r="AK249" s="6" t="s">
        <v>5392</v>
      </c>
      <c r="AL249" s="6" t="s">
        <v>6515</v>
      </c>
      <c r="AM249" s="6" t="s">
        <v>6492</v>
      </c>
      <c r="AN249" s="6" t="s">
        <v>6493</v>
      </c>
      <c r="AO249" s="6" t="s">
        <v>5396</v>
      </c>
      <c r="AP249" s="6" t="s">
        <v>5397</v>
      </c>
      <c r="AQ249" s="6" t="s">
        <v>5398</v>
      </c>
      <c r="AR249" s="6" t="s">
        <v>6494</v>
      </c>
      <c r="AS249" s="6" t="s">
        <v>6495</v>
      </c>
      <c r="AT249" s="6" t="s">
        <v>5401</v>
      </c>
      <c r="AU249" s="6" t="s">
        <v>5402</v>
      </c>
      <c r="AV249" s="6" t="s">
        <v>6516</v>
      </c>
      <c r="AW249" s="6" t="s">
        <v>6497</v>
      </c>
      <c r="AX249" s="6" t="s">
        <v>6498</v>
      </c>
      <c r="AY249" s="6" t="s">
        <v>5406</v>
      </c>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row>
    <row r="250" spans="1:111" x14ac:dyDescent="0.25">
      <c r="A250" s="6" t="s">
        <v>2538</v>
      </c>
      <c r="B250" s="6">
        <v>156</v>
      </c>
      <c r="C250" s="6" t="s">
        <v>1656</v>
      </c>
      <c r="D250" s="6" t="s">
        <v>1657</v>
      </c>
      <c r="E250" s="6" t="s">
        <v>2539</v>
      </c>
      <c r="F250" s="6" t="s">
        <v>2540</v>
      </c>
      <c r="G250" s="6" t="s">
        <v>4986</v>
      </c>
      <c r="H250" s="6" t="s">
        <v>5219</v>
      </c>
      <c r="I250" s="6" t="s">
        <v>79</v>
      </c>
      <c r="J250" s="6" t="s">
        <v>80</v>
      </c>
      <c r="K250" s="6" t="s">
        <v>81</v>
      </c>
      <c r="L250" s="6" t="s">
        <v>2542</v>
      </c>
      <c r="M250" s="110" t="s">
        <v>2543</v>
      </c>
      <c r="N250" s="109" t="s">
        <v>2544</v>
      </c>
      <c r="O250" s="110" t="s">
        <v>85</v>
      </c>
      <c r="P250" s="109" t="s">
        <v>86</v>
      </c>
      <c r="Q250" s="110" t="s">
        <v>2545</v>
      </c>
      <c r="R250" s="109" t="s">
        <v>2546</v>
      </c>
      <c r="S250" s="6" t="s">
        <v>2547</v>
      </c>
      <c r="T250" s="6" t="s">
        <v>2548</v>
      </c>
      <c r="U250" s="6" t="s">
        <v>2549</v>
      </c>
      <c r="V250" s="6" t="s">
        <v>2550</v>
      </c>
      <c r="W250" s="110" t="s">
        <v>2551</v>
      </c>
      <c r="X250" s="109" t="s">
        <v>94</v>
      </c>
      <c r="Y250" s="110" t="s">
        <v>2552</v>
      </c>
      <c r="Z250" s="6" t="s">
        <v>2553</v>
      </c>
      <c r="AA250" s="6" t="s">
        <v>2554</v>
      </c>
      <c r="AB250" s="6" t="s">
        <v>505</v>
      </c>
      <c r="AC250" s="6" t="s">
        <v>99</v>
      </c>
      <c r="AD250" s="110" t="s">
        <v>2555</v>
      </c>
      <c r="AE250" s="109" t="s">
        <v>2556</v>
      </c>
      <c r="AF250" s="6" t="s">
        <v>5387</v>
      </c>
      <c r="AG250" s="6" t="s">
        <v>5388</v>
      </c>
      <c r="AH250" s="6" t="s">
        <v>6517</v>
      </c>
      <c r="AI250" s="6" t="s">
        <v>6518</v>
      </c>
      <c r="AJ250" s="6" t="s">
        <v>5391</v>
      </c>
      <c r="AK250" s="6" t="s">
        <v>5392</v>
      </c>
      <c r="AL250" s="6" t="s">
        <v>6519</v>
      </c>
      <c r="AM250" s="6" t="s">
        <v>6520</v>
      </c>
      <c r="AN250" s="6" t="s">
        <v>6521</v>
      </c>
      <c r="AO250" s="6" t="s">
        <v>5396</v>
      </c>
      <c r="AP250" s="6" t="s">
        <v>5397</v>
      </c>
      <c r="AQ250" s="6" t="s">
        <v>5398</v>
      </c>
      <c r="AR250" s="6" t="s">
        <v>6522</v>
      </c>
      <c r="AS250" s="6" t="s">
        <v>6523</v>
      </c>
      <c r="AT250" s="6" t="s">
        <v>5401</v>
      </c>
      <c r="AU250" s="6" t="s">
        <v>5402</v>
      </c>
      <c r="AV250" s="6" t="s">
        <v>6524</v>
      </c>
      <c r="AW250" s="6" t="s">
        <v>6525</v>
      </c>
      <c r="AX250" s="6" t="s">
        <v>6526</v>
      </c>
      <c r="AY250" s="6" t="s">
        <v>5406</v>
      </c>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row>
    <row r="251" spans="1:111" x14ac:dyDescent="0.25">
      <c r="A251" s="6" t="s">
        <v>2557</v>
      </c>
      <c r="B251" s="6">
        <v>157</v>
      </c>
      <c r="C251" s="6" t="s">
        <v>1656</v>
      </c>
      <c r="D251" s="6" t="s">
        <v>1657</v>
      </c>
      <c r="E251" s="6" t="s">
        <v>2539</v>
      </c>
      <c r="F251" s="6" t="s">
        <v>2540</v>
      </c>
      <c r="G251" s="6" t="s">
        <v>4987</v>
      </c>
      <c r="H251" s="6" t="s">
        <v>5220</v>
      </c>
      <c r="I251" s="6" t="s">
        <v>79</v>
      </c>
      <c r="J251" s="6" t="s">
        <v>80</v>
      </c>
      <c r="K251" s="6" t="s">
        <v>81</v>
      </c>
      <c r="L251" s="6" t="s">
        <v>2542</v>
      </c>
      <c r="M251" s="110" t="s">
        <v>2559</v>
      </c>
      <c r="N251" s="109" t="s">
        <v>2560</v>
      </c>
      <c r="O251" s="110" t="s">
        <v>85</v>
      </c>
      <c r="P251" s="109" t="s">
        <v>86</v>
      </c>
      <c r="Q251" s="110" t="s">
        <v>2561</v>
      </c>
      <c r="R251" s="109" t="s">
        <v>2546</v>
      </c>
      <c r="S251" s="6" t="s">
        <v>2562</v>
      </c>
      <c r="T251" s="6" t="s">
        <v>2563</v>
      </c>
      <c r="U251" s="6" t="s">
        <v>2549</v>
      </c>
      <c r="V251" s="6" t="s">
        <v>2550</v>
      </c>
      <c r="W251" s="110" t="s">
        <v>2551</v>
      </c>
      <c r="X251" s="109" t="s">
        <v>94</v>
      </c>
      <c r="Y251" s="110" t="s">
        <v>2552</v>
      </c>
      <c r="Z251" s="6" t="s">
        <v>2564</v>
      </c>
      <c r="AA251" s="6" t="s">
        <v>2554</v>
      </c>
      <c r="AB251" s="6" t="s">
        <v>505</v>
      </c>
      <c r="AC251" s="6" t="s">
        <v>99</v>
      </c>
      <c r="AD251" s="110" t="s">
        <v>2565</v>
      </c>
      <c r="AE251" s="109" t="s">
        <v>2566</v>
      </c>
      <c r="AF251" s="6" t="s">
        <v>5387</v>
      </c>
      <c r="AG251" s="6" t="s">
        <v>5388</v>
      </c>
      <c r="AH251" s="6" t="s">
        <v>6527</v>
      </c>
      <c r="AI251" s="6" t="s">
        <v>6518</v>
      </c>
      <c r="AJ251" s="6" t="s">
        <v>5391</v>
      </c>
      <c r="AK251" s="6" t="s">
        <v>5392</v>
      </c>
      <c r="AL251" s="6" t="s">
        <v>6528</v>
      </c>
      <c r="AM251" s="6" t="s">
        <v>6520</v>
      </c>
      <c r="AN251" s="6" t="s">
        <v>6521</v>
      </c>
      <c r="AO251" s="6" t="s">
        <v>5396</v>
      </c>
      <c r="AP251" s="6" t="s">
        <v>5397</v>
      </c>
      <c r="AQ251" s="6" t="s">
        <v>5398</v>
      </c>
      <c r="AR251" s="6" t="s">
        <v>6529</v>
      </c>
      <c r="AS251" s="6" t="s">
        <v>6523</v>
      </c>
      <c r="AT251" s="6" t="s">
        <v>5401</v>
      </c>
      <c r="AU251" s="6" t="s">
        <v>5402</v>
      </c>
      <c r="AV251" s="6" t="s">
        <v>6530</v>
      </c>
      <c r="AW251" s="6" t="s">
        <v>6525</v>
      </c>
      <c r="AX251" s="6" t="s">
        <v>6526</v>
      </c>
      <c r="AY251" s="6" t="s">
        <v>5406</v>
      </c>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row>
    <row r="252" spans="1:111" x14ac:dyDescent="0.25">
      <c r="A252" s="6" t="s">
        <v>2567</v>
      </c>
      <c r="B252" s="6">
        <v>158</v>
      </c>
      <c r="C252" s="6" t="s">
        <v>1656</v>
      </c>
      <c r="D252" s="6" t="s">
        <v>1657</v>
      </c>
      <c r="E252" s="6" t="s">
        <v>2539</v>
      </c>
      <c r="F252" s="6" t="s">
        <v>2540</v>
      </c>
      <c r="G252" s="6" t="s">
        <v>4988</v>
      </c>
      <c r="H252" s="6" t="s">
        <v>5221</v>
      </c>
      <c r="I252" s="6" t="s">
        <v>79</v>
      </c>
      <c r="J252" s="6" t="s">
        <v>80</v>
      </c>
      <c r="K252" s="6" t="s">
        <v>81</v>
      </c>
      <c r="L252" s="6" t="s">
        <v>2542</v>
      </c>
      <c r="M252" s="110" t="s">
        <v>2569</v>
      </c>
      <c r="N252" s="109" t="s">
        <v>2570</v>
      </c>
      <c r="O252" s="110" t="s">
        <v>85</v>
      </c>
      <c r="P252" s="109" t="s">
        <v>86</v>
      </c>
      <c r="Q252" s="110" t="s">
        <v>2571</v>
      </c>
      <c r="R252" s="109" t="s">
        <v>2546</v>
      </c>
      <c r="S252" s="6" t="s">
        <v>2572</v>
      </c>
      <c r="T252" s="6" t="s">
        <v>2573</v>
      </c>
      <c r="U252" s="6" t="s">
        <v>2549</v>
      </c>
      <c r="V252" s="6" t="s">
        <v>2550</v>
      </c>
      <c r="W252" s="110" t="s">
        <v>2551</v>
      </c>
      <c r="X252" s="109" t="s">
        <v>94</v>
      </c>
      <c r="Y252" s="110" t="s">
        <v>2552</v>
      </c>
      <c r="Z252" s="6" t="s">
        <v>2574</v>
      </c>
      <c r="AA252" s="6" t="s">
        <v>2554</v>
      </c>
      <c r="AB252" s="6" t="s">
        <v>505</v>
      </c>
      <c r="AC252" s="6" t="s">
        <v>99</v>
      </c>
      <c r="AD252" s="110" t="s">
        <v>2575</v>
      </c>
      <c r="AE252" s="109" t="s">
        <v>2576</v>
      </c>
      <c r="AF252" s="6" t="s">
        <v>5387</v>
      </c>
      <c r="AG252" s="6" t="s">
        <v>5388</v>
      </c>
      <c r="AH252" s="6" t="s">
        <v>6531</v>
      </c>
      <c r="AI252" s="6" t="s">
        <v>6518</v>
      </c>
      <c r="AJ252" s="6" t="s">
        <v>5391</v>
      </c>
      <c r="AK252" s="6" t="s">
        <v>5392</v>
      </c>
      <c r="AL252" s="6" t="s">
        <v>6532</v>
      </c>
      <c r="AM252" s="6" t="s">
        <v>6520</v>
      </c>
      <c r="AN252" s="6" t="s">
        <v>6521</v>
      </c>
      <c r="AO252" s="6" t="s">
        <v>5396</v>
      </c>
      <c r="AP252" s="6" t="s">
        <v>5397</v>
      </c>
      <c r="AQ252" s="6" t="s">
        <v>5398</v>
      </c>
      <c r="AR252" s="6" t="s">
        <v>6533</v>
      </c>
      <c r="AS252" s="6" t="s">
        <v>6523</v>
      </c>
      <c r="AT252" s="6" t="s">
        <v>5401</v>
      </c>
      <c r="AU252" s="6" t="s">
        <v>5402</v>
      </c>
      <c r="AV252" s="6" t="s">
        <v>6534</v>
      </c>
      <c r="AW252" s="6" t="s">
        <v>6525</v>
      </c>
      <c r="AX252" s="6" t="s">
        <v>6526</v>
      </c>
      <c r="AY252" s="6" t="s">
        <v>5406</v>
      </c>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row>
    <row r="253" spans="1:111" x14ac:dyDescent="0.25">
      <c r="A253" s="6" t="s">
        <v>2577</v>
      </c>
      <c r="B253" s="6">
        <v>159</v>
      </c>
      <c r="C253" s="6" t="s">
        <v>1656</v>
      </c>
      <c r="D253" s="6" t="s">
        <v>1657</v>
      </c>
      <c r="E253" s="6" t="s">
        <v>2539</v>
      </c>
      <c r="F253" s="6" t="s">
        <v>2540</v>
      </c>
      <c r="G253" s="6" t="s">
        <v>4989</v>
      </c>
      <c r="H253" s="6" t="s">
        <v>5222</v>
      </c>
      <c r="I253" s="6" t="s">
        <v>79</v>
      </c>
      <c r="J253" s="6" t="s">
        <v>80</v>
      </c>
      <c r="K253" s="6" t="s">
        <v>81</v>
      </c>
      <c r="L253" s="6" t="s">
        <v>2542</v>
      </c>
      <c r="M253" s="110" t="s">
        <v>2579</v>
      </c>
      <c r="N253" s="109" t="s">
        <v>2580</v>
      </c>
      <c r="O253" s="110" t="s">
        <v>85</v>
      </c>
      <c r="P253" s="109" t="s">
        <v>86</v>
      </c>
      <c r="Q253" s="110" t="s">
        <v>2581</v>
      </c>
      <c r="R253" s="109" t="s">
        <v>2546</v>
      </c>
      <c r="S253" s="6" t="s">
        <v>2582</v>
      </c>
      <c r="T253" s="6" t="s">
        <v>2583</v>
      </c>
      <c r="U253" s="6" t="s">
        <v>2549</v>
      </c>
      <c r="V253" s="6" t="s">
        <v>2550</v>
      </c>
      <c r="W253" s="110" t="s">
        <v>2551</v>
      </c>
      <c r="X253" s="109" t="s">
        <v>94</v>
      </c>
      <c r="Y253" s="110" t="s">
        <v>2552</v>
      </c>
      <c r="Z253" s="6" t="s">
        <v>2584</v>
      </c>
      <c r="AA253" s="6" t="s">
        <v>2554</v>
      </c>
      <c r="AB253" s="6" t="s">
        <v>505</v>
      </c>
      <c r="AC253" s="6" t="s">
        <v>99</v>
      </c>
      <c r="AD253" s="110" t="s">
        <v>2585</v>
      </c>
      <c r="AE253" s="109" t="s">
        <v>2586</v>
      </c>
      <c r="AF253" s="6" t="s">
        <v>5387</v>
      </c>
      <c r="AG253" s="6" t="s">
        <v>5388</v>
      </c>
      <c r="AH253" s="6" t="s">
        <v>6535</v>
      </c>
      <c r="AI253" s="6" t="s">
        <v>6518</v>
      </c>
      <c r="AJ253" s="6" t="s">
        <v>5391</v>
      </c>
      <c r="AK253" s="6" t="s">
        <v>5392</v>
      </c>
      <c r="AL253" s="6" t="s">
        <v>6536</v>
      </c>
      <c r="AM253" s="6" t="s">
        <v>6520</v>
      </c>
      <c r="AN253" s="6" t="s">
        <v>6521</v>
      </c>
      <c r="AO253" s="6" t="s">
        <v>5396</v>
      </c>
      <c r="AP253" s="6" t="s">
        <v>5397</v>
      </c>
      <c r="AQ253" s="6" t="s">
        <v>5398</v>
      </c>
      <c r="AR253" s="6" t="s">
        <v>6537</v>
      </c>
      <c r="AS253" s="6" t="s">
        <v>6523</v>
      </c>
      <c r="AT253" s="6" t="s">
        <v>5401</v>
      </c>
      <c r="AU253" s="6" t="s">
        <v>5402</v>
      </c>
      <c r="AV253" s="6" t="s">
        <v>6538</v>
      </c>
      <c r="AW253" s="6" t="s">
        <v>6525</v>
      </c>
      <c r="AX253" s="6" t="s">
        <v>6526</v>
      </c>
      <c r="AY253" s="6" t="s">
        <v>5406</v>
      </c>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row>
    <row r="254" spans="1:111" x14ac:dyDescent="0.25">
      <c r="A254" s="6" t="s">
        <v>2587</v>
      </c>
      <c r="B254" s="6">
        <v>160</v>
      </c>
      <c r="C254" s="6" t="s">
        <v>1656</v>
      </c>
      <c r="D254" s="6" t="s">
        <v>1657</v>
      </c>
      <c r="E254" s="6" t="s">
        <v>2539</v>
      </c>
      <c r="F254" s="6" t="s">
        <v>2540</v>
      </c>
      <c r="G254" s="6" t="s">
        <v>4990</v>
      </c>
      <c r="H254" s="6" t="s">
        <v>5223</v>
      </c>
      <c r="I254" s="6" t="s">
        <v>79</v>
      </c>
      <c r="J254" s="6" t="s">
        <v>80</v>
      </c>
      <c r="K254" s="6" t="s">
        <v>81</v>
      </c>
      <c r="L254" s="6" t="s">
        <v>2542</v>
      </c>
      <c r="M254" s="110" t="s">
        <v>2589</v>
      </c>
      <c r="N254" s="109" t="s">
        <v>2590</v>
      </c>
      <c r="O254" s="110" t="s">
        <v>85</v>
      </c>
      <c r="P254" s="109" t="s">
        <v>86</v>
      </c>
      <c r="Q254" s="110" t="s">
        <v>2591</v>
      </c>
      <c r="R254" s="109" t="s">
        <v>2546</v>
      </c>
      <c r="S254" s="6" t="s">
        <v>2592</v>
      </c>
      <c r="T254" s="6" t="s">
        <v>2593</v>
      </c>
      <c r="U254" s="6" t="s">
        <v>2549</v>
      </c>
      <c r="V254" s="6" t="s">
        <v>2550</v>
      </c>
      <c r="W254" s="110" t="s">
        <v>2551</v>
      </c>
      <c r="X254" s="109" t="s">
        <v>94</v>
      </c>
      <c r="Y254" s="110" t="s">
        <v>2552</v>
      </c>
      <c r="Z254" s="6" t="s">
        <v>2594</v>
      </c>
      <c r="AA254" s="6" t="s">
        <v>2554</v>
      </c>
      <c r="AB254" s="6" t="s">
        <v>505</v>
      </c>
      <c r="AC254" s="6" t="s">
        <v>99</v>
      </c>
      <c r="AD254" s="110" t="s">
        <v>2595</v>
      </c>
      <c r="AE254" s="109" t="s">
        <v>2596</v>
      </c>
      <c r="AF254" s="6" t="s">
        <v>5387</v>
      </c>
      <c r="AG254" s="6" t="s">
        <v>5388</v>
      </c>
      <c r="AH254" s="6" t="s">
        <v>6539</v>
      </c>
      <c r="AI254" s="6" t="s">
        <v>6518</v>
      </c>
      <c r="AJ254" s="6" t="s">
        <v>5391</v>
      </c>
      <c r="AK254" s="6" t="s">
        <v>5392</v>
      </c>
      <c r="AL254" s="6" t="s">
        <v>6540</v>
      </c>
      <c r="AM254" s="6" t="s">
        <v>6520</v>
      </c>
      <c r="AN254" s="6" t="s">
        <v>6521</v>
      </c>
      <c r="AO254" s="6" t="s">
        <v>5396</v>
      </c>
      <c r="AP254" s="6" t="s">
        <v>5397</v>
      </c>
      <c r="AQ254" s="6" t="s">
        <v>5398</v>
      </c>
      <c r="AR254" s="6" t="s">
        <v>6541</v>
      </c>
      <c r="AS254" s="6" t="s">
        <v>6523</v>
      </c>
      <c r="AT254" s="6" t="s">
        <v>5401</v>
      </c>
      <c r="AU254" s="6" t="s">
        <v>5402</v>
      </c>
      <c r="AV254" s="6" t="s">
        <v>6542</v>
      </c>
      <c r="AW254" s="6" t="s">
        <v>6525</v>
      </c>
      <c r="AX254" s="6" t="s">
        <v>6526</v>
      </c>
      <c r="AY254" s="6" t="s">
        <v>5406</v>
      </c>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row>
    <row r="255" spans="1:111" x14ac:dyDescent="0.25">
      <c r="A255" s="6" t="s">
        <v>2597</v>
      </c>
      <c r="B255" s="6">
        <v>161</v>
      </c>
      <c r="C255" s="6" t="s">
        <v>1656</v>
      </c>
      <c r="D255" s="6" t="s">
        <v>1657</v>
      </c>
      <c r="E255" s="6" t="s">
        <v>2539</v>
      </c>
      <c r="F255" s="6" t="s">
        <v>2540</v>
      </c>
      <c r="G255" s="6" t="s">
        <v>4991</v>
      </c>
      <c r="H255" s="6" t="s">
        <v>5224</v>
      </c>
      <c r="I255" s="6" t="s">
        <v>79</v>
      </c>
      <c r="J255" s="6" t="s">
        <v>80</v>
      </c>
      <c r="K255" s="6" t="s">
        <v>81</v>
      </c>
      <c r="L255" s="6" t="s">
        <v>2542</v>
      </c>
      <c r="M255" s="110" t="s">
        <v>2599</v>
      </c>
      <c r="N255" s="109" t="s">
        <v>2600</v>
      </c>
      <c r="O255" s="110" t="s">
        <v>85</v>
      </c>
      <c r="P255" s="109" t="s">
        <v>86</v>
      </c>
      <c r="Q255" s="110" t="s">
        <v>2601</v>
      </c>
      <c r="R255" s="109" t="s">
        <v>2546</v>
      </c>
      <c r="S255" s="6" t="s">
        <v>2602</v>
      </c>
      <c r="T255" s="6" t="s">
        <v>2603</v>
      </c>
      <c r="U255" s="6" t="s">
        <v>2549</v>
      </c>
      <c r="V255" s="6" t="s">
        <v>2550</v>
      </c>
      <c r="W255" s="110" t="s">
        <v>2551</v>
      </c>
      <c r="X255" s="109" t="s">
        <v>94</v>
      </c>
      <c r="Y255" s="110" t="s">
        <v>2552</v>
      </c>
      <c r="Z255" s="6" t="s">
        <v>2604</v>
      </c>
      <c r="AA255" s="6" t="s">
        <v>2554</v>
      </c>
      <c r="AB255" s="6" t="s">
        <v>505</v>
      </c>
      <c r="AC255" s="6" t="s">
        <v>99</v>
      </c>
      <c r="AD255" s="110" t="s">
        <v>2605</v>
      </c>
      <c r="AE255" s="109" t="s">
        <v>2606</v>
      </c>
      <c r="AF255" s="6" t="s">
        <v>5387</v>
      </c>
      <c r="AG255" s="6" t="s">
        <v>5388</v>
      </c>
      <c r="AH255" s="6" t="s">
        <v>6543</v>
      </c>
      <c r="AI255" s="6" t="s">
        <v>6518</v>
      </c>
      <c r="AJ255" s="6" t="s">
        <v>5391</v>
      </c>
      <c r="AK255" s="6" t="s">
        <v>5392</v>
      </c>
      <c r="AL255" s="6" t="s">
        <v>6544</v>
      </c>
      <c r="AM255" s="6" t="s">
        <v>6520</v>
      </c>
      <c r="AN255" s="6" t="s">
        <v>6521</v>
      </c>
      <c r="AO255" s="6" t="s">
        <v>5396</v>
      </c>
      <c r="AP255" s="6" t="s">
        <v>5397</v>
      </c>
      <c r="AQ255" s="6" t="s">
        <v>5398</v>
      </c>
      <c r="AR255" s="6" t="s">
        <v>6545</v>
      </c>
      <c r="AS255" s="6" t="s">
        <v>6523</v>
      </c>
      <c r="AT255" s="6" t="s">
        <v>5401</v>
      </c>
      <c r="AU255" s="6" t="s">
        <v>5402</v>
      </c>
      <c r="AV255" s="6" t="s">
        <v>6546</v>
      </c>
      <c r="AW255" s="6" t="s">
        <v>6525</v>
      </c>
      <c r="AX255" s="6" t="s">
        <v>6526</v>
      </c>
      <c r="AY255" s="6" t="s">
        <v>5406</v>
      </c>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row>
    <row r="256" spans="1:111" x14ac:dyDescent="0.25">
      <c r="A256" s="6" t="s">
        <v>2607</v>
      </c>
      <c r="B256" s="6">
        <v>162</v>
      </c>
      <c r="C256" s="6" t="s">
        <v>1656</v>
      </c>
      <c r="D256" s="6" t="s">
        <v>1657</v>
      </c>
      <c r="E256" s="6" t="s">
        <v>2539</v>
      </c>
      <c r="F256" s="6" t="s">
        <v>2540</v>
      </c>
      <c r="G256" s="6" t="s">
        <v>4992</v>
      </c>
      <c r="H256" s="6" t="s">
        <v>5225</v>
      </c>
      <c r="I256" s="6" t="s">
        <v>79</v>
      </c>
      <c r="J256" s="6" t="s">
        <v>80</v>
      </c>
      <c r="K256" s="6" t="s">
        <v>81</v>
      </c>
      <c r="L256" s="6" t="s">
        <v>2542</v>
      </c>
      <c r="M256" s="110" t="s">
        <v>2609</v>
      </c>
      <c r="N256" s="109" t="s">
        <v>2610</v>
      </c>
      <c r="O256" s="110" t="s">
        <v>85</v>
      </c>
      <c r="P256" s="109" t="s">
        <v>86</v>
      </c>
      <c r="Q256" s="110" t="s">
        <v>2611</v>
      </c>
      <c r="R256" s="109" t="s">
        <v>2546</v>
      </c>
      <c r="S256" s="6" t="s">
        <v>2612</v>
      </c>
      <c r="T256" s="6" t="s">
        <v>2613</v>
      </c>
      <c r="U256" s="6" t="s">
        <v>2549</v>
      </c>
      <c r="V256" s="6" t="s">
        <v>2550</v>
      </c>
      <c r="W256" s="110" t="s">
        <v>2551</v>
      </c>
      <c r="X256" s="109" t="s">
        <v>94</v>
      </c>
      <c r="Y256" s="110" t="s">
        <v>2552</v>
      </c>
      <c r="Z256" s="6" t="s">
        <v>2614</v>
      </c>
      <c r="AA256" s="6" t="s">
        <v>2554</v>
      </c>
      <c r="AB256" s="6" t="s">
        <v>505</v>
      </c>
      <c r="AC256" s="6" t="s">
        <v>99</v>
      </c>
      <c r="AD256" s="110" t="s">
        <v>2615</v>
      </c>
      <c r="AE256" s="109" t="s">
        <v>2616</v>
      </c>
      <c r="AF256" s="6" t="s">
        <v>5387</v>
      </c>
      <c r="AG256" s="6" t="s">
        <v>5388</v>
      </c>
      <c r="AH256" s="6" t="s">
        <v>6547</v>
      </c>
      <c r="AI256" s="6" t="s">
        <v>6518</v>
      </c>
      <c r="AJ256" s="6" t="s">
        <v>5391</v>
      </c>
      <c r="AK256" s="6" t="s">
        <v>5392</v>
      </c>
      <c r="AL256" s="6" t="s">
        <v>6548</v>
      </c>
      <c r="AM256" s="6" t="s">
        <v>6520</v>
      </c>
      <c r="AN256" s="6" t="s">
        <v>6521</v>
      </c>
      <c r="AO256" s="6" t="s">
        <v>5396</v>
      </c>
      <c r="AP256" s="6" t="s">
        <v>5397</v>
      </c>
      <c r="AQ256" s="6" t="s">
        <v>5398</v>
      </c>
      <c r="AR256" s="6" t="s">
        <v>6549</v>
      </c>
      <c r="AS256" s="6" t="s">
        <v>6523</v>
      </c>
      <c r="AT256" s="6" t="s">
        <v>5401</v>
      </c>
      <c r="AU256" s="6" t="s">
        <v>5402</v>
      </c>
      <c r="AV256" s="6" t="s">
        <v>6550</v>
      </c>
      <c r="AW256" s="6" t="s">
        <v>6525</v>
      </c>
      <c r="AX256" s="6" t="s">
        <v>6526</v>
      </c>
      <c r="AY256" s="6" t="s">
        <v>5406</v>
      </c>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row>
    <row r="257" spans="1:111" x14ac:dyDescent="0.25">
      <c r="A257" s="6" t="s">
        <v>2617</v>
      </c>
      <c r="B257" s="6">
        <v>163</v>
      </c>
      <c r="C257" s="6" t="s">
        <v>1656</v>
      </c>
      <c r="D257" s="6" t="s">
        <v>1657</v>
      </c>
      <c r="E257" s="6" t="s">
        <v>2539</v>
      </c>
      <c r="F257" s="6" t="s">
        <v>2540</v>
      </c>
      <c r="G257" s="6" t="s">
        <v>4993</v>
      </c>
      <c r="H257" s="6" t="s">
        <v>5226</v>
      </c>
      <c r="I257" s="6" t="s">
        <v>79</v>
      </c>
      <c r="J257" s="6" t="s">
        <v>80</v>
      </c>
      <c r="K257" s="6" t="s">
        <v>81</v>
      </c>
      <c r="L257" s="6" t="s">
        <v>2542</v>
      </c>
      <c r="M257" s="110" t="s">
        <v>2619</v>
      </c>
      <c r="N257" s="109" t="s">
        <v>2620</v>
      </c>
      <c r="O257" s="110" t="s">
        <v>85</v>
      </c>
      <c r="P257" s="109" t="s">
        <v>86</v>
      </c>
      <c r="Q257" s="110" t="s">
        <v>2621</v>
      </c>
      <c r="R257" s="109" t="s">
        <v>2546</v>
      </c>
      <c r="S257" s="6" t="s">
        <v>2622</v>
      </c>
      <c r="T257" s="6" t="s">
        <v>2623</v>
      </c>
      <c r="U257" s="6" t="s">
        <v>2549</v>
      </c>
      <c r="V257" s="6" t="s">
        <v>2550</v>
      </c>
      <c r="W257" s="110" t="s">
        <v>2551</v>
      </c>
      <c r="X257" s="109" t="s">
        <v>94</v>
      </c>
      <c r="Y257" s="110" t="s">
        <v>2552</v>
      </c>
      <c r="Z257" s="6" t="s">
        <v>2624</v>
      </c>
      <c r="AA257" s="6" t="s">
        <v>2554</v>
      </c>
      <c r="AB257" s="6" t="s">
        <v>505</v>
      </c>
      <c r="AC257" s="6" t="s">
        <v>99</v>
      </c>
      <c r="AD257" s="110" t="s">
        <v>2625</v>
      </c>
      <c r="AE257" s="109" t="s">
        <v>2626</v>
      </c>
      <c r="AF257" s="6" t="s">
        <v>5387</v>
      </c>
      <c r="AG257" s="6" t="s">
        <v>5388</v>
      </c>
      <c r="AH257" s="6" t="s">
        <v>6551</v>
      </c>
      <c r="AI257" s="6" t="s">
        <v>6518</v>
      </c>
      <c r="AJ257" s="6" t="s">
        <v>5391</v>
      </c>
      <c r="AK257" s="6" t="s">
        <v>5392</v>
      </c>
      <c r="AL257" s="6" t="s">
        <v>6552</v>
      </c>
      <c r="AM257" s="6" t="s">
        <v>6520</v>
      </c>
      <c r="AN257" s="6" t="s">
        <v>6521</v>
      </c>
      <c r="AO257" s="6" t="s">
        <v>5396</v>
      </c>
      <c r="AP257" s="6" t="s">
        <v>5397</v>
      </c>
      <c r="AQ257" s="6" t="s">
        <v>5398</v>
      </c>
      <c r="AR257" s="6" t="s">
        <v>6553</v>
      </c>
      <c r="AS257" s="6" t="s">
        <v>6523</v>
      </c>
      <c r="AT257" s="6" t="s">
        <v>5401</v>
      </c>
      <c r="AU257" s="6" t="s">
        <v>5402</v>
      </c>
      <c r="AV257" s="6" t="s">
        <v>6554</v>
      </c>
      <c r="AW257" s="6" t="s">
        <v>6525</v>
      </c>
      <c r="AX257" s="6" t="s">
        <v>6526</v>
      </c>
      <c r="AY257" s="6" t="s">
        <v>5406</v>
      </c>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row>
    <row r="258" spans="1:111" x14ac:dyDescent="0.25">
      <c r="A258" s="6" t="s">
        <v>2627</v>
      </c>
      <c r="B258" s="6">
        <v>164</v>
      </c>
      <c r="C258" s="6" t="s">
        <v>1656</v>
      </c>
      <c r="D258" s="6" t="s">
        <v>1657</v>
      </c>
      <c r="E258" s="6" t="s">
        <v>2539</v>
      </c>
      <c r="F258" s="6" t="s">
        <v>2540</v>
      </c>
      <c r="G258" s="6" t="s">
        <v>4994</v>
      </c>
      <c r="H258" s="6" t="s">
        <v>5227</v>
      </c>
      <c r="I258" s="6" t="s">
        <v>79</v>
      </c>
      <c r="J258" s="6" t="s">
        <v>80</v>
      </c>
      <c r="K258" s="6" t="s">
        <v>81</v>
      </c>
      <c r="L258" s="6" t="s">
        <v>2542</v>
      </c>
      <c r="M258" s="110" t="s">
        <v>2629</v>
      </c>
      <c r="N258" s="109" t="s">
        <v>2630</v>
      </c>
      <c r="O258" s="110" t="s">
        <v>85</v>
      </c>
      <c r="P258" s="109" t="s">
        <v>86</v>
      </c>
      <c r="Q258" s="110" t="s">
        <v>2631</v>
      </c>
      <c r="R258" s="109" t="s">
        <v>2546</v>
      </c>
      <c r="S258" s="6" t="s">
        <v>2632</v>
      </c>
      <c r="T258" s="6" t="s">
        <v>2633</v>
      </c>
      <c r="U258" s="6" t="s">
        <v>2549</v>
      </c>
      <c r="V258" s="6" t="s">
        <v>2550</v>
      </c>
      <c r="W258" s="110" t="s">
        <v>2551</v>
      </c>
      <c r="X258" s="109" t="s">
        <v>94</v>
      </c>
      <c r="Y258" s="110" t="s">
        <v>2552</v>
      </c>
      <c r="Z258" s="6" t="s">
        <v>2634</v>
      </c>
      <c r="AA258" s="6" t="s">
        <v>2554</v>
      </c>
      <c r="AB258" s="6" t="s">
        <v>505</v>
      </c>
      <c r="AC258" s="6" t="s">
        <v>99</v>
      </c>
      <c r="AD258" s="110" t="s">
        <v>2635</v>
      </c>
      <c r="AE258" s="109" t="s">
        <v>2636</v>
      </c>
      <c r="AF258" s="6" t="s">
        <v>5387</v>
      </c>
      <c r="AG258" s="6" t="s">
        <v>5388</v>
      </c>
      <c r="AH258" s="6" t="s">
        <v>6555</v>
      </c>
      <c r="AI258" s="6" t="s">
        <v>6518</v>
      </c>
      <c r="AJ258" s="6" t="s">
        <v>5391</v>
      </c>
      <c r="AK258" s="6" t="s">
        <v>5392</v>
      </c>
      <c r="AL258" s="6" t="s">
        <v>6556</v>
      </c>
      <c r="AM258" s="6" t="s">
        <v>6520</v>
      </c>
      <c r="AN258" s="6" t="s">
        <v>6521</v>
      </c>
      <c r="AO258" s="6" t="s">
        <v>5396</v>
      </c>
      <c r="AP258" s="6" t="s">
        <v>5397</v>
      </c>
      <c r="AQ258" s="6" t="s">
        <v>5398</v>
      </c>
      <c r="AR258" s="6" t="s">
        <v>6557</v>
      </c>
      <c r="AS258" s="6" t="s">
        <v>6523</v>
      </c>
      <c r="AT258" s="6" t="s">
        <v>5401</v>
      </c>
      <c r="AU258" s="6" t="s">
        <v>5402</v>
      </c>
      <c r="AV258" s="6" t="s">
        <v>6558</v>
      </c>
      <c r="AW258" s="6" t="s">
        <v>6525</v>
      </c>
      <c r="AX258" s="6" t="s">
        <v>6526</v>
      </c>
      <c r="AY258" s="6" t="s">
        <v>5406</v>
      </c>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row>
    <row r="259" spans="1:111" x14ac:dyDescent="0.25">
      <c r="A259" s="6" t="s">
        <v>2637</v>
      </c>
      <c r="B259" s="6">
        <v>165</v>
      </c>
      <c r="C259" s="6" t="s">
        <v>1656</v>
      </c>
      <c r="D259" s="6" t="s">
        <v>1657</v>
      </c>
      <c r="E259" s="6" t="s">
        <v>2539</v>
      </c>
      <c r="F259" s="6" t="s">
        <v>2540</v>
      </c>
      <c r="G259" s="6" t="s">
        <v>4995</v>
      </c>
      <c r="H259" s="6" t="s">
        <v>5228</v>
      </c>
      <c r="I259" s="6" t="s">
        <v>79</v>
      </c>
      <c r="J259" s="6" t="s">
        <v>80</v>
      </c>
      <c r="K259" s="6" t="s">
        <v>81</v>
      </c>
      <c r="L259" s="6" t="s">
        <v>2542</v>
      </c>
      <c r="M259" s="110" t="s">
        <v>2639</v>
      </c>
      <c r="N259" s="109" t="s">
        <v>2640</v>
      </c>
      <c r="O259" s="110" t="s">
        <v>85</v>
      </c>
      <c r="P259" s="109" t="s">
        <v>86</v>
      </c>
      <c r="Q259" s="110" t="s">
        <v>2641</v>
      </c>
      <c r="R259" s="109" t="s">
        <v>2546</v>
      </c>
      <c r="S259" s="6" t="s">
        <v>2642</v>
      </c>
      <c r="T259" s="6" t="s">
        <v>2643</v>
      </c>
      <c r="U259" s="6" t="s">
        <v>2549</v>
      </c>
      <c r="V259" s="6" t="s">
        <v>2550</v>
      </c>
      <c r="W259" s="110" t="s">
        <v>2551</v>
      </c>
      <c r="X259" s="109" t="s">
        <v>94</v>
      </c>
      <c r="Y259" s="110" t="s">
        <v>2552</v>
      </c>
      <c r="Z259" s="6" t="s">
        <v>2644</v>
      </c>
      <c r="AA259" s="6" t="s">
        <v>2554</v>
      </c>
      <c r="AB259" s="6" t="s">
        <v>505</v>
      </c>
      <c r="AC259" s="6" t="s">
        <v>99</v>
      </c>
      <c r="AD259" s="110" t="s">
        <v>2645</v>
      </c>
      <c r="AE259" s="109" t="s">
        <v>2646</v>
      </c>
      <c r="AF259" s="6" t="s">
        <v>5387</v>
      </c>
      <c r="AG259" s="6" t="s">
        <v>5388</v>
      </c>
      <c r="AH259" s="6" t="s">
        <v>6559</v>
      </c>
      <c r="AI259" s="6" t="s">
        <v>6518</v>
      </c>
      <c r="AJ259" s="6" t="s">
        <v>5391</v>
      </c>
      <c r="AK259" s="6" t="s">
        <v>5392</v>
      </c>
      <c r="AL259" s="6" t="s">
        <v>6560</v>
      </c>
      <c r="AM259" s="6" t="s">
        <v>6520</v>
      </c>
      <c r="AN259" s="6" t="s">
        <v>6521</v>
      </c>
      <c r="AO259" s="6" t="s">
        <v>5396</v>
      </c>
      <c r="AP259" s="6" t="s">
        <v>5397</v>
      </c>
      <c r="AQ259" s="6" t="s">
        <v>5398</v>
      </c>
      <c r="AR259" s="6" t="s">
        <v>6561</v>
      </c>
      <c r="AS259" s="6" t="s">
        <v>6523</v>
      </c>
      <c r="AT259" s="6" t="s">
        <v>5401</v>
      </c>
      <c r="AU259" s="6" t="s">
        <v>5402</v>
      </c>
      <c r="AV259" s="6" t="s">
        <v>6562</v>
      </c>
      <c r="AW259" s="6" t="s">
        <v>6525</v>
      </c>
      <c r="AX259" s="6" t="s">
        <v>6526</v>
      </c>
      <c r="AY259" s="6" t="s">
        <v>5406</v>
      </c>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row>
    <row r="260" spans="1:111" x14ac:dyDescent="0.25">
      <c r="A260" s="6" t="s">
        <v>2647</v>
      </c>
      <c r="B260" s="6">
        <v>166</v>
      </c>
      <c r="C260" s="6" t="s">
        <v>1656</v>
      </c>
      <c r="D260" s="6" t="s">
        <v>1657</v>
      </c>
      <c r="E260" s="6" t="s">
        <v>2257</v>
      </c>
      <c r="F260" s="6" t="s">
        <v>2648</v>
      </c>
      <c r="G260" s="6" t="s">
        <v>4996</v>
      </c>
      <c r="H260" s="6" t="s">
        <v>5229</v>
      </c>
      <c r="I260" s="6" t="s">
        <v>1197</v>
      </c>
      <c r="J260" s="6" t="s">
        <v>2650</v>
      </c>
      <c r="K260" s="6" t="s">
        <v>961</v>
      </c>
      <c r="L260" s="6" t="s">
        <v>2651</v>
      </c>
      <c r="M260" s="110" t="s">
        <v>2652</v>
      </c>
      <c r="N260" s="109" t="s">
        <v>2653</v>
      </c>
      <c r="O260" s="110" t="s">
        <v>85</v>
      </c>
      <c r="P260" s="109" t="s">
        <v>86</v>
      </c>
      <c r="Q260" s="110" t="s">
        <v>2654</v>
      </c>
      <c r="R260" s="109" t="s">
        <v>2655</v>
      </c>
      <c r="S260" s="6" t="s">
        <v>2656</v>
      </c>
      <c r="T260" s="6" t="s">
        <v>2651</v>
      </c>
      <c r="U260" s="6" t="s">
        <v>2657</v>
      </c>
      <c r="V260" s="6" t="s">
        <v>2658</v>
      </c>
      <c r="W260" s="110" t="s">
        <v>2659</v>
      </c>
      <c r="X260" s="109" t="s">
        <v>94</v>
      </c>
      <c r="Y260" s="110" t="s">
        <v>2660</v>
      </c>
      <c r="Z260" s="6" t="s">
        <v>2661</v>
      </c>
      <c r="AA260" s="6" t="s">
        <v>2662</v>
      </c>
      <c r="AB260" s="6" t="s">
        <v>536</v>
      </c>
      <c r="AC260" s="6" t="s">
        <v>99</v>
      </c>
      <c r="AD260" s="110" t="s">
        <v>2663</v>
      </c>
      <c r="AE260" s="109" t="s">
        <v>2664</v>
      </c>
      <c r="AF260" s="6" t="s">
        <v>5387</v>
      </c>
      <c r="AG260" s="6" t="s">
        <v>5913</v>
      </c>
      <c r="AH260" s="6" t="s">
        <v>6563</v>
      </c>
      <c r="AI260" s="6" t="s">
        <v>6564</v>
      </c>
      <c r="AJ260" s="6" t="s">
        <v>5391</v>
      </c>
      <c r="AK260" s="6" t="s">
        <v>5392</v>
      </c>
      <c r="AL260" s="6" t="s">
        <v>6565</v>
      </c>
      <c r="AM260" s="6" t="s">
        <v>6566</v>
      </c>
      <c r="AN260" s="6" t="s">
        <v>6567</v>
      </c>
      <c r="AO260" s="6" t="s">
        <v>5396</v>
      </c>
      <c r="AP260" s="6" t="s">
        <v>5397</v>
      </c>
      <c r="AQ260" s="6" t="s">
        <v>5919</v>
      </c>
      <c r="AR260" s="6" t="s">
        <v>6568</v>
      </c>
      <c r="AS260" s="6" t="s">
        <v>6569</v>
      </c>
      <c r="AT260" s="6" t="s">
        <v>5401</v>
      </c>
      <c r="AU260" s="6" t="s">
        <v>5402</v>
      </c>
      <c r="AV260" s="6" t="s">
        <v>6570</v>
      </c>
      <c r="AW260" s="6" t="s">
        <v>6571</v>
      </c>
      <c r="AX260" s="6" t="s">
        <v>6572</v>
      </c>
      <c r="AY260" s="6" t="s">
        <v>5406</v>
      </c>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row>
    <row r="261" spans="1:111" x14ac:dyDescent="0.25">
      <c r="A261" s="6" t="s">
        <v>2665</v>
      </c>
      <c r="B261" s="6">
        <v>167</v>
      </c>
      <c r="C261" s="6" t="s">
        <v>1656</v>
      </c>
      <c r="D261" s="6" t="s">
        <v>1657</v>
      </c>
      <c r="E261" s="6" t="s">
        <v>2257</v>
      </c>
      <c r="F261" s="6" t="s">
        <v>2648</v>
      </c>
      <c r="G261" s="6" t="s">
        <v>4997</v>
      </c>
      <c r="H261" s="6" t="s">
        <v>5230</v>
      </c>
      <c r="I261" s="6" t="s">
        <v>1197</v>
      </c>
      <c r="J261" s="6" t="s">
        <v>2667</v>
      </c>
      <c r="K261" s="6" t="s">
        <v>961</v>
      </c>
      <c r="L261" s="6" t="s">
        <v>2668</v>
      </c>
      <c r="M261" s="110" t="s">
        <v>2669</v>
      </c>
      <c r="N261" s="109" t="s">
        <v>2653</v>
      </c>
      <c r="O261" s="110" t="s">
        <v>85</v>
      </c>
      <c r="P261" s="109" t="s">
        <v>86</v>
      </c>
      <c r="Q261" s="110" t="s">
        <v>2670</v>
      </c>
      <c r="R261" s="109" t="s">
        <v>2655</v>
      </c>
      <c r="S261" s="6" t="s">
        <v>2671</v>
      </c>
      <c r="T261" s="6" t="s">
        <v>2668</v>
      </c>
      <c r="U261" s="6" t="s">
        <v>2657</v>
      </c>
      <c r="V261" s="6" t="s">
        <v>2658</v>
      </c>
      <c r="W261" s="110" t="s">
        <v>2659</v>
      </c>
      <c r="X261" s="109" t="s">
        <v>94</v>
      </c>
      <c r="Y261" s="110" t="s">
        <v>2672</v>
      </c>
      <c r="Z261" s="6" t="s">
        <v>2673</v>
      </c>
      <c r="AA261" s="6" t="s">
        <v>2662</v>
      </c>
      <c r="AB261" s="6" t="s">
        <v>536</v>
      </c>
      <c r="AC261" s="6" t="s">
        <v>99</v>
      </c>
      <c r="AD261" s="110" t="s">
        <v>2674</v>
      </c>
      <c r="AE261" s="109" t="s">
        <v>2675</v>
      </c>
      <c r="AF261" s="6" t="s">
        <v>5387</v>
      </c>
      <c r="AG261" s="6" t="s">
        <v>5913</v>
      </c>
      <c r="AH261" s="6" t="s">
        <v>6573</v>
      </c>
      <c r="AI261" s="6" t="s">
        <v>6564</v>
      </c>
      <c r="AJ261" s="6" t="s">
        <v>5391</v>
      </c>
      <c r="AK261" s="6" t="s">
        <v>5392</v>
      </c>
      <c r="AL261" s="6" t="s">
        <v>6574</v>
      </c>
      <c r="AM261" s="6" t="s">
        <v>6566</v>
      </c>
      <c r="AN261" s="6" t="s">
        <v>6575</v>
      </c>
      <c r="AO261" s="6" t="s">
        <v>5396</v>
      </c>
      <c r="AP261" s="6" t="s">
        <v>5397</v>
      </c>
      <c r="AQ261" s="6" t="s">
        <v>5919</v>
      </c>
      <c r="AR261" s="6" t="s">
        <v>6576</v>
      </c>
      <c r="AS261" s="6" t="s">
        <v>6569</v>
      </c>
      <c r="AT261" s="6" t="s">
        <v>5401</v>
      </c>
      <c r="AU261" s="6" t="s">
        <v>5402</v>
      </c>
      <c r="AV261" s="6" t="s">
        <v>6577</v>
      </c>
      <c r="AW261" s="6" t="s">
        <v>6571</v>
      </c>
      <c r="AX261" s="6" t="s">
        <v>6578</v>
      </c>
      <c r="AY261" s="6" t="s">
        <v>5406</v>
      </c>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row>
    <row r="262" spans="1:111" x14ac:dyDescent="0.25">
      <c r="A262" s="6" t="s">
        <v>2676</v>
      </c>
      <c r="B262" s="6">
        <v>168</v>
      </c>
      <c r="C262" s="6" t="s">
        <v>1656</v>
      </c>
      <c r="D262" s="6" t="s">
        <v>1657</v>
      </c>
      <c r="E262" s="6" t="s">
        <v>2257</v>
      </c>
      <c r="F262" s="6" t="s">
        <v>2648</v>
      </c>
      <c r="G262" s="6" t="s">
        <v>4998</v>
      </c>
      <c r="H262" s="6" t="s">
        <v>5231</v>
      </c>
      <c r="I262" s="6" t="s">
        <v>1197</v>
      </c>
      <c r="J262" s="6" t="s">
        <v>2678</v>
      </c>
      <c r="K262" s="6" t="s">
        <v>961</v>
      </c>
      <c r="L262" s="6" t="s">
        <v>2679</v>
      </c>
      <c r="M262" s="110" t="s">
        <v>2680</v>
      </c>
      <c r="N262" s="109" t="s">
        <v>2653</v>
      </c>
      <c r="O262" s="110" t="s">
        <v>85</v>
      </c>
      <c r="P262" s="109" t="s">
        <v>86</v>
      </c>
      <c r="Q262" s="110" t="s">
        <v>2681</v>
      </c>
      <c r="R262" s="109" t="s">
        <v>2655</v>
      </c>
      <c r="S262" s="6" t="s">
        <v>2682</v>
      </c>
      <c r="T262" s="6" t="s">
        <v>2679</v>
      </c>
      <c r="U262" s="6" t="s">
        <v>2657</v>
      </c>
      <c r="V262" s="6" t="s">
        <v>2658</v>
      </c>
      <c r="W262" s="110" t="s">
        <v>2659</v>
      </c>
      <c r="X262" s="109" t="s">
        <v>94</v>
      </c>
      <c r="Y262" s="110" t="s">
        <v>2683</v>
      </c>
      <c r="Z262" s="6" t="s">
        <v>2684</v>
      </c>
      <c r="AA262" s="6" t="s">
        <v>2662</v>
      </c>
      <c r="AB262" s="6" t="s">
        <v>536</v>
      </c>
      <c r="AC262" s="6" t="s">
        <v>99</v>
      </c>
      <c r="AD262" s="110" t="s">
        <v>2685</v>
      </c>
      <c r="AE262" s="109" t="s">
        <v>2686</v>
      </c>
      <c r="AF262" s="6" t="s">
        <v>5387</v>
      </c>
      <c r="AG262" s="6" t="s">
        <v>5913</v>
      </c>
      <c r="AH262" s="6" t="s">
        <v>6579</v>
      </c>
      <c r="AI262" s="6" t="s">
        <v>6564</v>
      </c>
      <c r="AJ262" s="6" t="s">
        <v>5391</v>
      </c>
      <c r="AK262" s="6" t="s">
        <v>5392</v>
      </c>
      <c r="AL262" s="6" t="s">
        <v>6580</v>
      </c>
      <c r="AM262" s="6" t="s">
        <v>6566</v>
      </c>
      <c r="AN262" s="6" t="s">
        <v>6581</v>
      </c>
      <c r="AO262" s="6" t="s">
        <v>5396</v>
      </c>
      <c r="AP262" s="6" t="s">
        <v>5397</v>
      </c>
      <c r="AQ262" s="6" t="s">
        <v>5919</v>
      </c>
      <c r="AR262" s="6" t="s">
        <v>6582</v>
      </c>
      <c r="AS262" s="6" t="s">
        <v>6569</v>
      </c>
      <c r="AT262" s="6" t="s">
        <v>5401</v>
      </c>
      <c r="AU262" s="6" t="s">
        <v>5402</v>
      </c>
      <c r="AV262" s="6" t="s">
        <v>6583</v>
      </c>
      <c r="AW262" s="6" t="s">
        <v>6571</v>
      </c>
      <c r="AX262" s="6" t="s">
        <v>6584</v>
      </c>
      <c r="AY262" s="6" t="s">
        <v>5406</v>
      </c>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row>
    <row r="263" spans="1:111" x14ac:dyDescent="0.25">
      <c r="A263" s="6" t="s">
        <v>2687</v>
      </c>
      <c r="B263" s="6">
        <v>169</v>
      </c>
      <c r="C263" s="6" t="s">
        <v>1656</v>
      </c>
      <c r="D263" s="6" t="s">
        <v>1657</v>
      </c>
      <c r="E263" s="6" t="s">
        <v>2257</v>
      </c>
      <c r="F263" s="6" t="s">
        <v>2648</v>
      </c>
      <c r="G263" s="6" t="s">
        <v>4999</v>
      </c>
      <c r="H263" s="6" t="s">
        <v>5232</v>
      </c>
      <c r="I263" s="6" t="s">
        <v>1197</v>
      </c>
      <c r="J263" s="6" t="s">
        <v>2689</v>
      </c>
      <c r="K263" s="6" t="s">
        <v>961</v>
      </c>
      <c r="L263" s="6" t="s">
        <v>2690</v>
      </c>
      <c r="M263" s="110" t="s">
        <v>2691</v>
      </c>
      <c r="N263" s="109" t="s">
        <v>2653</v>
      </c>
      <c r="O263" s="110" t="s">
        <v>85</v>
      </c>
      <c r="P263" s="109" t="s">
        <v>86</v>
      </c>
      <c r="Q263" s="110" t="s">
        <v>2692</v>
      </c>
      <c r="R263" s="109" t="s">
        <v>2655</v>
      </c>
      <c r="S263" s="6" t="s">
        <v>2693</v>
      </c>
      <c r="T263" s="6" t="s">
        <v>2690</v>
      </c>
      <c r="U263" s="6" t="s">
        <v>2657</v>
      </c>
      <c r="V263" s="6" t="s">
        <v>2658</v>
      </c>
      <c r="W263" s="110" t="s">
        <v>2659</v>
      </c>
      <c r="X263" s="109" t="s">
        <v>94</v>
      </c>
      <c r="Y263" s="110" t="s">
        <v>2694</v>
      </c>
      <c r="Z263" s="6" t="s">
        <v>2695</v>
      </c>
      <c r="AA263" s="6" t="s">
        <v>2662</v>
      </c>
      <c r="AB263" s="6" t="s">
        <v>536</v>
      </c>
      <c r="AC263" s="6" t="s">
        <v>99</v>
      </c>
      <c r="AD263" s="110" t="s">
        <v>2696</v>
      </c>
      <c r="AE263" s="109" t="s">
        <v>2697</v>
      </c>
      <c r="AF263" s="6" t="s">
        <v>5387</v>
      </c>
      <c r="AG263" s="6" t="s">
        <v>5913</v>
      </c>
      <c r="AH263" s="6" t="s">
        <v>6585</v>
      </c>
      <c r="AI263" s="6" t="s">
        <v>6564</v>
      </c>
      <c r="AJ263" s="6" t="s">
        <v>5391</v>
      </c>
      <c r="AK263" s="6" t="s">
        <v>5392</v>
      </c>
      <c r="AL263" s="6" t="s">
        <v>6586</v>
      </c>
      <c r="AM263" s="6" t="s">
        <v>6566</v>
      </c>
      <c r="AN263" s="6" t="s">
        <v>6587</v>
      </c>
      <c r="AO263" s="6" t="s">
        <v>5396</v>
      </c>
      <c r="AP263" s="6" t="s">
        <v>5397</v>
      </c>
      <c r="AQ263" s="6" t="s">
        <v>5919</v>
      </c>
      <c r="AR263" s="6" t="s">
        <v>6588</v>
      </c>
      <c r="AS263" s="6" t="s">
        <v>6569</v>
      </c>
      <c r="AT263" s="6" t="s">
        <v>5401</v>
      </c>
      <c r="AU263" s="6" t="s">
        <v>5402</v>
      </c>
      <c r="AV263" s="6" t="s">
        <v>6589</v>
      </c>
      <c r="AW263" s="6" t="s">
        <v>6571</v>
      </c>
      <c r="AX263" s="6" t="s">
        <v>6590</v>
      </c>
      <c r="AY263" s="6" t="s">
        <v>5406</v>
      </c>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row>
    <row r="264" spans="1:111" x14ac:dyDescent="0.25">
      <c r="A264" s="6" t="s">
        <v>2698</v>
      </c>
      <c r="B264" s="6">
        <v>170</v>
      </c>
      <c r="C264" s="6" t="s">
        <v>1656</v>
      </c>
      <c r="D264" s="6" t="s">
        <v>1657</v>
      </c>
      <c r="E264" s="6" t="s">
        <v>2257</v>
      </c>
      <c r="F264" s="6" t="s">
        <v>2648</v>
      </c>
      <c r="G264" s="6" t="s">
        <v>5000</v>
      </c>
      <c r="H264" s="6" t="s">
        <v>5233</v>
      </c>
      <c r="I264" s="6" t="s">
        <v>1197</v>
      </c>
      <c r="J264" s="6" t="s">
        <v>2700</v>
      </c>
      <c r="K264" s="6" t="s">
        <v>961</v>
      </c>
      <c r="L264" s="6" t="s">
        <v>2701</v>
      </c>
      <c r="M264" s="110" t="s">
        <v>2702</v>
      </c>
      <c r="N264" s="109" t="s">
        <v>2653</v>
      </c>
      <c r="O264" s="110" t="s">
        <v>85</v>
      </c>
      <c r="P264" s="109" t="s">
        <v>86</v>
      </c>
      <c r="Q264" s="110" t="s">
        <v>2703</v>
      </c>
      <c r="R264" s="109" t="s">
        <v>2655</v>
      </c>
      <c r="S264" s="6" t="s">
        <v>2704</v>
      </c>
      <c r="T264" s="6" t="s">
        <v>2701</v>
      </c>
      <c r="U264" s="6" t="s">
        <v>2657</v>
      </c>
      <c r="V264" s="6" t="s">
        <v>2658</v>
      </c>
      <c r="W264" s="110" t="s">
        <v>2659</v>
      </c>
      <c r="X264" s="109" t="s">
        <v>94</v>
      </c>
      <c r="Y264" s="110" t="s">
        <v>2705</v>
      </c>
      <c r="Z264" s="6" t="s">
        <v>2706</v>
      </c>
      <c r="AA264" s="6" t="s">
        <v>2662</v>
      </c>
      <c r="AB264" s="6" t="s">
        <v>536</v>
      </c>
      <c r="AC264" s="6" t="s">
        <v>99</v>
      </c>
      <c r="AD264" s="110" t="s">
        <v>2707</v>
      </c>
      <c r="AE264" s="109" t="s">
        <v>2708</v>
      </c>
      <c r="AF264" s="6" t="s">
        <v>5387</v>
      </c>
      <c r="AG264" s="6" t="s">
        <v>5913</v>
      </c>
      <c r="AH264" s="6" t="s">
        <v>6591</v>
      </c>
      <c r="AI264" s="6" t="s">
        <v>6564</v>
      </c>
      <c r="AJ264" s="6" t="s">
        <v>5391</v>
      </c>
      <c r="AK264" s="6" t="s">
        <v>5392</v>
      </c>
      <c r="AL264" s="6" t="s">
        <v>6592</v>
      </c>
      <c r="AM264" s="6" t="s">
        <v>6566</v>
      </c>
      <c r="AN264" s="6" t="s">
        <v>6593</v>
      </c>
      <c r="AO264" s="6" t="s">
        <v>5396</v>
      </c>
      <c r="AP264" s="6" t="s">
        <v>5397</v>
      </c>
      <c r="AQ264" s="6" t="s">
        <v>5919</v>
      </c>
      <c r="AR264" s="6" t="s">
        <v>6594</v>
      </c>
      <c r="AS264" s="6" t="s">
        <v>6569</v>
      </c>
      <c r="AT264" s="6" t="s">
        <v>5401</v>
      </c>
      <c r="AU264" s="6" t="s">
        <v>5402</v>
      </c>
      <c r="AV264" s="6" t="s">
        <v>6595</v>
      </c>
      <c r="AW264" s="6" t="s">
        <v>6571</v>
      </c>
      <c r="AX264" s="6" t="s">
        <v>6596</v>
      </c>
      <c r="AY264" s="6" t="s">
        <v>5406</v>
      </c>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row>
    <row r="265" spans="1:111" x14ac:dyDescent="0.25">
      <c r="A265" s="6" t="s">
        <v>2709</v>
      </c>
      <c r="B265" s="6">
        <v>171</v>
      </c>
      <c r="C265" s="6" t="s">
        <v>1656</v>
      </c>
      <c r="D265" s="6" t="s">
        <v>1657</v>
      </c>
      <c r="E265" s="6" t="s">
        <v>2257</v>
      </c>
      <c r="F265" s="6" t="s">
        <v>2648</v>
      </c>
      <c r="G265" s="6" t="s">
        <v>5001</v>
      </c>
      <c r="H265" s="6" t="s">
        <v>5234</v>
      </c>
      <c r="I265" s="6" t="s">
        <v>1197</v>
      </c>
      <c r="J265" s="6" t="s">
        <v>2711</v>
      </c>
      <c r="K265" s="6" t="s">
        <v>961</v>
      </c>
      <c r="L265" s="6" t="s">
        <v>2712</v>
      </c>
      <c r="M265" s="110" t="s">
        <v>2713</v>
      </c>
      <c r="N265" s="109" t="s">
        <v>2653</v>
      </c>
      <c r="O265" s="110" t="s">
        <v>85</v>
      </c>
      <c r="P265" s="109" t="s">
        <v>86</v>
      </c>
      <c r="Q265" s="110" t="s">
        <v>2714</v>
      </c>
      <c r="R265" s="109" t="s">
        <v>2655</v>
      </c>
      <c r="S265" s="6" t="s">
        <v>2715</v>
      </c>
      <c r="T265" s="6" t="s">
        <v>2712</v>
      </c>
      <c r="U265" s="6" t="s">
        <v>2657</v>
      </c>
      <c r="V265" s="6" t="s">
        <v>2658</v>
      </c>
      <c r="W265" s="110" t="s">
        <v>2659</v>
      </c>
      <c r="X265" s="109" t="s">
        <v>94</v>
      </c>
      <c r="Y265" s="110" t="s">
        <v>2716</v>
      </c>
      <c r="Z265" s="6" t="s">
        <v>2717</v>
      </c>
      <c r="AA265" s="6" t="s">
        <v>2662</v>
      </c>
      <c r="AB265" s="6" t="s">
        <v>536</v>
      </c>
      <c r="AC265" s="6" t="s">
        <v>99</v>
      </c>
      <c r="AD265" s="110" t="s">
        <v>2718</v>
      </c>
      <c r="AE265" s="109" t="s">
        <v>2719</v>
      </c>
      <c r="AF265" s="6" t="s">
        <v>5387</v>
      </c>
      <c r="AG265" s="6" t="s">
        <v>5913</v>
      </c>
      <c r="AH265" s="6" t="s">
        <v>6597</v>
      </c>
      <c r="AI265" s="6" t="s">
        <v>6564</v>
      </c>
      <c r="AJ265" s="6" t="s">
        <v>5391</v>
      </c>
      <c r="AK265" s="6" t="s">
        <v>5392</v>
      </c>
      <c r="AL265" s="6" t="s">
        <v>6598</v>
      </c>
      <c r="AM265" s="6" t="s">
        <v>6566</v>
      </c>
      <c r="AN265" s="6" t="s">
        <v>6599</v>
      </c>
      <c r="AO265" s="6" t="s">
        <v>5396</v>
      </c>
      <c r="AP265" s="6" t="s">
        <v>5397</v>
      </c>
      <c r="AQ265" s="6" t="s">
        <v>5919</v>
      </c>
      <c r="AR265" s="6" t="s">
        <v>6600</v>
      </c>
      <c r="AS265" s="6" t="s">
        <v>6569</v>
      </c>
      <c r="AT265" s="6" t="s">
        <v>5401</v>
      </c>
      <c r="AU265" s="6" t="s">
        <v>5402</v>
      </c>
      <c r="AV265" s="6" t="s">
        <v>6601</v>
      </c>
      <c r="AW265" s="6" t="s">
        <v>6571</v>
      </c>
      <c r="AX265" s="6" t="s">
        <v>6602</v>
      </c>
      <c r="AY265" s="6" t="s">
        <v>5406</v>
      </c>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row>
    <row r="266" spans="1:111" x14ac:dyDescent="0.25">
      <c r="A266" s="6" t="s">
        <v>2720</v>
      </c>
      <c r="B266" s="6">
        <v>172</v>
      </c>
      <c r="C266" s="6" t="s">
        <v>1656</v>
      </c>
      <c r="D266" s="6" t="s">
        <v>1657</v>
      </c>
      <c r="E266" s="6" t="s">
        <v>2257</v>
      </c>
      <c r="F266" s="6" t="s">
        <v>2648</v>
      </c>
      <c r="G266" s="6" t="s">
        <v>5002</v>
      </c>
      <c r="H266" s="6" t="s">
        <v>5235</v>
      </c>
      <c r="I266" s="6" t="s">
        <v>1197</v>
      </c>
      <c r="J266" s="6" t="s">
        <v>2722</v>
      </c>
      <c r="K266" s="6" t="s">
        <v>961</v>
      </c>
      <c r="L266" s="6" t="s">
        <v>2723</v>
      </c>
      <c r="M266" s="110" t="s">
        <v>2724</v>
      </c>
      <c r="N266" s="109" t="s">
        <v>2653</v>
      </c>
      <c r="O266" s="110" t="s">
        <v>85</v>
      </c>
      <c r="P266" s="109" t="s">
        <v>86</v>
      </c>
      <c r="Q266" s="110" t="s">
        <v>2725</v>
      </c>
      <c r="R266" s="109" t="s">
        <v>2655</v>
      </c>
      <c r="S266" s="6" t="s">
        <v>2726</v>
      </c>
      <c r="T266" s="6" t="s">
        <v>2723</v>
      </c>
      <c r="U266" s="6" t="s">
        <v>2657</v>
      </c>
      <c r="V266" s="6" t="s">
        <v>2658</v>
      </c>
      <c r="W266" s="110" t="s">
        <v>2659</v>
      </c>
      <c r="X266" s="109" t="s">
        <v>94</v>
      </c>
      <c r="Y266" s="110" t="s">
        <v>2727</v>
      </c>
      <c r="Z266" s="6" t="s">
        <v>2728</v>
      </c>
      <c r="AA266" s="6" t="s">
        <v>2662</v>
      </c>
      <c r="AB266" s="6" t="s">
        <v>536</v>
      </c>
      <c r="AC266" s="6" t="s">
        <v>99</v>
      </c>
      <c r="AD266" s="110" t="s">
        <v>2729</v>
      </c>
      <c r="AE266" s="109" t="s">
        <v>2730</v>
      </c>
      <c r="AF266" s="6" t="s">
        <v>5387</v>
      </c>
      <c r="AG266" s="6" t="s">
        <v>5913</v>
      </c>
      <c r="AH266" s="6" t="s">
        <v>6603</v>
      </c>
      <c r="AI266" s="6" t="s">
        <v>6564</v>
      </c>
      <c r="AJ266" s="6" t="s">
        <v>5391</v>
      </c>
      <c r="AK266" s="6" t="s">
        <v>5392</v>
      </c>
      <c r="AL266" s="6" t="s">
        <v>6604</v>
      </c>
      <c r="AM266" s="6" t="s">
        <v>6566</v>
      </c>
      <c r="AN266" s="6" t="s">
        <v>6605</v>
      </c>
      <c r="AO266" s="6" t="s">
        <v>5396</v>
      </c>
      <c r="AP266" s="6" t="s">
        <v>5397</v>
      </c>
      <c r="AQ266" s="6" t="s">
        <v>5919</v>
      </c>
      <c r="AR266" s="6" t="s">
        <v>6606</v>
      </c>
      <c r="AS266" s="6" t="s">
        <v>6569</v>
      </c>
      <c r="AT266" s="6" t="s">
        <v>5401</v>
      </c>
      <c r="AU266" s="6" t="s">
        <v>5402</v>
      </c>
      <c r="AV266" s="6" t="s">
        <v>6607</v>
      </c>
      <c r="AW266" s="6" t="s">
        <v>6571</v>
      </c>
      <c r="AX266" s="6" t="s">
        <v>6608</v>
      </c>
      <c r="AY266" s="6" t="s">
        <v>5406</v>
      </c>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row>
    <row r="267" spans="1:111" x14ac:dyDescent="0.25">
      <c r="A267" s="6" t="s">
        <v>2731</v>
      </c>
      <c r="B267" s="6">
        <v>173</v>
      </c>
      <c r="C267" s="6" t="s">
        <v>1656</v>
      </c>
      <c r="D267" s="6" t="s">
        <v>1657</v>
      </c>
      <c r="E267" s="6" t="s">
        <v>2257</v>
      </c>
      <c r="F267" s="6" t="s">
        <v>2648</v>
      </c>
      <c r="G267" s="6" t="s">
        <v>5003</v>
      </c>
      <c r="H267" s="6" t="s">
        <v>5236</v>
      </c>
      <c r="I267" s="6" t="s">
        <v>1197</v>
      </c>
      <c r="J267" s="6" t="s">
        <v>2733</v>
      </c>
      <c r="K267" s="6" t="s">
        <v>961</v>
      </c>
      <c r="L267" s="6" t="s">
        <v>2734</v>
      </c>
      <c r="M267" s="110" t="s">
        <v>2735</v>
      </c>
      <c r="N267" s="109" t="s">
        <v>2653</v>
      </c>
      <c r="O267" s="110" t="s">
        <v>85</v>
      </c>
      <c r="P267" s="109" t="s">
        <v>86</v>
      </c>
      <c r="Q267" s="110" t="s">
        <v>2736</v>
      </c>
      <c r="R267" s="109" t="s">
        <v>2655</v>
      </c>
      <c r="S267" s="6" t="s">
        <v>2737</v>
      </c>
      <c r="T267" s="6" t="s">
        <v>2734</v>
      </c>
      <c r="U267" s="6" t="s">
        <v>2657</v>
      </c>
      <c r="V267" s="6" t="s">
        <v>2658</v>
      </c>
      <c r="W267" s="110" t="s">
        <v>2659</v>
      </c>
      <c r="X267" s="109" t="s">
        <v>94</v>
      </c>
      <c r="Y267" s="110" t="s">
        <v>2738</v>
      </c>
      <c r="Z267" s="6" t="s">
        <v>2739</v>
      </c>
      <c r="AA267" s="6" t="s">
        <v>2662</v>
      </c>
      <c r="AB267" s="6" t="s">
        <v>536</v>
      </c>
      <c r="AC267" s="6" t="s">
        <v>99</v>
      </c>
      <c r="AD267" s="110" t="s">
        <v>2740</v>
      </c>
      <c r="AE267" s="109" t="s">
        <v>2741</v>
      </c>
      <c r="AF267" s="6" t="s">
        <v>5387</v>
      </c>
      <c r="AG267" s="6" t="s">
        <v>5913</v>
      </c>
      <c r="AH267" s="6" t="s">
        <v>6609</v>
      </c>
      <c r="AI267" s="6" t="s">
        <v>6564</v>
      </c>
      <c r="AJ267" s="6" t="s">
        <v>5391</v>
      </c>
      <c r="AK267" s="6" t="s">
        <v>5392</v>
      </c>
      <c r="AL267" s="6" t="s">
        <v>6610</v>
      </c>
      <c r="AM267" s="6" t="s">
        <v>6566</v>
      </c>
      <c r="AN267" s="6" t="s">
        <v>6611</v>
      </c>
      <c r="AO267" s="6" t="s">
        <v>5396</v>
      </c>
      <c r="AP267" s="6" t="s">
        <v>5397</v>
      </c>
      <c r="AQ267" s="6" t="s">
        <v>5919</v>
      </c>
      <c r="AR267" s="6" t="s">
        <v>6612</v>
      </c>
      <c r="AS267" s="6" t="s">
        <v>6569</v>
      </c>
      <c r="AT267" s="6" t="s">
        <v>5401</v>
      </c>
      <c r="AU267" s="6" t="s">
        <v>5402</v>
      </c>
      <c r="AV267" s="6" t="s">
        <v>6613</v>
      </c>
      <c r="AW267" s="6" t="s">
        <v>6571</v>
      </c>
      <c r="AX267" s="6" t="s">
        <v>6614</v>
      </c>
      <c r="AY267" s="6" t="s">
        <v>5406</v>
      </c>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row>
    <row r="268" spans="1:111" x14ac:dyDescent="0.25">
      <c r="A268" s="6" t="s">
        <v>2742</v>
      </c>
      <c r="B268" s="6">
        <v>174</v>
      </c>
      <c r="C268" s="6" t="s">
        <v>1656</v>
      </c>
      <c r="D268" s="6" t="s">
        <v>1657</v>
      </c>
      <c r="E268" s="6" t="s">
        <v>2743</v>
      </c>
      <c r="F268" s="6" t="s">
        <v>2744</v>
      </c>
      <c r="G268" s="6" t="s">
        <v>5004</v>
      </c>
      <c r="H268" s="6" t="s">
        <v>5237</v>
      </c>
      <c r="I268" s="6" t="s">
        <v>1197</v>
      </c>
      <c r="J268" s="6" t="s">
        <v>2747</v>
      </c>
      <c r="K268" s="6" t="s">
        <v>81</v>
      </c>
      <c r="L268" s="6" t="s">
        <v>2748</v>
      </c>
      <c r="M268" s="110" t="s">
        <v>2749</v>
      </c>
      <c r="N268" s="109" t="s">
        <v>2750</v>
      </c>
      <c r="O268" s="110" t="s">
        <v>85</v>
      </c>
      <c r="P268" s="109" t="s">
        <v>86</v>
      </c>
      <c r="Q268" s="110" t="s">
        <v>2751</v>
      </c>
      <c r="R268" s="109" t="s">
        <v>2752</v>
      </c>
      <c r="S268" s="6" t="s">
        <v>2753</v>
      </c>
      <c r="T268" s="6" t="s">
        <v>2748</v>
      </c>
      <c r="U268" s="6" t="s">
        <v>2754</v>
      </c>
      <c r="V268" s="6" t="s">
        <v>2755</v>
      </c>
      <c r="W268" s="110" t="s">
        <v>2756</v>
      </c>
      <c r="X268" s="109" t="s">
        <v>94</v>
      </c>
      <c r="Y268" s="110" t="s">
        <v>2757</v>
      </c>
      <c r="Z268" s="6" t="s">
        <v>2758</v>
      </c>
      <c r="AA268" s="6" t="s">
        <v>2759</v>
      </c>
      <c r="AB268" s="6" t="s">
        <v>974</v>
      </c>
      <c r="AC268" s="6" t="s">
        <v>99</v>
      </c>
      <c r="AD268" s="110" t="s">
        <v>2760</v>
      </c>
      <c r="AE268" s="109" t="s">
        <v>2761</v>
      </c>
      <c r="AF268" s="6" t="s">
        <v>5387</v>
      </c>
      <c r="AG268" s="6" t="s">
        <v>5913</v>
      </c>
      <c r="AH268" s="6" t="s">
        <v>6615</v>
      </c>
      <c r="AI268" s="6" t="s">
        <v>6616</v>
      </c>
      <c r="AJ268" s="6" t="s">
        <v>5391</v>
      </c>
      <c r="AK268" s="6" t="s">
        <v>5392</v>
      </c>
      <c r="AL268" s="6" t="s">
        <v>6617</v>
      </c>
      <c r="AM268" s="6" t="s">
        <v>6618</v>
      </c>
      <c r="AN268" s="6" t="s">
        <v>6619</v>
      </c>
      <c r="AO268" s="6" t="s">
        <v>5396</v>
      </c>
      <c r="AP268" s="6" t="s">
        <v>5397</v>
      </c>
      <c r="AQ268" s="6" t="s">
        <v>5919</v>
      </c>
      <c r="AR268" s="6" t="s">
        <v>6620</v>
      </c>
      <c r="AS268" s="6" t="s">
        <v>6621</v>
      </c>
      <c r="AT268" s="6" t="s">
        <v>5401</v>
      </c>
      <c r="AU268" s="6" t="s">
        <v>5402</v>
      </c>
      <c r="AV268" s="6" t="s">
        <v>6622</v>
      </c>
      <c r="AW268" s="6" t="s">
        <v>6623</v>
      </c>
      <c r="AX268" s="6" t="s">
        <v>6624</v>
      </c>
      <c r="AY268" s="6" t="s">
        <v>5406</v>
      </c>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row>
    <row r="269" spans="1:111" x14ac:dyDescent="0.25">
      <c r="A269" s="6" t="s">
        <v>2762</v>
      </c>
      <c r="B269" s="6">
        <v>175</v>
      </c>
      <c r="C269" s="6" t="s">
        <v>1656</v>
      </c>
      <c r="D269" s="6" t="s">
        <v>1657</v>
      </c>
      <c r="E269" s="6" t="s">
        <v>2743</v>
      </c>
      <c r="F269" s="6" t="s">
        <v>2744</v>
      </c>
      <c r="G269" s="6" t="s">
        <v>5005</v>
      </c>
      <c r="H269" s="6" t="s">
        <v>5238</v>
      </c>
      <c r="I269" s="6" t="s">
        <v>1197</v>
      </c>
      <c r="J269" s="6" t="s">
        <v>2747</v>
      </c>
      <c r="K269" s="6" t="s">
        <v>81</v>
      </c>
      <c r="L269" s="6" t="s">
        <v>2765</v>
      </c>
      <c r="M269" s="110" t="s">
        <v>2766</v>
      </c>
      <c r="N269" s="109" t="s">
        <v>2767</v>
      </c>
      <c r="O269" s="110" t="s">
        <v>85</v>
      </c>
      <c r="P269" s="109" t="s">
        <v>86</v>
      </c>
      <c r="Q269" s="110" t="s">
        <v>2768</v>
      </c>
      <c r="R269" s="109" t="s">
        <v>2769</v>
      </c>
      <c r="S269" s="6" t="s">
        <v>2770</v>
      </c>
      <c r="T269" s="6" t="s">
        <v>2765</v>
      </c>
      <c r="U269" s="6" t="s">
        <v>2754</v>
      </c>
      <c r="V269" s="6" t="s">
        <v>2755</v>
      </c>
      <c r="W269" s="110" t="s">
        <v>2756</v>
      </c>
      <c r="X269" s="109" t="s">
        <v>94</v>
      </c>
      <c r="Y269" s="110" t="s">
        <v>2757</v>
      </c>
      <c r="Z269" s="6" t="s">
        <v>2771</v>
      </c>
      <c r="AA269" s="6" t="s">
        <v>2759</v>
      </c>
      <c r="AB269" s="6" t="s">
        <v>974</v>
      </c>
      <c r="AC269" s="6" t="s">
        <v>99</v>
      </c>
      <c r="AD269" s="110" t="s">
        <v>2772</v>
      </c>
      <c r="AE269" s="109" t="s">
        <v>2773</v>
      </c>
      <c r="AF269" s="6" t="s">
        <v>5387</v>
      </c>
      <c r="AG269" s="6" t="s">
        <v>5913</v>
      </c>
      <c r="AH269" s="6" t="s">
        <v>6625</v>
      </c>
      <c r="AI269" s="6" t="s">
        <v>6616</v>
      </c>
      <c r="AJ269" s="6" t="s">
        <v>5391</v>
      </c>
      <c r="AK269" s="6" t="s">
        <v>5392</v>
      </c>
      <c r="AL269" s="6" t="s">
        <v>6626</v>
      </c>
      <c r="AM269" s="6" t="s">
        <v>6618</v>
      </c>
      <c r="AN269" s="6" t="s">
        <v>6627</v>
      </c>
      <c r="AO269" s="6" t="s">
        <v>5396</v>
      </c>
      <c r="AP269" s="6" t="s">
        <v>5397</v>
      </c>
      <c r="AQ269" s="6" t="s">
        <v>5919</v>
      </c>
      <c r="AR269" s="6" t="s">
        <v>6628</v>
      </c>
      <c r="AS269" s="6" t="s">
        <v>6621</v>
      </c>
      <c r="AT269" s="6" t="s">
        <v>5401</v>
      </c>
      <c r="AU269" s="6" t="s">
        <v>5402</v>
      </c>
      <c r="AV269" s="6" t="s">
        <v>6629</v>
      </c>
      <c r="AW269" s="6" t="s">
        <v>6623</v>
      </c>
      <c r="AX269" s="6" t="s">
        <v>6630</v>
      </c>
      <c r="AY269" s="6" t="s">
        <v>5406</v>
      </c>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row>
    <row r="270" spans="1:111" x14ac:dyDescent="0.25">
      <c r="A270" s="6" t="s">
        <v>2774</v>
      </c>
      <c r="B270" s="6">
        <v>176</v>
      </c>
      <c r="C270" s="6" t="s">
        <v>1656</v>
      </c>
      <c r="D270" s="6" t="s">
        <v>1657</v>
      </c>
      <c r="E270" s="6" t="s">
        <v>2743</v>
      </c>
      <c r="F270" s="6" t="s">
        <v>2744</v>
      </c>
      <c r="G270" s="6" t="s">
        <v>5006</v>
      </c>
      <c r="H270" s="6" t="s">
        <v>5239</v>
      </c>
      <c r="I270" s="6" t="s">
        <v>1197</v>
      </c>
      <c r="J270" s="6" t="s">
        <v>2747</v>
      </c>
      <c r="K270" s="6" t="s">
        <v>81</v>
      </c>
      <c r="L270" s="6" t="s">
        <v>2777</v>
      </c>
      <c r="M270" s="110" t="s">
        <v>2778</v>
      </c>
      <c r="N270" s="109" t="s">
        <v>2779</v>
      </c>
      <c r="O270" s="110" t="s">
        <v>85</v>
      </c>
      <c r="P270" s="109" t="s">
        <v>86</v>
      </c>
      <c r="Q270" s="110" t="s">
        <v>2780</v>
      </c>
      <c r="R270" s="109" t="s">
        <v>2781</v>
      </c>
      <c r="S270" s="6" t="s">
        <v>2782</v>
      </c>
      <c r="T270" s="6" t="s">
        <v>2777</v>
      </c>
      <c r="U270" s="6" t="s">
        <v>2754</v>
      </c>
      <c r="V270" s="6" t="s">
        <v>2755</v>
      </c>
      <c r="W270" s="110" t="s">
        <v>2756</v>
      </c>
      <c r="X270" s="109" t="s">
        <v>94</v>
      </c>
      <c r="Y270" s="110" t="s">
        <v>2757</v>
      </c>
      <c r="Z270" s="6" t="s">
        <v>2783</v>
      </c>
      <c r="AA270" s="6" t="s">
        <v>2759</v>
      </c>
      <c r="AB270" s="6" t="s">
        <v>974</v>
      </c>
      <c r="AC270" s="6" t="s">
        <v>99</v>
      </c>
      <c r="AD270" s="110" t="s">
        <v>2784</v>
      </c>
      <c r="AE270" s="109" t="s">
        <v>2785</v>
      </c>
      <c r="AF270" s="6" t="s">
        <v>5387</v>
      </c>
      <c r="AG270" s="6" t="s">
        <v>5913</v>
      </c>
      <c r="AH270" s="6" t="s">
        <v>6631</v>
      </c>
      <c r="AI270" s="6" t="s">
        <v>6616</v>
      </c>
      <c r="AJ270" s="6" t="s">
        <v>5391</v>
      </c>
      <c r="AK270" s="6" t="s">
        <v>5392</v>
      </c>
      <c r="AL270" s="6" t="s">
        <v>6632</v>
      </c>
      <c r="AM270" s="6" t="s">
        <v>6618</v>
      </c>
      <c r="AN270" s="6" t="s">
        <v>6633</v>
      </c>
      <c r="AO270" s="6" t="s">
        <v>5396</v>
      </c>
      <c r="AP270" s="6" t="s">
        <v>5397</v>
      </c>
      <c r="AQ270" s="6" t="s">
        <v>5919</v>
      </c>
      <c r="AR270" s="6" t="s">
        <v>6634</v>
      </c>
      <c r="AS270" s="6" t="s">
        <v>6621</v>
      </c>
      <c r="AT270" s="6" t="s">
        <v>5401</v>
      </c>
      <c r="AU270" s="6" t="s">
        <v>5402</v>
      </c>
      <c r="AV270" s="6" t="s">
        <v>6635</v>
      </c>
      <c r="AW270" s="6" t="s">
        <v>6623</v>
      </c>
      <c r="AX270" s="6" t="s">
        <v>6636</v>
      </c>
      <c r="AY270" s="6" t="s">
        <v>5406</v>
      </c>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row>
    <row r="271" spans="1:111" x14ac:dyDescent="0.25">
      <c r="A271" s="6" t="s">
        <v>2786</v>
      </c>
      <c r="B271" s="6">
        <v>177</v>
      </c>
      <c r="C271" s="6" t="s">
        <v>1656</v>
      </c>
      <c r="D271" s="6" t="s">
        <v>1657</v>
      </c>
      <c r="E271" s="6" t="s">
        <v>2743</v>
      </c>
      <c r="F271" s="6" t="s">
        <v>2744</v>
      </c>
      <c r="G271" s="6" t="s">
        <v>5007</v>
      </c>
      <c r="H271" s="6" t="s">
        <v>5240</v>
      </c>
      <c r="I271" s="6" t="s">
        <v>1197</v>
      </c>
      <c r="J271" s="6" t="s">
        <v>2747</v>
      </c>
      <c r="K271" s="6" t="s">
        <v>81</v>
      </c>
      <c r="L271" s="6" t="s">
        <v>2789</v>
      </c>
      <c r="M271" s="110" t="s">
        <v>2790</v>
      </c>
      <c r="N271" s="109" t="s">
        <v>2791</v>
      </c>
      <c r="O271" s="110" t="s">
        <v>85</v>
      </c>
      <c r="P271" s="109" t="s">
        <v>86</v>
      </c>
      <c r="Q271" s="110" t="s">
        <v>2792</v>
      </c>
      <c r="R271" s="109" t="s">
        <v>2793</v>
      </c>
      <c r="S271" s="6" t="s">
        <v>2794</v>
      </c>
      <c r="T271" s="6" t="s">
        <v>2789</v>
      </c>
      <c r="U271" s="6" t="s">
        <v>2754</v>
      </c>
      <c r="V271" s="6" t="s">
        <v>2755</v>
      </c>
      <c r="W271" s="110" t="s">
        <v>2756</v>
      </c>
      <c r="X271" s="109" t="s">
        <v>94</v>
      </c>
      <c r="Y271" s="110" t="s">
        <v>2757</v>
      </c>
      <c r="Z271" s="6" t="s">
        <v>2795</v>
      </c>
      <c r="AA271" s="6" t="s">
        <v>2759</v>
      </c>
      <c r="AB271" s="6" t="s">
        <v>974</v>
      </c>
      <c r="AC271" s="6" t="s">
        <v>99</v>
      </c>
      <c r="AD271" s="110" t="s">
        <v>2796</v>
      </c>
      <c r="AE271" s="109" t="s">
        <v>2797</v>
      </c>
      <c r="AF271" s="6" t="s">
        <v>5387</v>
      </c>
      <c r="AG271" s="6" t="s">
        <v>5913</v>
      </c>
      <c r="AH271" s="6" t="s">
        <v>6637</v>
      </c>
      <c r="AI271" s="6" t="s">
        <v>6616</v>
      </c>
      <c r="AJ271" s="6" t="s">
        <v>5391</v>
      </c>
      <c r="AK271" s="6" t="s">
        <v>5392</v>
      </c>
      <c r="AL271" s="6" t="s">
        <v>6638</v>
      </c>
      <c r="AM271" s="6" t="s">
        <v>6618</v>
      </c>
      <c r="AN271" s="6" t="s">
        <v>6639</v>
      </c>
      <c r="AO271" s="6" t="s">
        <v>5396</v>
      </c>
      <c r="AP271" s="6" t="s">
        <v>5397</v>
      </c>
      <c r="AQ271" s="6" t="s">
        <v>5919</v>
      </c>
      <c r="AR271" s="6" t="s">
        <v>6640</v>
      </c>
      <c r="AS271" s="6" t="s">
        <v>6621</v>
      </c>
      <c r="AT271" s="6" t="s">
        <v>5401</v>
      </c>
      <c r="AU271" s="6" t="s">
        <v>5402</v>
      </c>
      <c r="AV271" s="6" t="s">
        <v>6641</v>
      </c>
      <c r="AW271" s="6" t="s">
        <v>6623</v>
      </c>
      <c r="AX271" s="6" t="s">
        <v>6642</v>
      </c>
      <c r="AY271" s="6" t="s">
        <v>5406</v>
      </c>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row>
    <row r="272" spans="1:111" x14ac:dyDescent="0.25">
      <c r="A272" s="6" t="s">
        <v>2798</v>
      </c>
      <c r="B272" s="6">
        <v>178</v>
      </c>
      <c r="C272" s="6" t="s">
        <v>1656</v>
      </c>
      <c r="D272" s="6" t="s">
        <v>1657</v>
      </c>
      <c r="E272" s="6" t="s">
        <v>2743</v>
      </c>
      <c r="F272" s="6" t="s">
        <v>2744</v>
      </c>
      <c r="G272" s="6" t="s">
        <v>5008</v>
      </c>
      <c r="H272" s="6" t="s">
        <v>5241</v>
      </c>
      <c r="I272" s="6" t="s">
        <v>1197</v>
      </c>
      <c r="J272" s="6" t="s">
        <v>2747</v>
      </c>
      <c r="K272" s="6" t="s">
        <v>81</v>
      </c>
      <c r="L272" s="6" t="s">
        <v>2801</v>
      </c>
      <c r="M272" s="110" t="s">
        <v>2802</v>
      </c>
      <c r="N272" s="109" t="s">
        <v>2803</v>
      </c>
      <c r="O272" s="110" t="s">
        <v>85</v>
      </c>
      <c r="P272" s="109" t="s">
        <v>86</v>
      </c>
      <c r="Q272" s="110" t="s">
        <v>2804</v>
      </c>
      <c r="R272" s="109" t="s">
        <v>2805</v>
      </c>
      <c r="S272" s="6" t="s">
        <v>2806</v>
      </c>
      <c r="T272" s="6" t="s">
        <v>2801</v>
      </c>
      <c r="U272" s="6" t="s">
        <v>2754</v>
      </c>
      <c r="V272" s="6" t="s">
        <v>2755</v>
      </c>
      <c r="W272" s="110" t="s">
        <v>2756</v>
      </c>
      <c r="X272" s="109" t="s">
        <v>94</v>
      </c>
      <c r="Y272" s="110" t="s">
        <v>2757</v>
      </c>
      <c r="Z272" s="6" t="s">
        <v>2807</v>
      </c>
      <c r="AA272" s="6" t="s">
        <v>2759</v>
      </c>
      <c r="AB272" s="6" t="s">
        <v>974</v>
      </c>
      <c r="AC272" s="6" t="s">
        <v>99</v>
      </c>
      <c r="AD272" s="110" t="s">
        <v>2808</v>
      </c>
      <c r="AE272" s="109" t="s">
        <v>2809</v>
      </c>
      <c r="AF272" s="6" t="s">
        <v>5387</v>
      </c>
      <c r="AG272" s="6" t="s">
        <v>5913</v>
      </c>
      <c r="AH272" s="6" t="s">
        <v>6643</v>
      </c>
      <c r="AI272" s="6" t="s">
        <v>6616</v>
      </c>
      <c r="AJ272" s="6" t="s">
        <v>5391</v>
      </c>
      <c r="AK272" s="6" t="s">
        <v>5392</v>
      </c>
      <c r="AL272" s="6" t="s">
        <v>6644</v>
      </c>
      <c r="AM272" s="6" t="s">
        <v>6618</v>
      </c>
      <c r="AN272" s="6" t="s">
        <v>6645</v>
      </c>
      <c r="AO272" s="6" t="s">
        <v>5396</v>
      </c>
      <c r="AP272" s="6" t="s">
        <v>5397</v>
      </c>
      <c r="AQ272" s="6" t="s">
        <v>5919</v>
      </c>
      <c r="AR272" s="6" t="s">
        <v>6646</v>
      </c>
      <c r="AS272" s="6" t="s">
        <v>6621</v>
      </c>
      <c r="AT272" s="6" t="s">
        <v>5401</v>
      </c>
      <c r="AU272" s="6" t="s">
        <v>5402</v>
      </c>
      <c r="AV272" s="6" t="s">
        <v>6647</v>
      </c>
      <c r="AW272" s="6" t="s">
        <v>6623</v>
      </c>
      <c r="AX272" s="6" t="s">
        <v>6648</v>
      </c>
      <c r="AY272" s="6" t="s">
        <v>5406</v>
      </c>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row>
    <row r="273" spans="1:111" x14ac:dyDescent="0.25">
      <c r="A273" s="6" t="s">
        <v>2810</v>
      </c>
      <c r="B273" s="6">
        <v>179</v>
      </c>
      <c r="C273" s="6" t="s">
        <v>1656</v>
      </c>
      <c r="D273" s="6" t="s">
        <v>1657</v>
      </c>
      <c r="E273" s="6" t="s">
        <v>2743</v>
      </c>
      <c r="F273" s="6" t="s">
        <v>2744</v>
      </c>
      <c r="G273" s="6" t="s">
        <v>5009</v>
      </c>
      <c r="H273" s="6" t="s">
        <v>5242</v>
      </c>
      <c r="I273" s="6" t="s">
        <v>1197</v>
      </c>
      <c r="J273" s="6" t="s">
        <v>2747</v>
      </c>
      <c r="K273" s="6" t="s">
        <v>81</v>
      </c>
      <c r="L273" s="6" t="s">
        <v>2813</v>
      </c>
      <c r="M273" s="110" t="s">
        <v>2814</v>
      </c>
      <c r="N273" s="109" t="s">
        <v>2815</v>
      </c>
      <c r="O273" s="110" t="s">
        <v>85</v>
      </c>
      <c r="P273" s="109" t="s">
        <v>86</v>
      </c>
      <c r="Q273" s="110" t="s">
        <v>2816</v>
      </c>
      <c r="R273" s="109" t="s">
        <v>2817</v>
      </c>
      <c r="S273" s="6" t="s">
        <v>2818</v>
      </c>
      <c r="T273" s="6" t="s">
        <v>2813</v>
      </c>
      <c r="U273" s="6" t="s">
        <v>2754</v>
      </c>
      <c r="V273" s="6" t="s">
        <v>2755</v>
      </c>
      <c r="W273" s="110" t="s">
        <v>2756</v>
      </c>
      <c r="X273" s="109" t="s">
        <v>94</v>
      </c>
      <c r="Y273" s="110" t="s">
        <v>2757</v>
      </c>
      <c r="Z273" s="6" t="s">
        <v>2819</v>
      </c>
      <c r="AA273" s="6" t="s">
        <v>2759</v>
      </c>
      <c r="AB273" s="6" t="s">
        <v>974</v>
      </c>
      <c r="AC273" s="6" t="s">
        <v>99</v>
      </c>
      <c r="AD273" s="110" t="s">
        <v>2820</v>
      </c>
      <c r="AE273" s="109" t="s">
        <v>2821</v>
      </c>
      <c r="AF273" s="6" t="s">
        <v>5387</v>
      </c>
      <c r="AG273" s="6" t="s">
        <v>5913</v>
      </c>
      <c r="AH273" s="6" t="s">
        <v>6649</v>
      </c>
      <c r="AI273" s="6" t="s">
        <v>6616</v>
      </c>
      <c r="AJ273" s="6" t="s">
        <v>5391</v>
      </c>
      <c r="AK273" s="6" t="s">
        <v>5392</v>
      </c>
      <c r="AL273" s="6" t="s">
        <v>6650</v>
      </c>
      <c r="AM273" s="6" t="s">
        <v>6618</v>
      </c>
      <c r="AN273" s="6" t="s">
        <v>6651</v>
      </c>
      <c r="AO273" s="6" t="s">
        <v>5396</v>
      </c>
      <c r="AP273" s="6" t="s">
        <v>5397</v>
      </c>
      <c r="AQ273" s="6" t="s">
        <v>5919</v>
      </c>
      <c r="AR273" s="6" t="s">
        <v>6652</v>
      </c>
      <c r="AS273" s="6" t="s">
        <v>6621</v>
      </c>
      <c r="AT273" s="6" t="s">
        <v>5401</v>
      </c>
      <c r="AU273" s="6" t="s">
        <v>5402</v>
      </c>
      <c r="AV273" s="6" t="s">
        <v>6653</v>
      </c>
      <c r="AW273" s="6" t="s">
        <v>6623</v>
      </c>
      <c r="AX273" s="6" t="s">
        <v>6654</v>
      </c>
      <c r="AY273" s="6" t="s">
        <v>5406</v>
      </c>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row>
    <row r="274" spans="1:111" x14ac:dyDescent="0.25">
      <c r="A274" s="6" t="s">
        <v>2822</v>
      </c>
      <c r="B274" s="6">
        <v>180</v>
      </c>
      <c r="C274" s="6" t="s">
        <v>1656</v>
      </c>
      <c r="D274" s="6" t="s">
        <v>1657</v>
      </c>
      <c r="E274" s="6" t="s">
        <v>2743</v>
      </c>
      <c r="F274" s="6" t="s">
        <v>2744</v>
      </c>
      <c r="G274" s="6" t="s">
        <v>5010</v>
      </c>
      <c r="H274" s="6" t="s">
        <v>5243</v>
      </c>
      <c r="I274" s="6" t="s">
        <v>1197</v>
      </c>
      <c r="J274" s="6" t="s">
        <v>2747</v>
      </c>
      <c r="K274" s="6" t="s">
        <v>81</v>
      </c>
      <c r="L274" s="6" t="s">
        <v>2825</v>
      </c>
      <c r="M274" s="110" t="s">
        <v>2826</v>
      </c>
      <c r="N274" s="109" t="s">
        <v>2827</v>
      </c>
      <c r="O274" s="110" t="s">
        <v>85</v>
      </c>
      <c r="P274" s="109" t="s">
        <v>86</v>
      </c>
      <c r="Q274" s="110" t="s">
        <v>2828</v>
      </c>
      <c r="R274" s="109" t="s">
        <v>2829</v>
      </c>
      <c r="S274" s="6" t="s">
        <v>2830</v>
      </c>
      <c r="T274" s="6" t="s">
        <v>2825</v>
      </c>
      <c r="U274" s="6" t="s">
        <v>2754</v>
      </c>
      <c r="V274" s="6" t="s">
        <v>2755</v>
      </c>
      <c r="W274" s="110" t="s">
        <v>2756</v>
      </c>
      <c r="X274" s="109" t="s">
        <v>94</v>
      </c>
      <c r="Y274" s="110" t="s">
        <v>2757</v>
      </c>
      <c r="Z274" s="6" t="s">
        <v>2831</v>
      </c>
      <c r="AA274" s="6" t="s">
        <v>2759</v>
      </c>
      <c r="AB274" s="6" t="s">
        <v>974</v>
      </c>
      <c r="AC274" s="6" t="s">
        <v>99</v>
      </c>
      <c r="AD274" s="110" t="s">
        <v>2832</v>
      </c>
      <c r="AE274" s="109" t="s">
        <v>2833</v>
      </c>
      <c r="AF274" s="6" t="s">
        <v>5387</v>
      </c>
      <c r="AG274" s="6" t="s">
        <v>5913</v>
      </c>
      <c r="AH274" s="6" t="s">
        <v>6655</v>
      </c>
      <c r="AI274" s="6" t="s">
        <v>6616</v>
      </c>
      <c r="AJ274" s="6" t="s">
        <v>5391</v>
      </c>
      <c r="AK274" s="6" t="s">
        <v>5392</v>
      </c>
      <c r="AL274" s="6" t="s">
        <v>6656</v>
      </c>
      <c r="AM274" s="6" t="s">
        <v>6618</v>
      </c>
      <c r="AN274" s="6" t="s">
        <v>6657</v>
      </c>
      <c r="AO274" s="6" t="s">
        <v>5396</v>
      </c>
      <c r="AP274" s="6" t="s">
        <v>5397</v>
      </c>
      <c r="AQ274" s="6" t="s">
        <v>5919</v>
      </c>
      <c r="AR274" s="6" t="s">
        <v>6658</v>
      </c>
      <c r="AS274" s="6" t="s">
        <v>6621</v>
      </c>
      <c r="AT274" s="6" t="s">
        <v>5401</v>
      </c>
      <c r="AU274" s="6" t="s">
        <v>5402</v>
      </c>
      <c r="AV274" s="6" t="s">
        <v>6659</v>
      </c>
      <c r="AW274" s="6" t="s">
        <v>6623</v>
      </c>
      <c r="AX274" s="6" t="s">
        <v>6660</v>
      </c>
      <c r="AY274" s="6" t="s">
        <v>5406</v>
      </c>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row>
    <row r="275" spans="1:111" x14ac:dyDescent="0.25">
      <c r="A275" s="6" t="s">
        <v>2834</v>
      </c>
      <c r="B275" s="6">
        <v>181</v>
      </c>
      <c r="C275" s="6" t="s">
        <v>1656</v>
      </c>
      <c r="D275" s="6" t="s">
        <v>1657</v>
      </c>
      <c r="E275" s="6" t="s">
        <v>2743</v>
      </c>
      <c r="F275" s="6" t="s">
        <v>2744</v>
      </c>
      <c r="G275" s="6" t="s">
        <v>5011</v>
      </c>
      <c r="H275" s="6" t="s">
        <v>5244</v>
      </c>
      <c r="I275" s="6" t="s">
        <v>1197</v>
      </c>
      <c r="J275" s="6" t="s">
        <v>2747</v>
      </c>
      <c r="K275" s="6" t="s">
        <v>81</v>
      </c>
      <c r="L275" s="6" t="s">
        <v>2837</v>
      </c>
      <c r="M275" s="110" t="s">
        <v>2838</v>
      </c>
      <c r="N275" s="109" t="s">
        <v>2839</v>
      </c>
      <c r="O275" s="110" t="s">
        <v>85</v>
      </c>
      <c r="P275" s="109" t="s">
        <v>86</v>
      </c>
      <c r="Q275" s="110" t="s">
        <v>2840</v>
      </c>
      <c r="R275" s="109" t="s">
        <v>2841</v>
      </c>
      <c r="S275" s="6" t="s">
        <v>2842</v>
      </c>
      <c r="T275" s="6" t="s">
        <v>2837</v>
      </c>
      <c r="U275" s="6" t="s">
        <v>2754</v>
      </c>
      <c r="V275" s="6" t="s">
        <v>2755</v>
      </c>
      <c r="W275" s="110" t="s">
        <v>2756</v>
      </c>
      <c r="X275" s="109" t="s">
        <v>94</v>
      </c>
      <c r="Y275" s="110" t="s">
        <v>2757</v>
      </c>
      <c r="Z275" s="6" t="s">
        <v>2843</v>
      </c>
      <c r="AA275" s="6" t="s">
        <v>2759</v>
      </c>
      <c r="AB275" s="6" t="s">
        <v>974</v>
      </c>
      <c r="AC275" s="6" t="s">
        <v>99</v>
      </c>
      <c r="AD275" s="110" t="s">
        <v>2844</v>
      </c>
      <c r="AE275" s="109" t="s">
        <v>2845</v>
      </c>
      <c r="AF275" s="6" t="s">
        <v>5387</v>
      </c>
      <c r="AG275" s="6" t="s">
        <v>5913</v>
      </c>
      <c r="AH275" s="6" t="s">
        <v>6661</v>
      </c>
      <c r="AI275" s="6" t="s">
        <v>6616</v>
      </c>
      <c r="AJ275" s="6" t="s">
        <v>5391</v>
      </c>
      <c r="AK275" s="6" t="s">
        <v>5392</v>
      </c>
      <c r="AL275" s="6" t="s">
        <v>6662</v>
      </c>
      <c r="AM275" s="6" t="s">
        <v>6618</v>
      </c>
      <c r="AN275" s="6" t="s">
        <v>6663</v>
      </c>
      <c r="AO275" s="6" t="s">
        <v>5396</v>
      </c>
      <c r="AP275" s="6" t="s">
        <v>5397</v>
      </c>
      <c r="AQ275" s="6" t="s">
        <v>5919</v>
      </c>
      <c r="AR275" s="6" t="s">
        <v>6664</v>
      </c>
      <c r="AS275" s="6" t="s">
        <v>6621</v>
      </c>
      <c r="AT275" s="6" t="s">
        <v>5401</v>
      </c>
      <c r="AU275" s="6" t="s">
        <v>5402</v>
      </c>
      <c r="AV275" s="6" t="s">
        <v>6665</v>
      </c>
      <c r="AW275" s="6" t="s">
        <v>6623</v>
      </c>
      <c r="AX275" s="6" t="s">
        <v>6666</v>
      </c>
      <c r="AY275" s="6" t="s">
        <v>5406</v>
      </c>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row>
    <row r="276" spans="1:111" x14ac:dyDescent="0.25">
      <c r="A276" s="6" t="s">
        <v>2846</v>
      </c>
      <c r="B276" s="6">
        <v>182</v>
      </c>
      <c r="C276" s="6" t="s">
        <v>1656</v>
      </c>
      <c r="D276" s="6" t="s">
        <v>1657</v>
      </c>
      <c r="E276" s="6" t="s">
        <v>2847</v>
      </c>
      <c r="F276" s="6" t="s">
        <v>2848</v>
      </c>
      <c r="G276" s="6" t="s">
        <v>2849</v>
      </c>
      <c r="H276" s="6" t="s">
        <v>5245</v>
      </c>
      <c r="I276" s="6" t="s">
        <v>2850</v>
      </c>
      <c r="J276" s="6" t="s">
        <v>2851</v>
      </c>
      <c r="K276" s="6" t="s">
        <v>81</v>
      </c>
      <c r="L276" s="6" t="s">
        <v>2852</v>
      </c>
      <c r="M276" s="110" t="s">
        <v>2853</v>
      </c>
      <c r="N276" s="109" t="s">
        <v>2854</v>
      </c>
      <c r="O276" s="110" t="s">
        <v>2855</v>
      </c>
      <c r="P276" s="109" t="s">
        <v>2856</v>
      </c>
      <c r="Q276" s="110" t="s">
        <v>2857</v>
      </c>
      <c r="R276" s="109" t="s">
        <v>2858</v>
      </c>
      <c r="S276" s="6" t="s">
        <v>2859</v>
      </c>
      <c r="T276" s="6" t="s">
        <v>2860</v>
      </c>
      <c r="U276" s="6" t="s">
        <v>2861</v>
      </c>
      <c r="V276" s="6" t="s">
        <v>2862</v>
      </c>
      <c r="W276" s="110" t="s">
        <v>2863</v>
      </c>
      <c r="X276" s="109" t="s">
        <v>94</v>
      </c>
      <c r="Y276" s="110" t="s">
        <v>2864</v>
      </c>
      <c r="Z276" s="6" t="s">
        <v>2865</v>
      </c>
      <c r="AA276" s="6" t="s">
        <v>2866</v>
      </c>
      <c r="AB276" s="6" t="s">
        <v>2867</v>
      </c>
      <c r="AC276" s="6" t="s">
        <v>99</v>
      </c>
      <c r="AD276" s="110" t="s">
        <v>2868</v>
      </c>
      <c r="AE276" s="109" t="s">
        <v>2869</v>
      </c>
      <c r="AF276" s="6" t="s">
        <v>5387</v>
      </c>
      <c r="AG276" s="6" t="s">
        <v>6667</v>
      </c>
      <c r="AH276" s="6" t="s">
        <v>6668</v>
      </c>
      <c r="AI276" s="6" t="s">
        <v>6669</v>
      </c>
      <c r="AJ276" s="6" t="s">
        <v>5391</v>
      </c>
      <c r="AK276" s="6" t="s">
        <v>5392</v>
      </c>
      <c r="AL276" s="6" t="s">
        <v>6670</v>
      </c>
      <c r="AM276" s="6" t="s">
        <v>6671</v>
      </c>
      <c r="AN276" s="6" t="s">
        <v>6672</v>
      </c>
      <c r="AO276" s="6" t="s">
        <v>5396</v>
      </c>
      <c r="AP276" s="6" t="s">
        <v>5397</v>
      </c>
      <c r="AQ276" s="6" t="s">
        <v>6673</v>
      </c>
      <c r="AR276" s="6" t="s">
        <v>6674</v>
      </c>
      <c r="AS276" s="6" t="s">
        <v>6675</v>
      </c>
      <c r="AT276" s="6" t="s">
        <v>5401</v>
      </c>
      <c r="AU276" s="6" t="s">
        <v>5402</v>
      </c>
      <c r="AV276" s="6" t="s">
        <v>6676</v>
      </c>
      <c r="AW276" s="6" t="s">
        <v>6677</v>
      </c>
      <c r="AX276" s="6" t="s">
        <v>6678</v>
      </c>
      <c r="AY276" s="6" t="s">
        <v>5406</v>
      </c>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row>
    <row r="277" spans="1:111" x14ac:dyDescent="0.25">
      <c r="A277" s="6" t="s">
        <v>2870</v>
      </c>
      <c r="B277" s="6">
        <v>183</v>
      </c>
      <c r="C277" s="6" t="s">
        <v>1656</v>
      </c>
      <c r="D277" s="6" t="s">
        <v>1657</v>
      </c>
      <c r="E277" s="6" t="s">
        <v>2847</v>
      </c>
      <c r="F277" s="6" t="s">
        <v>2871</v>
      </c>
      <c r="G277" s="6" t="s">
        <v>5012</v>
      </c>
      <c r="H277" s="6" t="s">
        <v>5246</v>
      </c>
      <c r="I277" s="6" t="s">
        <v>2873</v>
      </c>
      <c r="J277" s="6" t="s">
        <v>2874</v>
      </c>
      <c r="K277" s="6" t="s">
        <v>308</v>
      </c>
      <c r="L277" s="6" t="s">
        <v>2875</v>
      </c>
      <c r="M277" s="110" t="s">
        <v>2876</v>
      </c>
      <c r="N277" s="109" t="s">
        <v>2877</v>
      </c>
      <c r="O277" s="110" t="s">
        <v>2878</v>
      </c>
      <c r="P277" s="109" t="s">
        <v>2879</v>
      </c>
      <c r="Q277" s="110" t="s">
        <v>2880</v>
      </c>
      <c r="R277" s="109" t="s">
        <v>2881</v>
      </c>
      <c r="S277" s="6" t="s">
        <v>2882</v>
      </c>
      <c r="T277" s="6" t="s">
        <v>2883</v>
      </c>
      <c r="U277" s="6" t="s">
        <v>2884</v>
      </c>
      <c r="V277" s="6" t="s">
        <v>2885</v>
      </c>
      <c r="W277" s="110" t="s">
        <v>2886</v>
      </c>
      <c r="X277" s="109" t="s">
        <v>94</v>
      </c>
      <c r="Y277" s="110" t="s">
        <v>2887</v>
      </c>
      <c r="Z277" s="6" t="s">
        <v>2888</v>
      </c>
      <c r="AA277" s="6" t="s">
        <v>2889</v>
      </c>
      <c r="AB277" s="6" t="s">
        <v>2890</v>
      </c>
      <c r="AC277" s="6" t="s">
        <v>99</v>
      </c>
      <c r="AD277" s="110" t="s">
        <v>2891</v>
      </c>
      <c r="AE277" s="109" t="s">
        <v>2892</v>
      </c>
      <c r="AF277" s="6" t="s">
        <v>5387</v>
      </c>
      <c r="AG277" s="6" t="s">
        <v>6679</v>
      </c>
      <c r="AH277" s="6" t="s">
        <v>6680</v>
      </c>
      <c r="AI277" s="6" t="s">
        <v>6681</v>
      </c>
      <c r="AJ277" s="6" t="s">
        <v>5391</v>
      </c>
      <c r="AK277" s="6" t="s">
        <v>5392</v>
      </c>
      <c r="AL277" s="6" t="s">
        <v>6682</v>
      </c>
      <c r="AM277" s="6" t="s">
        <v>6683</v>
      </c>
      <c r="AN277" s="6" t="s">
        <v>6684</v>
      </c>
      <c r="AO277" s="6" t="s">
        <v>5396</v>
      </c>
      <c r="AP277" s="6" t="s">
        <v>5397</v>
      </c>
      <c r="AQ277" s="6" t="s">
        <v>6685</v>
      </c>
      <c r="AR277" s="6" t="s">
        <v>6686</v>
      </c>
      <c r="AS277" s="6" t="s">
        <v>6687</v>
      </c>
      <c r="AT277" s="6" t="s">
        <v>5401</v>
      </c>
      <c r="AU277" s="6" t="s">
        <v>5402</v>
      </c>
      <c r="AV277" s="6" t="s">
        <v>6688</v>
      </c>
      <c r="AW277" s="6" t="s">
        <v>6689</v>
      </c>
      <c r="AX277" s="6" t="s">
        <v>6690</v>
      </c>
      <c r="AY277" s="6" t="s">
        <v>5406</v>
      </c>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row>
    <row r="278" spans="1:111" x14ac:dyDescent="0.25">
      <c r="A278" s="6" t="s">
        <v>2893</v>
      </c>
      <c r="B278" s="6">
        <v>184</v>
      </c>
      <c r="C278" s="6" t="s">
        <v>1656</v>
      </c>
      <c r="D278" s="6" t="s">
        <v>1657</v>
      </c>
      <c r="E278" s="6" t="s">
        <v>2847</v>
      </c>
      <c r="F278" s="6" t="s">
        <v>2894</v>
      </c>
      <c r="G278" s="6" t="s">
        <v>5013</v>
      </c>
      <c r="H278" s="6" t="s">
        <v>5247</v>
      </c>
      <c r="I278" s="6" t="s">
        <v>2873</v>
      </c>
      <c r="J278" s="6" t="s">
        <v>2897</v>
      </c>
      <c r="K278" s="6" t="s">
        <v>81</v>
      </c>
      <c r="L278" s="6" t="s">
        <v>2898</v>
      </c>
      <c r="M278" s="110" t="s">
        <v>2899</v>
      </c>
      <c r="N278" s="109" t="s">
        <v>2900</v>
      </c>
      <c r="O278" s="110" t="s">
        <v>2901</v>
      </c>
      <c r="P278" s="109" t="s">
        <v>2902</v>
      </c>
      <c r="Q278" s="110" t="s">
        <v>2903</v>
      </c>
      <c r="R278" s="109" t="s">
        <v>2904</v>
      </c>
      <c r="S278" s="6" t="s">
        <v>2905</v>
      </c>
      <c r="T278" s="6" t="s">
        <v>2906</v>
      </c>
      <c r="U278" s="6" t="s">
        <v>2907</v>
      </c>
      <c r="V278" s="6" t="s">
        <v>2908</v>
      </c>
      <c r="W278" s="110" t="s">
        <v>2909</v>
      </c>
      <c r="X278" s="109" t="s">
        <v>94</v>
      </c>
      <c r="Y278" s="110" t="s">
        <v>2910</v>
      </c>
      <c r="Z278" s="6" t="s">
        <v>2911</v>
      </c>
      <c r="AA278" s="6" t="s">
        <v>2912</v>
      </c>
      <c r="AB278" s="6" t="s">
        <v>2913</v>
      </c>
      <c r="AC278" s="6" t="s">
        <v>99</v>
      </c>
      <c r="AD278" s="110" t="s">
        <v>2914</v>
      </c>
      <c r="AE278" s="109" t="s">
        <v>2915</v>
      </c>
      <c r="AF278" s="6" t="s">
        <v>5387</v>
      </c>
      <c r="AG278" s="6" t="s">
        <v>6679</v>
      </c>
      <c r="AH278" s="6" t="s">
        <v>6691</v>
      </c>
      <c r="AI278" s="6" t="s">
        <v>6692</v>
      </c>
      <c r="AJ278" s="6" t="s">
        <v>5391</v>
      </c>
      <c r="AK278" s="6" t="s">
        <v>5392</v>
      </c>
      <c r="AL278" s="6" t="s">
        <v>6693</v>
      </c>
      <c r="AM278" s="6" t="s">
        <v>6694</v>
      </c>
      <c r="AN278" s="6" t="s">
        <v>6695</v>
      </c>
      <c r="AO278" s="6" t="s">
        <v>5396</v>
      </c>
      <c r="AP278" s="6" t="s">
        <v>5397</v>
      </c>
      <c r="AQ278" s="6" t="s">
        <v>6685</v>
      </c>
      <c r="AR278" s="6" t="s">
        <v>6696</v>
      </c>
      <c r="AS278" s="6" t="s">
        <v>6697</v>
      </c>
      <c r="AT278" s="6" t="s">
        <v>5401</v>
      </c>
      <c r="AU278" s="6" t="s">
        <v>5402</v>
      </c>
      <c r="AV278" s="6" t="s">
        <v>6698</v>
      </c>
      <c r="AW278" s="6" t="s">
        <v>6699</v>
      </c>
      <c r="AX278" s="6" t="s">
        <v>6700</v>
      </c>
      <c r="AY278" s="6" t="s">
        <v>5406</v>
      </c>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row>
    <row r="279" spans="1:111" x14ac:dyDescent="0.25">
      <c r="A279" s="6" t="s">
        <v>2916</v>
      </c>
      <c r="B279" s="6">
        <v>185</v>
      </c>
      <c r="C279" s="6" t="s">
        <v>1656</v>
      </c>
      <c r="D279" s="6" t="s">
        <v>1657</v>
      </c>
      <c r="E279" s="6" t="s">
        <v>2847</v>
      </c>
      <c r="F279" s="6" t="s">
        <v>2917</v>
      </c>
      <c r="G279" s="6" t="s">
        <v>5014</v>
      </c>
      <c r="H279" s="6" t="s">
        <v>5248</v>
      </c>
      <c r="I279" s="6" t="s">
        <v>2873</v>
      </c>
      <c r="J279" s="6" t="s">
        <v>2920</v>
      </c>
      <c r="K279" s="6" t="s">
        <v>81</v>
      </c>
      <c r="L279" s="6" t="s">
        <v>2921</v>
      </c>
      <c r="M279" s="110" t="s">
        <v>2922</v>
      </c>
      <c r="N279" s="109" t="s">
        <v>2923</v>
      </c>
      <c r="O279" s="110" t="s">
        <v>2924</v>
      </c>
      <c r="P279" s="109" t="s">
        <v>2925</v>
      </c>
      <c r="Q279" s="110" t="s">
        <v>2926</v>
      </c>
      <c r="R279" s="109" t="s">
        <v>2927</v>
      </c>
      <c r="S279" s="6" t="s">
        <v>2928</v>
      </c>
      <c r="T279" s="6" t="s">
        <v>2929</v>
      </c>
      <c r="U279" s="6" t="s">
        <v>2930</v>
      </c>
      <c r="V279" s="6" t="s">
        <v>2931</v>
      </c>
      <c r="W279" s="110" t="s">
        <v>2932</v>
      </c>
      <c r="X279" s="109" t="s">
        <v>94</v>
      </c>
      <c r="Y279" s="110" t="s">
        <v>2933</v>
      </c>
      <c r="Z279" s="6" t="s">
        <v>2934</v>
      </c>
      <c r="AA279" s="6" t="s">
        <v>2935</v>
      </c>
      <c r="AB279" s="6" t="s">
        <v>2890</v>
      </c>
      <c r="AC279" s="6" t="s">
        <v>99</v>
      </c>
      <c r="AD279" s="110" t="s">
        <v>2936</v>
      </c>
      <c r="AE279" s="109" t="s">
        <v>2937</v>
      </c>
      <c r="AF279" s="6" t="s">
        <v>5387</v>
      </c>
      <c r="AG279" s="6" t="s">
        <v>6679</v>
      </c>
      <c r="AH279" s="6" t="s">
        <v>6701</v>
      </c>
      <c r="AI279" s="6" t="s">
        <v>6702</v>
      </c>
      <c r="AJ279" s="6" t="s">
        <v>5391</v>
      </c>
      <c r="AK279" s="6" t="s">
        <v>5392</v>
      </c>
      <c r="AL279" s="6" t="s">
        <v>6703</v>
      </c>
      <c r="AM279" s="6" t="s">
        <v>6704</v>
      </c>
      <c r="AN279" s="6" t="s">
        <v>6705</v>
      </c>
      <c r="AO279" s="6" t="s">
        <v>5396</v>
      </c>
      <c r="AP279" s="6" t="s">
        <v>5397</v>
      </c>
      <c r="AQ279" s="6" t="s">
        <v>6685</v>
      </c>
      <c r="AR279" s="6" t="s">
        <v>6706</v>
      </c>
      <c r="AS279" s="6" t="s">
        <v>6707</v>
      </c>
      <c r="AT279" s="6" t="s">
        <v>5401</v>
      </c>
      <c r="AU279" s="6" t="s">
        <v>5402</v>
      </c>
      <c r="AV279" s="6" t="s">
        <v>6708</v>
      </c>
      <c r="AW279" s="6" t="s">
        <v>6709</v>
      </c>
      <c r="AX279" s="6" t="s">
        <v>6710</v>
      </c>
      <c r="AY279" s="6" t="s">
        <v>5406</v>
      </c>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row>
    <row r="280" spans="1:111" x14ac:dyDescent="0.25">
      <c r="A280" s="6" t="s">
        <v>2938</v>
      </c>
      <c r="B280" s="6">
        <v>186</v>
      </c>
      <c r="C280" s="6" t="s">
        <v>1656</v>
      </c>
      <c r="D280" s="6" t="s">
        <v>1657</v>
      </c>
      <c r="E280" s="6" t="s">
        <v>2847</v>
      </c>
      <c r="F280" s="6" t="s">
        <v>2939</v>
      </c>
      <c r="G280" s="6" t="s">
        <v>5015</v>
      </c>
      <c r="H280" s="6" t="s">
        <v>5249</v>
      </c>
      <c r="I280" s="6" t="s">
        <v>2873</v>
      </c>
      <c r="J280" s="6" t="s">
        <v>2939</v>
      </c>
      <c r="K280" s="6" t="s">
        <v>81</v>
      </c>
      <c r="L280" s="6" t="s">
        <v>358</v>
      </c>
      <c r="M280" s="110" t="s">
        <v>2942</v>
      </c>
      <c r="N280" s="109" t="s">
        <v>2943</v>
      </c>
      <c r="O280" s="110" t="s">
        <v>2944</v>
      </c>
      <c r="P280" s="109" t="s">
        <v>2945</v>
      </c>
      <c r="Q280" s="110" t="s">
        <v>2946</v>
      </c>
      <c r="R280" s="109" t="s">
        <v>2947</v>
      </c>
      <c r="S280" s="6" t="s">
        <v>2948</v>
      </c>
      <c r="T280" s="6" t="s">
        <v>2949</v>
      </c>
      <c r="U280" s="6" t="s">
        <v>2950</v>
      </c>
      <c r="V280" s="6" t="s">
        <v>2951</v>
      </c>
      <c r="W280" s="110" t="s">
        <v>2952</v>
      </c>
      <c r="X280" s="109" t="s">
        <v>94</v>
      </c>
      <c r="Y280" s="110" t="s">
        <v>2953</v>
      </c>
      <c r="Z280" s="6" t="s">
        <v>2954</v>
      </c>
      <c r="AA280" s="6" t="s">
        <v>2955</v>
      </c>
      <c r="AB280" s="6" t="s">
        <v>2956</v>
      </c>
      <c r="AC280" s="6" t="s">
        <v>99</v>
      </c>
      <c r="AD280" s="110" t="s">
        <v>2957</v>
      </c>
      <c r="AE280" s="109" t="s">
        <v>2958</v>
      </c>
      <c r="AF280" s="6" t="s">
        <v>5387</v>
      </c>
      <c r="AG280" s="6" t="s">
        <v>6679</v>
      </c>
      <c r="AH280" s="6" t="s">
        <v>6711</v>
      </c>
      <c r="AI280" s="6" t="s">
        <v>6712</v>
      </c>
      <c r="AJ280" s="6" t="s">
        <v>5391</v>
      </c>
      <c r="AK280" s="6" t="s">
        <v>5392</v>
      </c>
      <c r="AL280" s="6" t="s">
        <v>6713</v>
      </c>
      <c r="AM280" s="6" t="s">
        <v>6714</v>
      </c>
      <c r="AN280" s="6" t="s">
        <v>5547</v>
      </c>
      <c r="AO280" s="6" t="s">
        <v>5396</v>
      </c>
      <c r="AP280" s="6" t="s">
        <v>5397</v>
      </c>
      <c r="AQ280" s="6" t="s">
        <v>6685</v>
      </c>
      <c r="AR280" s="6" t="s">
        <v>6715</v>
      </c>
      <c r="AS280" s="6" t="s">
        <v>6716</v>
      </c>
      <c r="AT280" s="6" t="s">
        <v>5401</v>
      </c>
      <c r="AU280" s="6" t="s">
        <v>5402</v>
      </c>
      <c r="AV280" s="6" t="s">
        <v>6717</v>
      </c>
      <c r="AW280" s="6" t="s">
        <v>6718</v>
      </c>
      <c r="AX280" s="6" t="s">
        <v>5550</v>
      </c>
      <c r="AY280" s="6" t="s">
        <v>5406</v>
      </c>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row>
    <row r="281" spans="1:111" x14ac:dyDescent="0.25">
      <c r="A281" s="6" t="s">
        <v>2959</v>
      </c>
      <c r="B281" s="6">
        <v>187</v>
      </c>
      <c r="C281" s="6" t="s">
        <v>1656</v>
      </c>
      <c r="D281" s="6" t="s">
        <v>1657</v>
      </c>
      <c r="E281" s="6" t="s">
        <v>2847</v>
      </c>
      <c r="F281" s="6" t="s">
        <v>2960</v>
      </c>
      <c r="G281" s="6" t="s">
        <v>5016</v>
      </c>
      <c r="H281" s="6" t="s">
        <v>5250</v>
      </c>
      <c r="I281" s="6" t="s">
        <v>2873</v>
      </c>
      <c r="J281" s="6" t="s">
        <v>2962</v>
      </c>
      <c r="K281" s="6" t="s">
        <v>308</v>
      </c>
      <c r="L281" s="6" t="s">
        <v>449</v>
      </c>
      <c r="M281" s="110" t="s">
        <v>2963</v>
      </c>
      <c r="N281" s="109" t="s">
        <v>2964</v>
      </c>
      <c r="O281" s="110" t="s">
        <v>2965</v>
      </c>
      <c r="P281" s="109" t="s">
        <v>2966</v>
      </c>
      <c r="Q281" s="110" t="s">
        <v>2967</v>
      </c>
      <c r="R281" s="109" t="s">
        <v>2968</v>
      </c>
      <c r="S281" s="6" t="s">
        <v>2969</v>
      </c>
      <c r="T281" s="6" t="s">
        <v>2970</v>
      </c>
      <c r="U281" s="6" t="s">
        <v>2971</v>
      </c>
      <c r="V281" s="6" t="s">
        <v>2972</v>
      </c>
      <c r="W281" s="110" t="s">
        <v>2973</v>
      </c>
      <c r="X281" s="109" t="s">
        <v>94</v>
      </c>
      <c r="Y281" s="110" t="s">
        <v>2974</v>
      </c>
      <c r="Z281" s="6" t="s">
        <v>2975</v>
      </c>
      <c r="AA281" s="6" t="s">
        <v>2976</v>
      </c>
      <c r="AB281" s="6" t="s">
        <v>2956</v>
      </c>
      <c r="AC281" s="6" t="s">
        <v>99</v>
      </c>
      <c r="AD281" s="110" t="s">
        <v>2977</v>
      </c>
      <c r="AE281" s="109" t="s">
        <v>2978</v>
      </c>
      <c r="AF281" s="6" t="s">
        <v>5387</v>
      </c>
      <c r="AG281" s="6" t="s">
        <v>6679</v>
      </c>
      <c r="AH281" s="6" t="s">
        <v>6719</v>
      </c>
      <c r="AI281" s="6" t="s">
        <v>6720</v>
      </c>
      <c r="AJ281" s="6" t="s">
        <v>5391</v>
      </c>
      <c r="AK281" s="6" t="s">
        <v>5392</v>
      </c>
      <c r="AL281" s="6" t="s">
        <v>6721</v>
      </c>
      <c r="AM281" s="6" t="s">
        <v>6722</v>
      </c>
      <c r="AN281" s="6" t="s">
        <v>5583</v>
      </c>
      <c r="AO281" s="6" t="s">
        <v>5396</v>
      </c>
      <c r="AP281" s="6" t="s">
        <v>5397</v>
      </c>
      <c r="AQ281" s="6" t="s">
        <v>6685</v>
      </c>
      <c r="AR281" s="6" t="s">
        <v>6723</v>
      </c>
      <c r="AS281" s="6" t="s">
        <v>6724</v>
      </c>
      <c r="AT281" s="6" t="s">
        <v>5401</v>
      </c>
      <c r="AU281" s="6" t="s">
        <v>5402</v>
      </c>
      <c r="AV281" s="6" t="s">
        <v>6725</v>
      </c>
      <c r="AW281" s="6" t="s">
        <v>6726</v>
      </c>
      <c r="AX281" s="6" t="s">
        <v>5586</v>
      </c>
      <c r="AY281" s="6" t="s">
        <v>5406</v>
      </c>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row>
    <row r="282" spans="1:111" x14ac:dyDescent="0.25">
      <c r="A282" s="6" t="s">
        <v>2979</v>
      </c>
      <c r="B282" s="6">
        <v>188</v>
      </c>
      <c r="C282" s="6" t="s">
        <v>1656</v>
      </c>
      <c r="D282" s="6" t="s">
        <v>1657</v>
      </c>
      <c r="E282" s="6" t="s">
        <v>2847</v>
      </c>
      <c r="F282" s="6" t="s">
        <v>2980</v>
      </c>
      <c r="G282" s="6" t="s">
        <v>5017</v>
      </c>
      <c r="H282" s="6" t="s">
        <v>5251</v>
      </c>
      <c r="I282" s="6" t="s">
        <v>2873</v>
      </c>
      <c r="J282" s="6" t="s">
        <v>2983</v>
      </c>
      <c r="K282" s="6" t="s">
        <v>81</v>
      </c>
      <c r="L282" s="6" t="s">
        <v>2984</v>
      </c>
      <c r="M282" s="110" t="s">
        <v>2985</v>
      </c>
      <c r="N282" s="109" t="s">
        <v>2986</v>
      </c>
      <c r="O282" s="110" t="s">
        <v>2987</v>
      </c>
      <c r="P282" s="109" t="s">
        <v>2988</v>
      </c>
      <c r="Q282" s="110" t="s">
        <v>2989</v>
      </c>
      <c r="R282" s="109" t="s">
        <v>2990</v>
      </c>
      <c r="S282" s="6" t="s">
        <v>2991</v>
      </c>
      <c r="T282" s="6" t="s">
        <v>2992</v>
      </c>
      <c r="U282" s="6" t="s">
        <v>2993</v>
      </c>
      <c r="V282" s="6" t="s">
        <v>2994</v>
      </c>
      <c r="W282" s="110" t="s">
        <v>2995</v>
      </c>
      <c r="X282" s="109" t="s">
        <v>94</v>
      </c>
      <c r="Y282" s="110" t="s">
        <v>2996</v>
      </c>
      <c r="Z282" s="6" t="s">
        <v>2997</v>
      </c>
      <c r="AA282" s="6" t="s">
        <v>2998</v>
      </c>
      <c r="AB282" s="6" t="s">
        <v>2913</v>
      </c>
      <c r="AC282" s="6" t="s">
        <v>99</v>
      </c>
      <c r="AD282" s="110" t="s">
        <v>2999</v>
      </c>
      <c r="AE282" s="109" t="s">
        <v>3000</v>
      </c>
      <c r="AF282" s="6" t="s">
        <v>5387</v>
      </c>
      <c r="AG282" s="6" t="s">
        <v>6679</v>
      </c>
      <c r="AH282" s="6" t="s">
        <v>6727</v>
      </c>
      <c r="AI282" s="6" t="s">
        <v>6728</v>
      </c>
      <c r="AJ282" s="6" t="s">
        <v>5391</v>
      </c>
      <c r="AK282" s="6" t="s">
        <v>5392</v>
      </c>
      <c r="AL282" s="6" t="s">
        <v>6729</v>
      </c>
      <c r="AM282" s="6" t="s">
        <v>6730</v>
      </c>
      <c r="AN282" s="6" t="s">
        <v>6731</v>
      </c>
      <c r="AO282" s="6" t="s">
        <v>5396</v>
      </c>
      <c r="AP282" s="6" t="s">
        <v>5397</v>
      </c>
      <c r="AQ282" s="6" t="s">
        <v>6685</v>
      </c>
      <c r="AR282" s="6" t="s">
        <v>6732</v>
      </c>
      <c r="AS282" s="6" t="s">
        <v>6733</v>
      </c>
      <c r="AT282" s="6" t="s">
        <v>5401</v>
      </c>
      <c r="AU282" s="6" t="s">
        <v>5402</v>
      </c>
      <c r="AV282" s="6" t="s">
        <v>6734</v>
      </c>
      <c r="AW282" s="6" t="s">
        <v>6735</v>
      </c>
      <c r="AX282" s="6" t="s">
        <v>6736</v>
      </c>
      <c r="AY282" s="6" t="s">
        <v>5406</v>
      </c>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row>
    <row r="283" spans="1:111" x14ac:dyDescent="0.25">
      <c r="A283" s="6" t="s">
        <v>3001</v>
      </c>
      <c r="B283" s="6">
        <v>189</v>
      </c>
      <c r="C283" s="6" t="s">
        <v>1656</v>
      </c>
      <c r="D283" s="6" t="s">
        <v>1657</v>
      </c>
      <c r="E283" s="6" t="s">
        <v>2847</v>
      </c>
      <c r="F283" s="6" t="s">
        <v>3002</v>
      </c>
      <c r="G283" s="6" t="s">
        <v>5018</v>
      </c>
      <c r="H283" s="6" t="s">
        <v>5252</v>
      </c>
      <c r="I283" s="6" t="s">
        <v>2873</v>
      </c>
      <c r="J283" s="6" t="s">
        <v>2983</v>
      </c>
      <c r="K283" s="6" t="s">
        <v>81</v>
      </c>
      <c r="L283" s="6" t="s">
        <v>3005</v>
      </c>
      <c r="M283" s="110" t="s">
        <v>3006</v>
      </c>
      <c r="N283" s="109" t="s">
        <v>3007</v>
      </c>
      <c r="O283" s="110" t="s">
        <v>3008</v>
      </c>
      <c r="P283" s="109" t="s">
        <v>3009</v>
      </c>
      <c r="Q283" s="110" t="s">
        <v>3010</v>
      </c>
      <c r="R283" s="109" t="s">
        <v>3011</v>
      </c>
      <c r="S283" s="6" t="s">
        <v>3012</v>
      </c>
      <c r="T283" s="6" t="s">
        <v>3013</v>
      </c>
      <c r="U283" s="6" t="s">
        <v>3014</v>
      </c>
      <c r="V283" s="6" t="s">
        <v>3015</v>
      </c>
      <c r="W283" s="110" t="s">
        <v>3016</v>
      </c>
      <c r="X283" s="109" t="s">
        <v>94</v>
      </c>
      <c r="Y283" s="110" t="s">
        <v>3017</v>
      </c>
      <c r="Z283" s="6" t="s">
        <v>3018</v>
      </c>
      <c r="AA283" s="6" t="s">
        <v>3019</v>
      </c>
      <c r="AB283" s="6" t="s">
        <v>2867</v>
      </c>
      <c r="AC283" s="6" t="s">
        <v>99</v>
      </c>
      <c r="AD283" s="110" t="s">
        <v>3020</v>
      </c>
      <c r="AE283" s="109" t="s">
        <v>3021</v>
      </c>
      <c r="AF283" s="6" t="s">
        <v>5387</v>
      </c>
      <c r="AG283" s="6" t="s">
        <v>6679</v>
      </c>
      <c r="AH283" s="6" t="s">
        <v>6737</v>
      </c>
      <c r="AI283" s="6" t="s">
        <v>6738</v>
      </c>
      <c r="AJ283" s="6" t="s">
        <v>5391</v>
      </c>
      <c r="AK283" s="6" t="s">
        <v>5392</v>
      </c>
      <c r="AL283" s="6" t="s">
        <v>6739</v>
      </c>
      <c r="AM283" s="6" t="s">
        <v>6740</v>
      </c>
      <c r="AN283" s="6" t="s">
        <v>6741</v>
      </c>
      <c r="AO283" s="6" t="s">
        <v>5396</v>
      </c>
      <c r="AP283" s="6" t="s">
        <v>5397</v>
      </c>
      <c r="AQ283" s="6" t="s">
        <v>6685</v>
      </c>
      <c r="AR283" s="6" t="s">
        <v>6742</v>
      </c>
      <c r="AS283" s="6" t="s">
        <v>6743</v>
      </c>
      <c r="AT283" s="6" t="s">
        <v>5401</v>
      </c>
      <c r="AU283" s="6" t="s">
        <v>5402</v>
      </c>
      <c r="AV283" s="6" t="s">
        <v>6744</v>
      </c>
      <c r="AW283" s="6" t="s">
        <v>6745</v>
      </c>
      <c r="AX283" s="6" t="s">
        <v>6746</v>
      </c>
      <c r="AY283" s="6" t="s">
        <v>5406</v>
      </c>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row>
    <row r="284" spans="1:111" x14ac:dyDescent="0.25">
      <c r="A284" s="6" t="s">
        <v>3022</v>
      </c>
      <c r="B284" s="6">
        <v>190</v>
      </c>
      <c r="C284" s="6" t="s">
        <v>3023</v>
      </c>
      <c r="D284" s="6" t="s">
        <v>3024</v>
      </c>
      <c r="E284" s="6" t="s">
        <v>3025</v>
      </c>
      <c r="F284" s="6" t="s">
        <v>3026</v>
      </c>
      <c r="G284" s="6" t="s">
        <v>5019</v>
      </c>
      <c r="H284" s="6" t="s">
        <v>5253</v>
      </c>
      <c r="I284" s="6" t="s">
        <v>2873</v>
      </c>
      <c r="J284" s="6" t="s">
        <v>3029</v>
      </c>
      <c r="K284" s="6" t="s">
        <v>81</v>
      </c>
      <c r="L284" s="6" t="s">
        <v>2984</v>
      </c>
      <c r="M284" s="110" t="s">
        <v>3030</v>
      </c>
      <c r="N284" s="109" t="s">
        <v>3031</v>
      </c>
      <c r="O284" s="110" t="s">
        <v>3032</v>
      </c>
      <c r="P284" s="109" t="s">
        <v>3033</v>
      </c>
      <c r="Q284" s="110" t="s">
        <v>3034</v>
      </c>
      <c r="R284" s="109" t="s">
        <v>3035</v>
      </c>
      <c r="S284" s="6" t="s">
        <v>3036</v>
      </c>
      <c r="T284" s="6" t="s">
        <v>3037</v>
      </c>
      <c r="U284" s="6" t="s">
        <v>3038</v>
      </c>
      <c r="V284" s="6" t="s">
        <v>3039</v>
      </c>
      <c r="W284" s="110" t="s">
        <v>3040</v>
      </c>
      <c r="X284" s="109" t="s">
        <v>94</v>
      </c>
      <c r="Y284" s="110" t="s">
        <v>3041</v>
      </c>
      <c r="Z284" s="6" t="s">
        <v>3042</v>
      </c>
      <c r="AA284" s="6" t="s">
        <v>3043</v>
      </c>
      <c r="AB284" s="6" t="s">
        <v>3044</v>
      </c>
      <c r="AC284" s="6" t="s">
        <v>99</v>
      </c>
      <c r="AD284" s="110" t="s">
        <v>3045</v>
      </c>
      <c r="AE284" s="109" t="s">
        <v>3046</v>
      </c>
      <c r="AF284" s="6" t="s">
        <v>5387</v>
      </c>
      <c r="AG284" s="6" t="s">
        <v>6679</v>
      </c>
      <c r="AH284" s="6" t="s">
        <v>6747</v>
      </c>
      <c r="AI284" s="6" t="s">
        <v>6748</v>
      </c>
      <c r="AJ284" s="6" t="s">
        <v>5391</v>
      </c>
      <c r="AK284" s="6" t="s">
        <v>5392</v>
      </c>
      <c r="AL284" s="6" t="s">
        <v>6749</v>
      </c>
      <c r="AM284" s="6" t="s">
        <v>6750</v>
      </c>
      <c r="AN284" s="6" t="s">
        <v>6731</v>
      </c>
      <c r="AO284" s="6" t="s">
        <v>5396</v>
      </c>
      <c r="AP284" s="6" t="s">
        <v>5397</v>
      </c>
      <c r="AQ284" s="6" t="s">
        <v>6685</v>
      </c>
      <c r="AR284" s="6" t="s">
        <v>6751</v>
      </c>
      <c r="AS284" s="6" t="s">
        <v>6752</v>
      </c>
      <c r="AT284" s="6" t="s">
        <v>5401</v>
      </c>
      <c r="AU284" s="6" t="s">
        <v>5402</v>
      </c>
      <c r="AV284" s="6" t="s">
        <v>6753</v>
      </c>
      <c r="AW284" s="6" t="s">
        <v>6754</v>
      </c>
      <c r="AX284" s="6" t="s">
        <v>6736</v>
      </c>
      <c r="AY284" s="6" t="s">
        <v>5406</v>
      </c>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row>
    <row r="285" spans="1:111" x14ac:dyDescent="0.25">
      <c r="A285" s="6" t="s">
        <v>3047</v>
      </c>
      <c r="B285" s="6">
        <v>191</v>
      </c>
      <c r="C285" s="6" t="s">
        <v>3023</v>
      </c>
      <c r="D285" s="6" t="s">
        <v>3024</v>
      </c>
      <c r="E285" s="6" t="s">
        <v>3025</v>
      </c>
      <c r="F285" s="6" t="s">
        <v>3026</v>
      </c>
      <c r="G285" s="6" t="s">
        <v>5020</v>
      </c>
      <c r="H285" s="6" t="s">
        <v>5254</v>
      </c>
      <c r="I285" s="6" t="s">
        <v>2873</v>
      </c>
      <c r="J285" s="6" t="s">
        <v>3050</v>
      </c>
      <c r="K285" s="6" t="s">
        <v>81</v>
      </c>
      <c r="L285" s="6" t="s">
        <v>3051</v>
      </c>
      <c r="M285" s="110" t="s">
        <v>3052</v>
      </c>
      <c r="N285" s="109" t="s">
        <v>3053</v>
      </c>
      <c r="O285" s="110" t="s">
        <v>3054</v>
      </c>
      <c r="P285" s="109" t="s">
        <v>3055</v>
      </c>
      <c r="Q285" s="110" t="s">
        <v>3056</v>
      </c>
      <c r="R285" s="109" t="s">
        <v>3057</v>
      </c>
      <c r="S285" s="6" t="s">
        <v>3058</v>
      </c>
      <c r="T285" s="6" t="s">
        <v>3059</v>
      </c>
      <c r="U285" s="6" t="s">
        <v>3060</v>
      </c>
      <c r="V285" s="6" t="s">
        <v>3061</v>
      </c>
      <c r="W285" s="110" t="s">
        <v>3062</v>
      </c>
      <c r="X285" s="109" t="s">
        <v>94</v>
      </c>
      <c r="Y285" s="110" t="s">
        <v>3063</v>
      </c>
      <c r="Z285" s="6" t="s">
        <v>3064</v>
      </c>
      <c r="AA285" s="6" t="s">
        <v>3065</v>
      </c>
      <c r="AB285" s="6" t="s">
        <v>2867</v>
      </c>
      <c r="AC285" s="6" t="s">
        <v>99</v>
      </c>
      <c r="AD285" s="110" t="s">
        <v>3066</v>
      </c>
      <c r="AE285" s="109" t="s">
        <v>3067</v>
      </c>
      <c r="AF285" s="6" t="s">
        <v>5387</v>
      </c>
      <c r="AG285" s="6" t="s">
        <v>6679</v>
      </c>
      <c r="AH285" s="6" t="s">
        <v>6755</v>
      </c>
      <c r="AI285" s="6" t="s">
        <v>6756</v>
      </c>
      <c r="AJ285" s="6" t="s">
        <v>5391</v>
      </c>
      <c r="AK285" s="6" t="s">
        <v>5392</v>
      </c>
      <c r="AL285" s="6" t="s">
        <v>6757</v>
      </c>
      <c r="AM285" s="6" t="s">
        <v>6758</v>
      </c>
      <c r="AN285" s="6" t="s">
        <v>6759</v>
      </c>
      <c r="AO285" s="6" t="s">
        <v>5396</v>
      </c>
      <c r="AP285" s="6" t="s">
        <v>5397</v>
      </c>
      <c r="AQ285" s="6" t="s">
        <v>6685</v>
      </c>
      <c r="AR285" s="6" t="s">
        <v>6760</v>
      </c>
      <c r="AS285" s="6" t="s">
        <v>6761</v>
      </c>
      <c r="AT285" s="6" t="s">
        <v>5401</v>
      </c>
      <c r="AU285" s="6" t="s">
        <v>5402</v>
      </c>
      <c r="AV285" s="6" t="s">
        <v>6762</v>
      </c>
      <c r="AW285" s="6" t="s">
        <v>6763</v>
      </c>
      <c r="AX285" s="6" t="s">
        <v>6764</v>
      </c>
      <c r="AY285" s="6" t="s">
        <v>5406</v>
      </c>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row>
    <row r="286" spans="1:111" x14ac:dyDescent="0.25">
      <c r="A286" s="6" t="s">
        <v>3068</v>
      </c>
      <c r="B286" s="6">
        <v>192</v>
      </c>
      <c r="C286" s="6" t="s">
        <v>3023</v>
      </c>
      <c r="D286" s="6" t="s">
        <v>3024</v>
      </c>
      <c r="E286" s="6" t="s">
        <v>3025</v>
      </c>
      <c r="F286" s="6" t="s">
        <v>3069</v>
      </c>
      <c r="G286" s="6" t="s">
        <v>5021</v>
      </c>
      <c r="H286" s="6" t="s">
        <v>5255</v>
      </c>
      <c r="I286" s="6" t="s">
        <v>79</v>
      </c>
      <c r="J286" s="6" t="s">
        <v>3071</v>
      </c>
      <c r="K286" s="6" t="s">
        <v>81</v>
      </c>
      <c r="L286" s="6" t="s">
        <v>3072</v>
      </c>
      <c r="M286" s="110" t="s">
        <v>3073</v>
      </c>
      <c r="N286" s="109" t="s">
        <v>3074</v>
      </c>
      <c r="O286" s="110" t="s">
        <v>3075</v>
      </c>
      <c r="P286" s="109" t="s">
        <v>3076</v>
      </c>
      <c r="Q286" s="110" t="s">
        <v>3077</v>
      </c>
      <c r="R286" s="109" t="s">
        <v>3078</v>
      </c>
      <c r="S286" s="6" t="s">
        <v>3079</v>
      </c>
      <c r="T286" s="6" t="s">
        <v>3080</v>
      </c>
      <c r="U286" s="6" t="s">
        <v>3081</v>
      </c>
      <c r="V286" s="6" t="s">
        <v>3082</v>
      </c>
      <c r="W286" s="110" t="s">
        <v>3083</v>
      </c>
      <c r="X286" s="109" t="s">
        <v>94</v>
      </c>
      <c r="Y286" s="110" t="s">
        <v>3084</v>
      </c>
      <c r="Z286" s="6" t="s">
        <v>3085</v>
      </c>
      <c r="AA286" s="6" t="s">
        <v>3086</v>
      </c>
      <c r="AB286" s="6" t="s">
        <v>2956</v>
      </c>
      <c r="AC286" s="6" t="s">
        <v>99</v>
      </c>
      <c r="AD286" s="110" t="s">
        <v>3087</v>
      </c>
      <c r="AE286" s="109" t="s">
        <v>3088</v>
      </c>
      <c r="AF286" s="6" t="s">
        <v>5387</v>
      </c>
      <c r="AG286" s="6" t="s">
        <v>5388</v>
      </c>
      <c r="AH286" s="6" t="s">
        <v>6765</v>
      </c>
      <c r="AI286" s="6" t="s">
        <v>6766</v>
      </c>
      <c r="AJ286" s="6" t="s">
        <v>5391</v>
      </c>
      <c r="AK286" s="6" t="s">
        <v>5392</v>
      </c>
      <c r="AL286" s="6" t="s">
        <v>6767</v>
      </c>
      <c r="AM286" s="6" t="s">
        <v>6768</v>
      </c>
      <c r="AN286" s="6" t="s">
        <v>6769</v>
      </c>
      <c r="AO286" s="6" t="s">
        <v>5396</v>
      </c>
      <c r="AP286" s="6" t="s">
        <v>5397</v>
      </c>
      <c r="AQ286" s="6" t="s">
        <v>5398</v>
      </c>
      <c r="AR286" s="6" t="s">
        <v>6770</v>
      </c>
      <c r="AS286" s="6" t="s">
        <v>6771</v>
      </c>
      <c r="AT286" s="6" t="s">
        <v>5401</v>
      </c>
      <c r="AU286" s="6" t="s">
        <v>5402</v>
      </c>
      <c r="AV286" s="6" t="s">
        <v>6772</v>
      </c>
      <c r="AW286" s="6" t="s">
        <v>6773</v>
      </c>
      <c r="AX286" s="6" t="s">
        <v>6774</v>
      </c>
      <c r="AY286" s="6" t="s">
        <v>5406</v>
      </c>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row>
    <row r="287" spans="1:111" x14ac:dyDescent="0.25">
      <c r="A287" s="6" t="s">
        <v>3089</v>
      </c>
      <c r="B287" s="6">
        <v>193</v>
      </c>
      <c r="C287" s="6" t="s">
        <v>3023</v>
      </c>
      <c r="D287" s="6" t="s">
        <v>3024</v>
      </c>
      <c r="E287" s="6" t="s">
        <v>3025</v>
      </c>
      <c r="F287" s="6" t="s">
        <v>3090</v>
      </c>
      <c r="G287" s="6" t="s">
        <v>5022</v>
      </c>
      <c r="H287" s="6" t="s">
        <v>5256</v>
      </c>
      <c r="I287" s="6" t="s">
        <v>2873</v>
      </c>
      <c r="J287" s="6" t="s">
        <v>981</v>
      </c>
      <c r="K287" s="6" t="s">
        <v>81</v>
      </c>
      <c r="L287" s="6" t="s">
        <v>3093</v>
      </c>
      <c r="M287" s="110" t="s">
        <v>3094</v>
      </c>
      <c r="N287" s="109" t="s">
        <v>3095</v>
      </c>
      <c r="O287" s="110" t="s">
        <v>3096</v>
      </c>
      <c r="P287" s="109" t="s">
        <v>3097</v>
      </c>
      <c r="Q287" s="110" t="s">
        <v>3098</v>
      </c>
      <c r="R287" s="109" t="s">
        <v>3099</v>
      </c>
      <c r="S287" s="6" t="s">
        <v>3100</v>
      </c>
      <c r="T287" s="6" t="s">
        <v>3101</v>
      </c>
      <c r="U287" s="6" t="s">
        <v>3102</v>
      </c>
      <c r="V287" s="6" t="s">
        <v>3103</v>
      </c>
      <c r="W287" s="110" t="s">
        <v>3104</v>
      </c>
      <c r="X287" s="109" t="s">
        <v>94</v>
      </c>
      <c r="Y287" s="110" t="s">
        <v>3105</v>
      </c>
      <c r="Z287" s="6" t="s">
        <v>3106</v>
      </c>
      <c r="AA287" s="6" t="s">
        <v>3107</v>
      </c>
      <c r="AB287" s="6" t="s">
        <v>3044</v>
      </c>
      <c r="AC287" s="6" t="s">
        <v>99</v>
      </c>
      <c r="AD287" s="110" t="s">
        <v>3108</v>
      </c>
      <c r="AE287" s="109" t="s">
        <v>3109</v>
      </c>
      <c r="AF287" s="6" t="s">
        <v>5387</v>
      </c>
      <c r="AG287" s="6" t="s">
        <v>6679</v>
      </c>
      <c r="AH287" s="6" t="s">
        <v>6775</v>
      </c>
      <c r="AI287" s="6" t="s">
        <v>6776</v>
      </c>
      <c r="AJ287" s="6" t="s">
        <v>5391</v>
      </c>
      <c r="AK287" s="6" t="s">
        <v>5392</v>
      </c>
      <c r="AL287" s="6" t="s">
        <v>6777</v>
      </c>
      <c r="AM287" s="6" t="s">
        <v>6778</v>
      </c>
      <c r="AN287" s="6" t="s">
        <v>6779</v>
      </c>
      <c r="AO287" s="6" t="s">
        <v>5396</v>
      </c>
      <c r="AP287" s="6" t="s">
        <v>5397</v>
      </c>
      <c r="AQ287" s="6" t="s">
        <v>6685</v>
      </c>
      <c r="AR287" s="6" t="s">
        <v>6780</v>
      </c>
      <c r="AS287" s="6" t="s">
        <v>6781</v>
      </c>
      <c r="AT287" s="6" t="s">
        <v>5401</v>
      </c>
      <c r="AU287" s="6" t="s">
        <v>5402</v>
      </c>
      <c r="AV287" s="6" t="s">
        <v>6782</v>
      </c>
      <c r="AW287" s="6" t="s">
        <v>6783</v>
      </c>
      <c r="AX287" s="6" t="s">
        <v>6784</v>
      </c>
      <c r="AY287" s="6" t="s">
        <v>5406</v>
      </c>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row>
    <row r="288" spans="1:111" x14ac:dyDescent="0.25">
      <c r="A288" s="6" t="s">
        <v>3110</v>
      </c>
      <c r="B288" s="6">
        <v>194</v>
      </c>
      <c r="C288" s="6" t="s">
        <v>3023</v>
      </c>
      <c r="D288" s="6" t="s">
        <v>3024</v>
      </c>
      <c r="E288" s="6" t="s">
        <v>3025</v>
      </c>
      <c r="F288" s="6" t="s">
        <v>3111</v>
      </c>
      <c r="G288" s="6" t="s">
        <v>5023</v>
      </c>
      <c r="H288" s="6" t="s">
        <v>5257</v>
      </c>
      <c r="I288" s="6" t="s">
        <v>3113</v>
      </c>
      <c r="J288" s="6" t="s">
        <v>3114</v>
      </c>
      <c r="K288" s="6" t="s">
        <v>81</v>
      </c>
      <c r="L288" s="6" t="s">
        <v>1780</v>
      </c>
      <c r="M288" s="110" t="s">
        <v>3115</v>
      </c>
      <c r="N288" s="109" t="s">
        <v>3116</v>
      </c>
      <c r="O288" s="110" t="s">
        <v>3117</v>
      </c>
      <c r="P288" s="109" t="s">
        <v>3118</v>
      </c>
      <c r="Q288" s="110" t="s">
        <v>3119</v>
      </c>
      <c r="R288" s="109" t="s">
        <v>3120</v>
      </c>
      <c r="S288" s="6" t="s">
        <v>3121</v>
      </c>
      <c r="T288" s="6" t="s">
        <v>3122</v>
      </c>
      <c r="U288" s="6" t="s">
        <v>3123</v>
      </c>
      <c r="V288" s="6" t="s">
        <v>3124</v>
      </c>
      <c r="W288" s="110" t="s">
        <v>3125</v>
      </c>
      <c r="X288" s="109" t="s">
        <v>94</v>
      </c>
      <c r="Y288" s="110" t="s">
        <v>3126</v>
      </c>
      <c r="Z288" s="6" t="s">
        <v>3127</v>
      </c>
      <c r="AA288" s="6" t="s">
        <v>3128</v>
      </c>
      <c r="AB288" s="6" t="s">
        <v>2890</v>
      </c>
      <c r="AC288" s="6" t="s">
        <v>99</v>
      </c>
      <c r="AD288" s="110" t="s">
        <v>3129</v>
      </c>
      <c r="AE288" s="109" t="s">
        <v>3130</v>
      </c>
      <c r="AF288" s="6" t="s">
        <v>5387</v>
      </c>
      <c r="AG288" s="6" t="s">
        <v>6785</v>
      </c>
      <c r="AH288" s="6" t="s">
        <v>6786</v>
      </c>
      <c r="AI288" s="6" t="s">
        <v>6787</v>
      </c>
      <c r="AJ288" s="6" t="s">
        <v>5391</v>
      </c>
      <c r="AK288" s="6" t="s">
        <v>5392</v>
      </c>
      <c r="AL288" s="6" t="s">
        <v>6788</v>
      </c>
      <c r="AM288" s="6" t="s">
        <v>6789</v>
      </c>
      <c r="AN288" s="6" t="s">
        <v>6195</v>
      </c>
      <c r="AO288" s="6" t="s">
        <v>5396</v>
      </c>
      <c r="AP288" s="6" t="s">
        <v>5397</v>
      </c>
      <c r="AQ288" s="6" t="s">
        <v>6790</v>
      </c>
      <c r="AR288" s="6" t="s">
        <v>6791</v>
      </c>
      <c r="AS288" s="6" t="s">
        <v>6792</v>
      </c>
      <c r="AT288" s="6" t="s">
        <v>5401</v>
      </c>
      <c r="AU288" s="6" t="s">
        <v>5402</v>
      </c>
      <c r="AV288" s="6" t="s">
        <v>6793</v>
      </c>
      <c r="AW288" s="6" t="s">
        <v>6794</v>
      </c>
      <c r="AX288" s="6" t="s">
        <v>6200</v>
      </c>
      <c r="AY288" s="6" t="s">
        <v>5406</v>
      </c>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row>
    <row r="289" spans="1:111" x14ac:dyDescent="0.25">
      <c r="A289" s="6" t="s">
        <v>3131</v>
      </c>
      <c r="B289" s="6">
        <v>195</v>
      </c>
      <c r="C289" s="6" t="s">
        <v>3023</v>
      </c>
      <c r="D289" s="6" t="s">
        <v>3024</v>
      </c>
      <c r="E289" s="6" t="s">
        <v>3132</v>
      </c>
      <c r="F289" s="6" t="s">
        <v>2852</v>
      </c>
      <c r="G289" s="6" t="s">
        <v>5024</v>
      </c>
      <c r="H289" s="6" t="s">
        <v>5258</v>
      </c>
      <c r="I289" s="6" t="s">
        <v>2873</v>
      </c>
      <c r="J289" s="6" t="s">
        <v>3050</v>
      </c>
      <c r="K289" s="6" t="s">
        <v>81</v>
      </c>
      <c r="L289" s="6" t="s">
        <v>1741</v>
      </c>
      <c r="M289" s="110" t="s">
        <v>3135</v>
      </c>
      <c r="N289" s="109" t="s">
        <v>3136</v>
      </c>
      <c r="O289" s="110" t="s">
        <v>3137</v>
      </c>
      <c r="P289" s="109" t="s">
        <v>3138</v>
      </c>
      <c r="Q289" s="110" t="s">
        <v>3139</v>
      </c>
      <c r="R289" s="109" t="s">
        <v>3140</v>
      </c>
      <c r="S289" s="6" t="s">
        <v>3141</v>
      </c>
      <c r="T289" s="6" t="s">
        <v>3142</v>
      </c>
      <c r="U289" s="6" t="s">
        <v>3143</v>
      </c>
      <c r="V289" s="6" t="s">
        <v>3144</v>
      </c>
      <c r="W289" s="110" t="s">
        <v>3145</v>
      </c>
      <c r="X289" s="109" t="s">
        <v>94</v>
      </c>
      <c r="Y289" s="110" t="s">
        <v>3146</v>
      </c>
      <c r="Z289" s="6" t="s">
        <v>3147</v>
      </c>
      <c r="AA289" s="6" t="s">
        <v>3148</v>
      </c>
      <c r="AB289" s="6" t="s">
        <v>2956</v>
      </c>
      <c r="AC289" s="6" t="s">
        <v>99</v>
      </c>
      <c r="AD289" s="110" t="s">
        <v>3149</v>
      </c>
      <c r="AE289" s="109" t="s">
        <v>3150</v>
      </c>
      <c r="AF289" s="6" t="s">
        <v>5387</v>
      </c>
      <c r="AG289" s="6" t="s">
        <v>6679</v>
      </c>
      <c r="AH289" s="6" t="s">
        <v>6795</v>
      </c>
      <c r="AI289" s="6" t="s">
        <v>6796</v>
      </c>
      <c r="AJ289" s="6" t="s">
        <v>5391</v>
      </c>
      <c r="AK289" s="6" t="s">
        <v>5392</v>
      </c>
      <c r="AL289" s="6" t="s">
        <v>6797</v>
      </c>
      <c r="AM289" s="6" t="s">
        <v>6798</v>
      </c>
      <c r="AN289" s="6" t="s">
        <v>6175</v>
      </c>
      <c r="AO289" s="6" t="s">
        <v>5396</v>
      </c>
      <c r="AP289" s="6" t="s">
        <v>5397</v>
      </c>
      <c r="AQ289" s="6" t="s">
        <v>6685</v>
      </c>
      <c r="AR289" s="6" t="s">
        <v>6799</v>
      </c>
      <c r="AS289" s="6" t="s">
        <v>6800</v>
      </c>
      <c r="AT289" s="6" t="s">
        <v>5401</v>
      </c>
      <c r="AU289" s="6" t="s">
        <v>5402</v>
      </c>
      <c r="AV289" s="6" t="s">
        <v>6801</v>
      </c>
      <c r="AW289" s="6" t="s">
        <v>6802</v>
      </c>
      <c r="AX289" s="6" t="s">
        <v>6180</v>
      </c>
      <c r="AY289" s="6" t="s">
        <v>5406</v>
      </c>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row>
    <row r="290" spans="1:111" x14ac:dyDescent="0.25">
      <c r="A290" s="6" t="s">
        <v>3151</v>
      </c>
      <c r="B290" s="6">
        <v>196</v>
      </c>
      <c r="C290" s="6" t="s">
        <v>3023</v>
      </c>
      <c r="D290" s="6" t="s">
        <v>3024</v>
      </c>
      <c r="E290" s="6" t="s">
        <v>3132</v>
      </c>
      <c r="F290" s="6" t="s">
        <v>220</v>
      </c>
      <c r="G290" s="6" t="s">
        <v>5025</v>
      </c>
      <c r="H290" s="6" t="s">
        <v>5259</v>
      </c>
      <c r="I290" s="6" t="s">
        <v>2873</v>
      </c>
      <c r="J290" s="6" t="s">
        <v>3153</v>
      </c>
      <c r="K290" s="6" t="s">
        <v>81</v>
      </c>
      <c r="L290" s="6" t="s">
        <v>212</v>
      </c>
      <c r="M290" s="110" t="s">
        <v>3154</v>
      </c>
      <c r="N290" s="109" t="s">
        <v>3155</v>
      </c>
      <c r="O290" s="110" t="s">
        <v>3156</v>
      </c>
      <c r="P290" s="109" t="s">
        <v>3157</v>
      </c>
      <c r="Q290" s="110" t="s">
        <v>3158</v>
      </c>
      <c r="R290" s="109" t="s">
        <v>3159</v>
      </c>
      <c r="S290" s="6" t="s">
        <v>3160</v>
      </c>
      <c r="T290" s="6" t="s">
        <v>3161</v>
      </c>
      <c r="U290" s="6" t="s">
        <v>3162</v>
      </c>
      <c r="V290" s="6" t="s">
        <v>3163</v>
      </c>
      <c r="W290" s="110" t="s">
        <v>3164</v>
      </c>
      <c r="X290" s="109" t="s">
        <v>94</v>
      </c>
      <c r="Y290" s="110" t="s">
        <v>3165</v>
      </c>
      <c r="Z290" s="6" t="s">
        <v>3166</v>
      </c>
      <c r="AA290" s="6" t="s">
        <v>3167</v>
      </c>
      <c r="AB290" s="6" t="s">
        <v>2913</v>
      </c>
      <c r="AC290" s="6" t="s">
        <v>99</v>
      </c>
      <c r="AD290" s="110" t="s">
        <v>3168</v>
      </c>
      <c r="AE290" s="109" t="s">
        <v>3169</v>
      </c>
      <c r="AF290" s="6" t="s">
        <v>5387</v>
      </c>
      <c r="AG290" s="6" t="s">
        <v>6679</v>
      </c>
      <c r="AH290" s="6" t="s">
        <v>6803</v>
      </c>
      <c r="AI290" s="6" t="s">
        <v>6804</v>
      </c>
      <c r="AJ290" s="6" t="s">
        <v>5391</v>
      </c>
      <c r="AK290" s="6" t="s">
        <v>5392</v>
      </c>
      <c r="AL290" s="6" t="s">
        <v>6805</v>
      </c>
      <c r="AM290" s="6" t="s">
        <v>6806</v>
      </c>
      <c r="AN290" s="6" t="s">
        <v>5471</v>
      </c>
      <c r="AO290" s="6" t="s">
        <v>5396</v>
      </c>
      <c r="AP290" s="6" t="s">
        <v>5397</v>
      </c>
      <c r="AQ290" s="6" t="s">
        <v>6685</v>
      </c>
      <c r="AR290" s="6" t="s">
        <v>6807</v>
      </c>
      <c r="AS290" s="6" t="s">
        <v>6808</v>
      </c>
      <c r="AT290" s="6" t="s">
        <v>5401</v>
      </c>
      <c r="AU290" s="6" t="s">
        <v>5402</v>
      </c>
      <c r="AV290" s="6" t="s">
        <v>6809</v>
      </c>
      <c r="AW290" s="6" t="s">
        <v>6810</v>
      </c>
      <c r="AX290" s="6" t="s">
        <v>5476</v>
      </c>
      <c r="AY290" s="6" t="s">
        <v>5406</v>
      </c>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row>
    <row r="291" spans="1:111" x14ac:dyDescent="0.25">
      <c r="A291" s="6" t="s">
        <v>3170</v>
      </c>
      <c r="B291" s="6">
        <v>197</v>
      </c>
      <c r="C291" s="6" t="s">
        <v>3023</v>
      </c>
      <c r="D291" s="6" t="s">
        <v>3024</v>
      </c>
      <c r="E291" s="6" t="s">
        <v>3132</v>
      </c>
      <c r="F291" s="6" t="s">
        <v>3171</v>
      </c>
      <c r="G291" s="6" t="s">
        <v>5026</v>
      </c>
      <c r="H291" s="6" t="s">
        <v>5260</v>
      </c>
      <c r="I291" s="6" t="s">
        <v>2873</v>
      </c>
      <c r="J291" s="6" t="s">
        <v>3174</v>
      </c>
      <c r="K291" s="6" t="s">
        <v>81</v>
      </c>
      <c r="L291" s="6" t="s">
        <v>3175</v>
      </c>
      <c r="M291" s="110" t="s">
        <v>3176</v>
      </c>
      <c r="N291" s="109" t="s">
        <v>3177</v>
      </c>
      <c r="O291" s="110" t="s">
        <v>3178</v>
      </c>
      <c r="P291" s="109" t="s">
        <v>3179</v>
      </c>
      <c r="Q291" s="110" t="s">
        <v>3180</v>
      </c>
      <c r="R291" s="109" t="s">
        <v>3181</v>
      </c>
      <c r="S291" s="6" t="s">
        <v>3182</v>
      </c>
      <c r="T291" s="6" t="s">
        <v>3183</v>
      </c>
      <c r="U291" s="6" t="s">
        <v>3184</v>
      </c>
      <c r="V291" s="6" t="s">
        <v>3185</v>
      </c>
      <c r="W291" s="110" t="s">
        <v>3186</v>
      </c>
      <c r="X291" s="109" t="s">
        <v>94</v>
      </c>
      <c r="Y291" s="110" t="s">
        <v>3187</v>
      </c>
      <c r="Z291" s="6" t="s">
        <v>3188</v>
      </c>
      <c r="AA291" s="6" t="s">
        <v>3189</v>
      </c>
      <c r="AB291" s="6" t="s">
        <v>2956</v>
      </c>
      <c r="AC291" s="6" t="s">
        <v>99</v>
      </c>
      <c r="AD291" s="110" t="s">
        <v>3190</v>
      </c>
      <c r="AE291" s="109" t="s">
        <v>3191</v>
      </c>
      <c r="AF291" s="6" t="s">
        <v>5387</v>
      </c>
      <c r="AG291" s="6" t="s">
        <v>6679</v>
      </c>
      <c r="AH291" s="6" t="s">
        <v>6811</v>
      </c>
      <c r="AI291" s="6" t="s">
        <v>6812</v>
      </c>
      <c r="AJ291" s="6" t="s">
        <v>5391</v>
      </c>
      <c r="AK291" s="6" t="s">
        <v>5392</v>
      </c>
      <c r="AL291" s="6" t="s">
        <v>6813</v>
      </c>
      <c r="AM291" s="6" t="s">
        <v>6814</v>
      </c>
      <c r="AN291" s="6" t="s">
        <v>6815</v>
      </c>
      <c r="AO291" s="6" t="s">
        <v>5396</v>
      </c>
      <c r="AP291" s="6" t="s">
        <v>5397</v>
      </c>
      <c r="AQ291" s="6" t="s">
        <v>6685</v>
      </c>
      <c r="AR291" s="6" t="s">
        <v>6816</v>
      </c>
      <c r="AS291" s="6" t="s">
        <v>6817</v>
      </c>
      <c r="AT291" s="6" t="s">
        <v>5401</v>
      </c>
      <c r="AU291" s="6" t="s">
        <v>5402</v>
      </c>
      <c r="AV291" s="6" t="s">
        <v>6818</v>
      </c>
      <c r="AW291" s="6" t="s">
        <v>6819</v>
      </c>
      <c r="AX291" s="6" t="s">
        <v>6820</v>
      </c>
      <c r="AY291" s="6" t="s">
        <v>5406</v>
      </c>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row>
    <row r="292" spans="1:111" x14ac:dyDescent="0.25">
      <c r="A292" s="6" t="s">
        <v>3192</v>
      </c>
      <c r="B292" s="6">
        <v>198</v>
      </c>
      <c r="C292" s="6" t="s">
        <v>3023</v>
      </c>
      <c r="D292" s="6" t="s">
        <v>3024</v>
      </c>
      <c r="E292" s="6" t="s">
        <v>3132</v>
      </c>
      <c r="F292" s="6" t="s">
        <v>3193</v>
      </c>
      <c r="G292" s="6" t="s">
        <v>5027</v>
      </c>
      <c r="H292" s="6" t="s">
        <v>5261</v>
      </c>
      <c r="I292" s="6" t="s">
        <v>2873</v>
      </c>
      <c r="J292" s="6" t="s">
        <v>3196</v>
      </c>
      <c r="K292" s="6" t="s">
        <v>81</v>
      </c>
      <c r="L292" s="6" t="s">
        <v>3197</v>
      </c>
      <c r="M292" s="110" t="s">
        <v>3198</v>
      </c>
      <c r="N292" s="109" t="s">
        <v>3199</v>
      </c>
      <c r="O292" s="110" t="s">
        <v>3200</v>
      </c>
      <c r="P292" s="109" t="s">
        <v>3201</v>
      </c>
      <c r="Q292" s="110" t="s">
        <v>3202</v>
      </c>
      <c r="R292" s="109" t="s">
        <v>3203</v>
      </c>
      <c r="S292" s="6" t="s">
        <v>3204</v>
      </c>
      <c r="T292" s="6" t="s">
        <v>3205</v>
      </c>
      <c r="U292" s="6" t="s">
        <v>3206</v>
      </c>
      <c r="V292" s="6" t="s">
        <v>3207</v>
      </c>
      <c r="W292" s="110" t="s">
        <v>3208</v>
      </c>
      <c r="X292" s="109" t="s">
        <v>94</v>
      </c>
      <c r="Y292" s="110" t="s">
        <v>3209</v>
      </c>
      <c r="Z292" s="6" t="s">
        <v>3210</v>
      </c>
      <c r="AA292" s="6" t="s">
        <v>3211</v>
      </c>
      <c r="AB292" s="6" t="s">
        <v>3212</v>
      </c>
      <c r="AC292" s="6" t="s">
        <v>99</v>
      </c>
      <c r="AD292" s="110" t="s">
        <v>3213</v>
      </c>
      <c r="AE292" s="109" t="s">
        <v>3214</v>
      </c>
      <c r="AF292" s="6" t="s">
        <v>5387</v>
      </c>
      <c r="AG292" s="6" t="s">
        <v>6679</v>
      </c>
      <c r="AH292" s="6" t="s">
        <v>6821</v>
      </c>
      <c r="AI292" s="6" t="s">
        <v>6822</v>
      </c>
      <c r="AJ292" s="6" t="s">
        <v>5391</v>
      </c>
      <c r="AK292" s="6" t="s">
        <v>5392</v>
      </c>
      <c r="AL292" s="6" t="s">
        <v>6823</v>
      </c>
      <c r="AM292" s="6" t="s">
        <v>6824</v>
      </c>
      <c r="AN292" s="6" t="s">
        <v>6825</v>
      </c>
      <c r="AO292" s="6" t="s">
        <v>5396</v>
      </c>
      <c r="AP292" s="6" t="s">
        <v>5397</v>
      </c>
      <c r="AQ292" s="6" t="s">
        <v>6685</v>
      </c>
      <c r="AR292" s="6" t="s">
        <v>6826</v>
      </c>
      <c r="AS292" s="6" t="s">
        <v>6827</v>
      </c>
      <c r="AT292" s="6" t="s">
        <v>5401</v>
      </c>
      <c r="AU292" s="6" t="s">
        <v>5402</v>
      </c>
      <c r="AV292" s="6" t="s">
        <v>6828</v>
      </c>
      <c r="AW292" s="6" t="s">
        <v>6829</v>
      </c>
      <c r="AX292" s="6" t="s">
        <v>6830</v>
      </c>
      <c r="AY292" s="6" t="s">
        <v>5406</v>
      </c>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row>
    <row r="293" spans="1:111" x14ac:dyDescent="0.25">
      <c r="A293" s="6" t="s">
        <v>3215</v>
      </c>
      <c r="B293" s="6">
        <v>199</v>
      </c>
      <c r="C293" s="6" t="s">
        <v>3023</v>
      </c>
      <c r="D293" s="6" t="s">
        <v>3024</v>
      </c>
      <c r="E293" s="6" t="s">
        <v>3132</v>
      </c>
      <c r="F293" s="6" t="s">
        <v>3216</v>
      </c>
      <c r="G293" s="6" t="s">
        <v>5028</v>
      </c>
      <c r="H293" s="6" t="s">
        <v>5262</v>
      </c>
      <c r="I293" s="6" t="s">
        <v>3219</v>
      </c>
      <c r="J293" s="6" t="s">
        <v>3153</v>
      </c>
      <c r="K293" s="6" t="s">
        <v>81</v>
      </c>
      <c r="L293" s="6" t="s">
        <v>3220</v>
      </c>
      <c r="M293" s="110" t="s">
        <v>3221</v>
      </c>
      <c r="N293" s="109" t="s">
        <v>3222</v>
      </c>
      <c r="O293" s="110" t="s">
        <v>3223</v>
      </c>
      <c r="P293" s="109" t="s">
        <v>3224</v>
      </c>
      <c r="Q293" s="110" t="s">
        <v>3225</v>
      </c>
      <c r="R293" s="109" t="s">
        <v>3226</v>
      </c>
      <c r="S293" s="6" t="s">
        <v>3227</v>
      </c>
      <c r="T293" s="6" t="s">
        <v>3228</v>
      </c>
      <c r="U293" s="6" t="s">
        <v>3229</v>
      </c>
      <c r="V293" s="6" t="s">
        <v>3230</v>
      </c>
      <c r="W293" s="110" t="s">
        <v>3231</v>
      </c>
      <c r="X293" s="109" t="s">
        <v>94</v>
      </c>
      <c r="Y293" s="110" t="s">
        <v>3232</v>
      </c>
      <c r="Z293" s="6" t="s">
        <v>3233</v>
      </c>
      <c r="AA293" s="6" t="s">
        <v>3234</v>
      </c>
      <c r="AB293" s="6" t="s">
        <v>2890</v>
      </c>
      <c r="AC293" s="6" t="s">
        <v>99</v>
      </c>
      <c r="AD293" s="110" t="s">
        <v>3235</v>
      </c>
      <c r="AE293" s="109" t="s">
        <v>3236</v>
      </c>
      <c r="AF293" s="6" t="s">
        <v>5387</v>
      </c>
      <c r="AG293" s="6" t="s">
        <v>6831</v>
      </c>
      <c r="AH293" s="6" t="s">
        <v>6832</v>
      </c>
      <c r="AI293" s="6" t="s">
        <v>6833</v>
      </c>
      <c r="AJ293" s="6" t="s">
        <v>5391</v>
      </c>
      <c r="AK293" s="6" t="s">
        <v>5392</v>
      </c>
      <c r="AL293" s="6" t="s">
        <v>6834</v>
      </c>
      <c r="AM293" s="6" t="s">
        <v>6835</v>
      </c>
      <c r="AN293" s="6" t="s">
        <v>6836</v>
      </c>
      <c r="AO293" s="6" t="s">
        <v>5396</v>
      </c>
      <c r="AP293" s="6" t="s">
        <v>5397</v>
      </c>
      <c r="AQ293" s="6" t="s">
        <v>6837</v>
      </c>
      <c r="AR293" s="6" t="s">
        <v>6838</v>
      </c>
      <c r="AS293" s="6" t="s">
        <v>6839</v>
      </c>
      <c r="AT293" s="6" t="s">
        <v>5401</v>
      </c>
      <c r="AU293" s="6" t="s">
        <v>5402</v>
      </c>
      <c r="AV293" s="6" t="s">
        <v>6840</v>
      </c>
      <c r="AW293" s="6" t="s">
        <v>6841</v>
      </c>
      <c r="AX293" s="6" t="s">
        <v>6842</v>
      </c>
      <c r="AY293" s="6" t="s">
        <v>5406</v>
      </c>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row>
    <row r="294" spans="1:111" x14ac:dyDescent="0.25">
      <c r="A294" s="6" t="s">
        <v>3237</v>
      </c>
      <c r="B294" s="6">
        <v>200</v>
      </c>
      <c r="C294" s="6" t="s">
        <v>3023</v>
      </c>
      <c r="D294" s="6" t="s">
        <v>3024</v>
      </c>
      <c r="E294" s="6" t="s">
        <v>3238</v>
      </c>
      <c r="F294" s="6" t="s">
        <v>3239</v>
      </c>
      <c r="G294" s="6" t="s">
        <v>5029</v>
      </c>
      <c r="H294" s="6" t="s">
        <v>5263</v>
      </c>
      <c r="I294" s="6" t="s">
        <v>3219</v>
      </c>
      <c r="J294" s="6" t="s">
        <v>3050</v>
      </c>
      <c r="K294" s="6" t="s">
        <v>81</v>
      </c>
      <c r="L294" s="6" t="s">
        <v>3242</v>
      </c>
      <c r="M294" s="110" t="s">
        <v>3243</v>
      </c>
      <c r="N294" s="109" t="s">
        <v>3244</v>
      </c>
      <c r="O294" s="110" t="s">
        <v>3245</v>
      </c>
      <c r="P294" s="109" t="s">
        <v>3246</v>
      </c>
      <c r="Q294" s="110" t="s">
        <v>3247</v>
      </c>
      <c r="R294" s="109" t="s">
        <v>3248</v>
      </c>
      <c r="S294" s="6" t="s">
        <v>3249</v>
      </c>
      <c r="T294" s="6" t="s">
        <v>3250</v>
      </c>
      <c r="U294" s="6" t="s">
        <v>3251</v>
      </c>
      <c r="V294" s="6" t="s">
        <v>3252</v>
      </c>
      <c r="W294" s="110" t="s">
        <v>3253</v>
      </c>
      <c r="X294" s="109" t="s">
        <v>94</v>
      </c>
      <c r="Y294" s="110" t="s">
        <v>3254</v>
      </c>
      <c r="Z294" s="6" t="s">
        <v>3255</v>
      </c>
      <c r="AA294" s="6" t="s">
        <v>3256</v>
      </c>
      <c r="AB294" s="6" t="s">
        <v>2913</v>
      </c>
      <c r="AC294" s="6" t="s">
        <v>99</v>
      </c>
      <c r="AD294" s="110" t="s">
        <v>3257</v>
      </c>
      <c r="AE294" s="109" t="s">
        <v>3258</v>
      </c>
      <c r="AF294" s="6" t="s">
        <v>5387</v>
      </c>
      <c r="AG294" s="6" t="s">
        <v>6831</v>
      </c>
      <c r="AH294" s="6" t="s">
        <v>6843</v>
      </c>
      <c r="AI294" s="6" t="s">
        <v>6844</v>
      </c>
      <c r="AJ294" s="6" t="s">
        <v>5391</v>
      </c>
      <c r="AK294" s="6" t="s">
        <v>5392</v>
      </c>
      <c r="AL294" s="6" t="s">
        <v>6845</v>
      </c>
      <c r="AM294" s="6" t="s">
        <v>6846</v>
      </c>
      <c r="AN294" s="6" t="s">
        <v>6847</v>
      </c>
      <c r="AO294" s="6" t="s">
        <v>5396</v>
      </c>
      <c r="AP294" s="6" t="s">
        <v>5397</v>
      </c>
      <c r="AQ294" s="6" t="s">
        <v>6837</v>
      </c>
      <c r="AR294" s="6" t="s">
        <v>6848</v>
      </c>
      <c r="AS294" s="6" t="s">
        <v>6849</v>
      </c>
      <c r="AT294" s="6" t="s">
        <v>5401</v>
      </c>
      <c r="AU294" s="6" t="s">
        <v>5402</v>
      </c>
      <c r="AV294" s="6" t="s">
        <v>6850</v>
      </c>
      <c r="AW294" s="6" t="s">
        <v>6851</v>
      </c>
      <c r="AX294" s="6" t="s">
        <v>6852</v>
      </c>
      <c r="AY294" s="6" t="s">
        <v>5406</v>
      </c>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row>
    <row r="295" spans="1:111" x14ac:dyDescent="0.25">
      <c r="A295" s="6" t="s">
        <v>3259</v>
      </c>
      <c r="B295" s="6">
        <v>201</v>
      </c>
      <c r="C295" s="6" t="s">
        <v>3023</v>
      </c>
      <c r="D295" s="6" t="s">
        <v>3024</v>
      </c>
      <c r="E295" s="6" t="s">
        <v>3238</v>
      </c>
      <c r="F295" s="6" t="s">
        <v>1699</v>
      </c>
      <c r="G295" s="6" t="s">
        <v>5030</v>
      </c>
      <c r="H295" s="6" t="s">
        <v>5264</v>
      </c>
      <c r="I295" s="6" t="s">
        <v>3262</v>
      </c>
      <c r="J295" s="6" t="s">
        <v>3263</v>
      </c>
      <c r="K295" s="6" t="s">
        <v>81</v>
      </c>
      <c r="L295" s="6" t="s">
        <v>3264</v>
      </c>
      <c r="M295" s="110" t="s">
        <v>3265</v>
      </c>
      <c r="N295" s="109" t="s">
        <v>3266</v>
      </c>
      <c r="O295" s="110" t="s">
        <v>3267</v>
      </c>
      <c r="P295" s="109" t="s">
        <v>3268</v>
      </c>
      <c r="Q295" s="110" t="s">
        <v>3269</v>
      </c>
      <c r="R295" s="109" t="s">
        <v>3270</v>
      </c>
      <c r="S295" s="6" t="s">
        <v>3271</v>
      </c>
      <c r="T295" s="6" t="s">
        <v>3272</v>
      </c>
      <c r="U295" s="6" t="s">
        <v>3273</v>
      </c>
      <c r="V295" s="6" t="s">
        <v>3274</v>
      </c>
      <c r="W295" s="110" t="s">
        <v>3275</v>
      </c>
      <c r="X295" s="109" t="s">
        <v>94</v>
      </c>
      <c r="Y295" s="110" t="s">
        <v>3276</v>
      </c>
      <c r="Z295" s="6" t="s">
        <v>3277</v>
      </c>
      <c r="AA295" s="6" t="s">
        <v>3278</v>
      </c>
      <c r="AB295" s="6" t="s">
        <v>2956</v>
      </c>
      <c r="AC295" s="6" t="s">
        <v>99</v>
      </c>
      <c r="AD295" s="110" t="s">
        <v>3279</v>
      </c>
      <c r="AE295" s="109" t="s">
        <v>3280</v>
      </c>
      <c r="AF295" s="6" t="s">
        <v>5387</v>
      </c>
      <c r="AG295" s="6" t="s">
        <v>6853</v>
      </c>
      <c r="AH295" s="6" t="s">
        <v>6854</v>
      </c>
      <c r="AI295" s="6" t="s">
        <v>6855</v>
      </c>
      <c r="AJ295" s="6" t="s">
        <v>5391</v>
      </c>
      <c r="AK295" s="6" t="s">
        <v>5392</v>
      </c>
      <c r="AL295" s="6" t="s">
        <v>6856</v>
      </c>
      <c r="AM295" s="6" t="s">
        <v>6857</v>
      </c>
      <c r="AN295" s="6" t="s">
        <v>6858</v>
      </c>
      <c r="AO295" s="6" t="s">
        <v>5396</v>
      </c>
      <c r="AP295" s="6" t="s">
        <v>5397</v>
      </c>
      <c r="AQ295" s="6" t="s">
        <v>6859</v>
      </c>
      <c r="AR295" s="6" t="s">
        <v>6860</v>
      </c>
      <c r="AS295" s="6" t="s">
        <v>6861</v>
      </c>
      <c r="AT295" s="6" t="s">
        <v>5401</v>
      </c>
      <c r="AU295" s="6" t="s">
        <v>5402</v>
      </c>
      <c r="AV295" s="6" t="s">
        <v>6862</v>
      </c>
      <c r="AW295" s="6" t="s">
        <v>6863</v>
      </c>
      <c r="AX295" s="6" t="s">
        <v>6864</v>
      </c>
      <c r="AY295" s="6" t="s">
        <v>5406</v>
      </c>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row>
    <row r="296" spans="1:111" x14ac:dyDescent="0.25">
      <c r="A296" s="6" t="s">
        <v>3281</v>
      </c>
      <c r="B296" s="6">
        <v>202</v>
      </c>
      <c r="C296" s="6" t="s">
        <v>3023</v>
      </c>
      <c r="D296" s="6" t="s">
        <v>3024</v>
      </c>
      <c r="E296" s="6" t="s">
        <v>3238</v>
      </c>
      <c r="F296" s="6" t="s">
        <v>3282</v>
      </c>
      <c r="G296" s="6" t="s">
        <v>5031</v>
      </c>
      <c r="H296" s="6" t="s">
        <v>5265</v>
      </c>
      <c r="I296" s="6" t="s">
        <v>2873</v>
      </c>
      <c r="J296" s="6" t="s">
        <v>3285</v>
      </c>
      <c r="K296" s="6" t="s">
        <v>81</v>
      </c>
      <c r="L296" s="6" t="s">
        <v>3286</v>
      </c>
      <c r="M296" s="110" t="s">
        <v>3287</v>
      </c>
      <c r="N296" s="109" t="s">
        <v>3288</v>
      </c>
      <c r="O296" s="110" t="s">
        <v>3289</v>
      </c>
      <c r="P296" s="109" t="s">
        <v>3290</v>
      </c>
      <c r="Q296" s="110" t="s">
        <v>3291</v>
      </c>
      <c r="R296" s="109" t="s">
        <v>3292</v>
      </c>
      <c r="S296" s="6" t="s">
        <v>3293</v>
      </c>
      <c r="T296" s="6" t="s">
        <v>3294</v>
      </c>
      <c r="U296" s="6" t="s">
        <v>3295</v>
      </c>
      <c r="V296" s="6" t="s">
        <v>3296</v>
      </c>
      <c r="W296" s="110" t="s">
        <v>3297</v>
      </c>
      <c r="X296" s="109" t="s">
        <v>94</v>
      </c>
      <c r="Y296" s="110" t="s">
        <v>3298</v>
      </c>
      <c r="Z296" s="6" t="s">
        <v>3299</v>
      </c>
      <c r="AA296" s="6" t="s">
        <v>3300</v>
      </c>
      <c r="AB296" s="6" t="s">
        <v>2956</v>
      </c>
      <c r="AC296" s="6" t="s">
        <v>99</v>
      </c>
      <c r="AD296" s="110" t="s">
        <v>3301</v>
      </c>
      <c r="AE296" s="109" t="s">
        <v>3302</v>
      </c>
      <c r="AF296" s="6" t="s">
        <v>5387</v>
      </c>
      <c r="AG296" s="6" t="s">
        <v>6679</v>
      </c>
      <c r="AH296" s="6" t="s">
        <v>6865</v>
      </c>
      <c r="AI296" s="6" t="s">
        <v>6866</v>
      </c>
      <c r="AJ296" s="6" t="s">
        <v>5391</v>
      </c>
      <c r="AK296" s="6" t="s">
        <v>5392</v>
      </c>
      <c r="AL296" s="6" t="s">
        <v>6867</v>
      </c>
      <c r="AM296" s="6" t="s">
        <v>6868</v>
      </c>
      <c r="AN296" s="6" t="s">
        <v>6869</v>
      </c>
      <c r="AO296" s="6" t="s">
        <v>5396</v>
      </c>
      <c r="AP296" s="6" t="s">
        <v>5397</v>
      </c>
      <c r="AQ296" s="6" t="s">
        <v>6685</v>
      </c>
      <c r="AR296" s="6" t="s">
        <v>6870</v>
      </c>
      <c r="AS296" s="6" t="s">
        <v>6871</v>
      </c>
      <c r="AT296" s="6" t="s">
        <v>5401</v>
      </c>
      <c r="AU296" s="6" t="s">
        <v>5402</v>
      </c>
      <c r="AV296" s="6" t="s">
        <v>6872</v>
      </c>
      <c r="AW296" s="6" t="s">
        <v>6873</v>
      </c>
      <c r="AX296" s="6" t="s">
        <v>6874</v>
      </c>
      <c r="AY296" s="6" t="s">
        <v>5406</v>
      </c>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row>
    <row r="297" spans="1:111" x14ac:dyDescent="0.25">
      <c r="A297" s="6" t="s">
        <v>3303</v>
      </c>
      <c r="B297" s="6">
        <v>203</v>
      </c>
      <c r="C297" s="6" t="s">
        <v>3023</v>
      </c>
      <c r="D297" s="6" t="s">
        <v>3024</v>
      </c>
      <c r="E297" s="6" t="s">
        <v>3238</v>
      </c>
      <c r="F297" s="6" t="s">
        <v>3304</v>
      </c>
      <c r="G297" s="6" t="s">
        <v>3305</v>
      </c>
      <c r="H297" s="6" t="s">
        <v>5266</v>
      </c>
      <c r="I297" s="6" t="s">
        <v>3306</v>
      </c>
      <c r="J297" s="6" t="s">
        <v>2939</v>
      </c>
      <c r="K297" s="6" t="s">
        <v>81</v>
      </c>
      <c r="L297" s="6" t="s">
        <v>3307</v>
      </c>
      <c r="M297" s="110" t="s">
        <v>3308</v>
      </c>
      <c r="N297" s="109" t="s">
        <v>3309</v>
      </c>
      <c r="O297" s="110" t="s">
        <v>3310</v>
      </c>
      <c r="P297" s="109" t="s">
        <v>3311</v>
      </c>
      <c r="Q297" s="110" t="s">
        <v>3312</v>
      </c>
      <c r="R297" s="109" t="s">
        <v>3313</v>
      </c>
      <c r="S297" s="6" t="s">
        <v>3314</v>
      </c>
      <c r="T297" s="6" t="s">
        <v>3315</v>
      </c>
      <c r="U297" s="6" t="s">
        <v>3316</v>
      </c>
      <c r="V297" s="6" t="s">
        <v>1647</v>
      </c>
      <c r="W297" s="110" t="s">
        <v>3317</v>
      </c>
      <c r="X297" s="109" t="s">
        <v>94</v>
      </c>
      <c r="Y297" s="110" t="s">
        <v>3318</v>
      </c>
      <c r="Z297" s="6" t="s">
        <v>3319</v>
      </c>
      <c r="AA297" s="6" t="s">
        <v>3320</v>
      </c>
      <c r="AB297" s="6" t="s">
        <v>2956</v>
      </c>
      <c r="AC297" s="6" t="s">
        <v>99</v>
      </c>
      <c r="AD297" s="110" t="s">
        <v>3321</v>
      </c>
      <c r="AE297" s="109" t="s">
        <v>3322</v>
      </c>
      <c r="AF297" s="6" t="s">
        <v>5387</v>
      </c>
      <c r="AG297" s="6" t="s">
        <v>6875</v>
      </c>
      <c r="AH297" s="6" t="s">
        <v>6876</v>
      </c>
      <c r="AI297" s="6" t="s">
        <v>6877</v>
      </c>
      <c r="AJ297" s="6" t="s">
        <v>5391</v>
      </c>
      <c r="AK297" s="6" t="s">
        <v>5392</v>
      </c>
      <c r="AL297" s="6" t="s">
        <v>6878</v>
      </c>
      <c r="AM297" s="6" t="s">
        <v>6879</v>
      </c>
      <c r="AN297" s="6" t="s">
        <v>6880</v>
      </c>
      <c r="AO297" s="6" t="s">
        <v>5396</v>
      </c>
      <c r="AP297" s="6" t="s">
        <v>5397</v>
      </c>
      <c r="AQ297" s="6" t="s">
        <v>6881</v>
      </c>
      <c r="AR297" s="6" t="s">
        <v>6882</v>
      </c>
      <c r="AS297" s="6" t="s">
        <v>6883</v>
      </c>
      <c r="AT297" s="6" t="s">
        <v>5401</v>
      </c>
      <c r="AU297" s="6" t="s">
        <v>5402</v>
      </c>
      <c r="AV297" s="6" t="s">
        <v>6884</v>
      </c>
      <c r="AW297" s="6" t="s">
        <v>6885</v>
      </c>
      <c r="AX297" s="6" t="s">
        <v>6886</v>
      </c>
      <c r="AY297" s="6" t="s">
        <v>5406</v>
      </c>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row>
    <row r="298" spans="1:111" x14ac:dyDescent="0.25">
      <c r="A298" s="6" t="s">
        <v>3323</v>
      </c>
      <c r="B298" s="6">
        <v>204</v>
      </c>
      <c r="C298" s="6" t="s">
        <v>3023</v>
      </c>
      <c r="D298" s="6" t="s">
        <v>3024</v>
      </c>
      <c r="E298" s="6" t="s">
        <v>3238</v>
      </c>
      <c r="F298" s="6" t="s">
        <v>3324</v>
      </c>
      <c r="G298" s="6" t="s">
        <v>5032</v>
      </c>
      <c r="H298" s="6" t="s">
        <v>5267</v>
      </c>
      <c r="I298" s="6" t="s">
        <v>2873</v>
      </c>
      <c r="J298" s="6" t="s">
        <v>1638</v>
      </c>
      <c r="K298" s="6" t="s">
        <v>81</v>
      </c>
      <c r="L298" s="6" t="s">
        <v>1741</v>
      </c>
      <c r="M298" s="110" t="s">
        <v>3327</v>
      </c>
      <c r="N298" s="109" t="s">
        <v>3328</v>
      </c>
      <c r="O298" s="110" t="s">
        <v>3329</v>
      </c>
      <c r="P298" s="109" t="s">
        <v>3330</v>
      </c>
      <c r="Q298" s="110" t="s">
        <v>3331</v>
      </c>
      <c r="R298" s="109" t="s">
        <v>3332</v>
      </c>
      <c r="S298" s="6" t="s">
        <v>3333</v>
      </c>
      <c r="T298" s="6" t="s">
        <v>3334</v>
      </c>
      <c r="U298" s="6" t="s">
        <v>3335</v>
      </c>
      <c r="V298" s="6" t="s">
        <v>3336</v>
      </c>
      <c r="W298" s="110" t="s">
        <v>3337</v>
      </c>
      <c r="X298" s="109" t="s">
        <v>94</v>
      </c>
      <c r="Y298" s="110" t="s">
        <v>3338</v>
      </c>
      <c r="Z298" s="6" t="s">
        <v>3339</v>
      </c>
      <c r="AA298" s="6" t="s">
        <v>3340</v>
      </c>
      <c r="AB298" s="6" t="s">
        <v>2913</v>
      </c>
      <c r="AC298" s="6" t="s">
        <v>99</v>
      </c>
      <c r="AD298" s="110" t="s">
        <v>3341</v>
      </c>
      <c r="AE298" s="109" t="s">
        <v>3342</v>
      </c>
      <c r="AF298" s="6" t="s">
        <v>5387</v>
      </c>
      <c r="AG298" s="6" t="s">
        <v>6679</v>
      </c>
      <c r="AH298" s="6" t="s">
        <v>6887</v>
      </c>
      <c r="AI298" s="6" t="s">
        <v>6888</v>
      </c>
      <c r="AJ298" s="6" t="s">
        <v>5391</v>
      </c>
      <c r="AK298" s="6" t="s">
        <v>5392</v>
      </c>
      <c r="AL298" s="6" t="s">
        <v>6889</v>
      </c>
      <c r="AM298" s="6" t="s">
        <v>6890</v>
      </c>
      <c r="AN298" s="6" t="s">
        <v>6175</v>
      </c>
      <c r="AO298" s="6" t="s">
        <v>5396</v>
      </c>
      <c r="AP298" s="6" t="s">
        <v>5397</v>
      </c>
      <c r="AQ298" s="6" t="s">
        <v>6685</v>
      </c>
      <c r="AR298" s="6" t="s">
        <v>6891</v>
      </c>
      <c r="AS298" s="6" t="s">
        <v>6892</v>
      </c>
      <c r="AT298" s="6" t="s">
        <v>5401</v>
      </c>
      <c r="AU298" s="6" t="s">
        <v>5402</v>
      </c>
      <c r="AV298" s="6" t="s">
        <v>6893</v>
      </c>
      <c r="AW298" s="6" t="s">
        <v>6894</v>
      </c>
      <c r="AX298" s="6" t="s">
        <v>6180</v>
      </c>
      <c r="AY298" s="6" t="s">
        <v>5406</v>
      </c>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row>
    <row r="299" spans="1:111" x14ac:dyDescent="0.25">
      <c r="A299" s="6" t="s">
        <v>3343</v>
      </c>
      <c r="B299" s="6">
        <v>205</v>
      </c>
      <c r="C299" s="6" t="s">
        <v>73</v>
      </c>
      <c r="D299" s="6" t="s">
        <v>74</v>
      </c>
      <c r="E299" s="6" t="s">
        <v>3344</v>
      </c>
      <c r="F299" s="6" t="s">
        <v>3345</v>
      </c>
      <c r="G299" s="6" t="s">
        <v>5033</v>
      </c>
      <c r="H299" s="6" t="s">
        <v>5268</v>
      </c>
      <c r="I299" s="6" t="s">
        <v>2873</v>
      </c>
      <c r="J299" s="6" t="s">
        <v>3348</v>
      </c>
      <c r="K299" s="6" t="s">
        <v>81</v>
      </c>
      <c r="L299" s="6" t="s">
        <v>3349</v>
      </c>
      <c r="M299" s="110" t="s">
        <v>3350</v>
      </c>
      <c r="N299" s="109" t="s">
        <v>3351</v>
      </c>
      <c r="O299" s="110" t="s">
        <v>3352</v>
      </c>
      <c r="P299" s="109" t="s">
        <v>3353</v>
      </c>
      <c r="Q299" s="110" t="s">
        <v>3354</v>
      </c>
      <c r="R299" s="109" t="s">
        <v>3355</v>
      </c>
      <c r="S299" s="6" t="s">
        <v>3356</v>
      </c>
      <c r="T299" s="6" t="s">
        <v>3357</v>
      </c>
      <c r="U299" s="6" t="s">
        <v>3358</v>
      </c>
      <c r="V299" s="6" t="s">
        <v>3359</v>
      </c>
      <c r="W299" s="110" t="s">
        <v>3360</v>
      </c>
      <c r="X299" s="109" t="s">
        <v>94</v>
      </c>
      <c r="Y299" s="110" t="s">
        <v>3361</v>
      </c>
      <c r="Z299" s="6" t="s">
        <v>3362</v>
      </c>
      <c r="AA299" s="6" t="s">
        <v>3363</v>
      </c>
      <c r="AB299" s="6" t="s">
        <v>3364</v>
      </c>
      <c r="AC299" s="6" t="s">
        <v>99</v>
      </c>
      <c r="AD299" s="110" t="s">
        <v>3365</v>
      </c>
      <c r="AE299" s="109" t="s">
        <v>3366</v>
      </c>
      <c r="AF299" s="6" t="s">
        <v>5387</v>
      </c>
      <c r="AG299" s="6" t="s">
        <v>6679</v>
      </c>
      <c r="AH299" s="6" t="s">
        <v>6895</v>
      </c>
      <c r="AI299" s="6" t="s">
        <v>6896</v>
      </c>
      <c r="AJ299" s="6" t="s">
        <v>5391</v>
      </c>
      <c r="AK299" s="6" t="s">
        <v>5392</v>
      </c>
      <c r="AL299" s="6" t="s">
        <v>6897</v>
      </c>
      <c r="AM299" s="6" t="s">
        <v>6898</v>
      </c>
      <c r="AN299" s="6" t="s">
        <v>6899</v>
      </c>
      <c r="AO299" s="6" t="s">
        <v>5396</v>
      </c>
      <c r="AP299" s="6" t="s">
        <v>5397</v>
      </c>
      <c r="AQ299" s="6" t="s">
        <v>6685</v>
      </c>
      <c r="AR299" s="6" t="s">
        <v>6900</v>
      </c>
      <c r="AS299" s="6" t="s">
        <v>6901</v>
      </c>
      <c r="AT299" s="6" t="s">
        <v>5401</v>
      </c>
      <c r="AU299" s="6" t="s">
        <v>5402</v>
      </c>
      <c r="AV299" s="6" t="s">
        <v>6902</v>
      </c>
      <c r="AW299" s="6" t="s">
        <v>6903</v>
      </c>
      <c r="AX299" s="6" t="s">
        <v>6904</v>
      </c>
      <c r="AY299" s="6" t="s">
        <v>5406</v>
      </c>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row>
    <row r="300" spans="1:111" x14ac:dyDescent="0.25">
      <c r="A300" s="6" t="s">
        <v>3367</v>
      </c>
      <c r="B300" s="6">
        <v>206</v>
      </c>
      <c r="C300" s="6" t="s">
        <v>73</v>
      </c>
      <c r="D300" s="6" t="s">
        <v>74</v>
      </c>
      <c r="E300" s="6" t="s">
        <v>3344</v>
      </c>
      <c r="F300" s="6" t="s">
        <v>3368</v>
      </c>
      <c r="G300" s="6" t="s">
        <v>5034</v>
      </c>
      <c r="H300" s="6" t="s">
        <v>5269</v>
      </c>
      <c r="I300" s="6" t="s">
        <v>2873</v>
      </c>
      <c r="J300" s="6" t="s">
        <v>3050</v>
      </c>
      <c r="K300" s="6" t="s">
        <v>81</v>
      </c>
      <c r="L300" s="6" t="s">
        <v>3371</v>
      </c>
      <c r="M300" s="110" t="s">
        <v>3372</v>
      </c>
      <c r="N300" s="109" t="s">
        <v>3373</v>
      </c>
      <c r="O300" s="110" t="s">
        <v>3374</v>
      </c>
      <c r="P300" s="109" t="s">
        <v>3375</v>
      </c>
      <c r="Q300" s="110" t="s">
        <v>3376</v>
      </c>
      <c r="R300" s="109" t="s">
        <v>3377</v>
      </c>
      <c r="S300" s="6" t="s">
        <v>3378</v>
      </c>
      <c r="T300" s="6" t="s">
        <v>3379</v>
      </c>
      <c r="U300" s="6" t="s">
        <v>3380</v>
      </c>
      <c r="V300" s="6" t="s">
        <v>3381</v>
      </c>
      <c r="W300" s="110" t="s">
        <v>3382</v>
      </c>
      <c r="X300" s="109" t="s">
        <v>94</v>
      </c>
      <c r="Y300" s="110" t="s">
        <v>3383</v>
      </c>
      <c r="Z300" s="6" t="s">
        <v>3384</v>
      </c>
      <c r="AA300" s="6" t="s">
        <v>3385</v>
      </c>
      <c r="AB300" s="6" t="s">
        <v>2913</v>
      </c>
      <c r="AC300" s="6" t="s">
        <v>99</v>
      </c>
      <c r="AD300" s="110" t="s">
        <v>3386</v>
      </c>
      <c r="AE300" s="109" t="s">
        <v>3387</v>
      </c>
      <c r="AF300" s="6" t="s">
        <v>5387</v>
      </c>
      <c r="AG300" s="6" t="s">
        <v>6679</v>
      </c>
      <c r="AH300" s="6" t="s">
        <v>6905</v>
      </c>
      <c r="AI300" s="6" t="s">
        <v>6906</v>
      </c>
      <c r="AJ300" s="6" t="s">
        <v>5391</v>
      </c>
      <c r="AK300" s="6" t="s">
        <v>5392</v>
      </c>
      <c r="AL300" s="6" t="s">
        <v>6907</v>
      </c>
      <c r="AM300" s="6" t="s">
        <v>6908</v>
      </c>
      <c r="AN300" s="6" t="s">
        <v>6909</v>
      </c>
      <c r="AO300" s="6" t="s">
        <v>5396</v>
      </c>
      <c r="AP300" s="6" t="s">
        <v>5397</v>
      </c>
      <c r="AQ300" s="6" t="s">
        <v>6685</v>
      </c>
      <c r="AR300" s="6" t="s">
        <v>6910</v>
      </c>
      <c r="AS300" s="6" t="s">
        <v>6911</v>
      </c>
      <c r="AT300" s="6" t="s">
        <v>5401</v>
      </c>
      <c r="AU300" s="6" t="s">
        <v>5402</v>
      </c>
      <c r="AV300" s="6" t="s">
        <v>6912</v>
      </c>
      <c r="AW300" s="6" t="s">
        <v>6913</v>
      </c>
      <c r="AX300" s="6" t="s">
        <v>6914</v>
      </c>
      <c r="AY300" s="6" t="s">
        <v>5406</v>
      </c>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row>
    <row r="301" spans="1:111" x14ac:dyDescent="0.25">
      <c r="A301" s="6" t="s">
        <v>3388</v>
      </c>
      <c r="B301" s="6">
        <v>207</v>
      </c>
      <c r="C301" s="6" t="s">
        <v>73</v>
      </c>
      <c r="D301" s="6" t="s">
        <v>74</v>
      </c>
      <c r="E301" s="6" t="s">
        <v>3344</v>
      </c>
      <c r="F301" s="6" t="s">
        <v>3389</v>
      </c>
      <c r="G301" s="6" t="s">
        <v>5035</v>
      </c>
      <c r="H301" s="6" t="s">
        <v>5270</v>
      </c>
      <c r="I301" s="6" t="s">
        <v>3391</v>
      </c>
      <c r="J301" s="6" t="s">
        <v>3392</v>
      </c>
      <c r="K301" s="6" t="s">
        <v>81</v>
      </c>
      <c r="L301" s="6" t="s">
        <v>3393</v>
      </c>
      <c r="M301" s="110" t="s">
        <v>3394</v>
      </c>
      <c r="N301" s="109" t="s">
        <v>3395</v>
      </c>
      <c r="O301" s="110" t="s">
        <v>3396</v>
      </c>
      <c r="P301" s="109" t="s">
        <v>3397</v>
      </c>
      <c r="Q301" s="110" t="s">
        <v>3398</v>
      </c>
      <c r="R301" s="109" t="s">
        <v>3399</v>
      </c>
      <c r="S301" s="6" t="s">
        <v>3400</v>
      </c>
      <c r="T301" s="6" t="s">
        <v>3401</v>
      </c>
      <c r="U301" s="6" t="s">
        <v>3402</v>
      </c>
      <c r="V301" s="6" t="s">
        <v>3403</v>
      </c>
      <c r="W301" s="110" t="s">
        <v>3404</v>
      </c>
      <c r="X301" s="109" t="s">
        <v>94</v>
      </c>
      <c r="Y301" s="110" t="s">
        <v>3405</v>
      </c>
      <c r="Z301" s="6" t="s">
        <v>3406</v>
      </c>
      <c r="AA301" s="6" t="s">
        <v>3407</v>
      </c>
      <c r="AB301" s="6" t="s">
        <v>2890</v>
      </c>
      <c r="AC301" s="6" t="s">
        <v>99</v>
      </c>
      <c r="AD301" s="110" t="s">
        <v>3408</v>
      </c>
      <c r="AE301" s="109" t="s">
        <v>3409</v>
      </c>
      <c r="AF301" s="6" t="s">
        <v>5387</v>
      </c>
      <c r="AG301" s="6" t="s">
        <v>6915</v>
      </c>
      <c r="AH301" s="6" t="s">
        <v>6916</v>
      </c>
      <c r="AI301" s="6" t="s">
        <v>6917</v>
      </c>
      <c r="AJ301" s="6" t="s">
        <v>5391</v>
      </c>
      <c r="AK301" s="6" t="s">
        <v>5392</v>
      </c>
      <c r="AL301" s="6" t="s">
        <v>6918</v>
      </c>
      <c r="AM301" s="6" t="s">
        <v>6919</v>
      </c>
      <c r="AN301" s="6" t="s">
        <v>6920</v>
      </c>
      <c r="AO301" s="6" t="s">
        <v>5396</v>
      </c>
      <c r="AP301" s="6" t="s">
        <v>5397</v>
      </c>
      <c r="AQ301" s="6" t="s">
        <v>6921</v>
      </c>
      <c r="AR301" s="6" t="s">
        <v>6922</v>
      </c>
      <c r="AS301" s="6" t="s">
        <v>6923</v>
      </c>
      <c r="AT301" s="6" t="s">
        <v>5401</v>
      </c>
      <c r="AU301" s="6" t="s">
        <v>5402</v>
      </c>
      <c r="AV301" s="6" t="s">
        <v>6924</v>
      </c>
      <c r="AW301" s="6" t="s">
        <v>6925</v>
      </c>
      <c r="AX301" s="6" t="s">
        <v>6926</v>
      </c>
      <c r="AY301" s="6" t="s">
        <v>5406</v>
      </c>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row>
    <row r="302" spans="1:111" x14ac:dyDescent="0.25">
      <c r="A302" s="6" t="s">
        <v>3410</v>
      </c>
      <c r="B302" s="6">
        <v>208</v>
      </c>
      <c r="C302" s="6" t="s">
        <v>73</v>
      </c>
      <c r="D302" s="6" t="s">
        <v>74</v>
      </c>
      <c r="E302" s="6" t="s">
        <v>3344</v>
      </c>
      <c r="F302" s="6" t="s">
        <v>3411</v>
      </c>
      <c r="G302" s="6" t="s">
        <v>5036</v>
      </c>
      <c r="H302" s="6" t="s">
        <v>5271</v>
      </c>
      <c r="I302" s="6" t="s">
        <v>2873</v>
      </c>
      <c r="J302" s="6" t="s">
        <v>981</v>
      </c>
      <c r="K302" s="6" t="s">
        <v>81</v>
      </c>
      <c r="L302" s="6" t="s">
        <v>465</v>
      </c>
      <c r="M302" s="110" t="s">
        <v>3414</v>
      </c>
      <c r="N302" s="109" t="s">
        <v>3415</v>
      </c>
      <c r="O302" s="110" t="s">
        <v>3416</v>
      </c>
      <c r="P302" s="109" t="s">
        <v>3417</v>
      </c>
      <c r="Q302" s="110" t="s">
        <v>3418</v>
      </c>
      <c r="R302" s="109" t="s">
        <v>3419</v>
      </c>
      <c r="S302" s="6" t="s">
        <v>3420</v>
      </c>
      <c r="T302" s="6" t="s">
        <v>3421</v>
      </c>
      <c r="U302" s="6" t="s">
        <v>3422</v>
      </c>
      <c r="V302" s="6" t="s">
        <v>3423</v>
      </c>
      <c r="W302" s="110" t="s">
        <v>3424</v>
      </c>
      <c r="X302" s="109" t="s">
        <v>94</v>
      </c>
      <c r="Y302" s="110" t="s">
        <v>3425</v>
      </c>
      <c r="Z302" s="6" t="s">
        <v>3426</v>
      </c>
      <c r="AA302" s="6" t="s">
        <v>3427</v>
      </c>
      <c r="AB302" s="6" t="s">
        <v>2956</v>
      </c>
      <c r="AC302" s="6" t="s">
        <v>99</v>
      </c>
      <c r="AD302" s="110" t="s">
        <v>3428</v>
      </c>
      <c r="AE302" s="109" t="s">
        <v>3429</v>
      </c>
      <c r="AF302" s="6" t="s">
        <v>5387</v>
      </c>
      <c r="AG302" s="6" t="s">
        <v>6679</v>
      </c>
      <c r="AH302" s="6" t="s">
        <v>6927</v>
      </c>
      <c r="AI302" s="6" t="s">
        <v>6928</v>
      </c>
      <c r="AJ302" s="6" t="s">
        <v>5391</v>
      </c>
      <c r="AK302" s="6" t="s">
        <v>5392</v>
      </c>
      <c r="AL302" s="6" t="s">
        <v>6929</v>
      </c>
      <c r="AM302" s="6" t="s">
        <v>6930</v>
      </c>
      <c r="AN302" s="6" t="s">
        <v>5589</v>
      </c>
      <c r="AO302" s="6" t="s">
        <v>5396</v>
      </c>
      <c r="AP302" s="6" t="s">
        <v>5397</v>
      </c>
      <c r="AQ302" s="6" t="s">
        <v>6685</v>
      </c>
      <c r="AR302" s="6" t="s">
        <v>6931</v>
      </c>
      <c r="AS302" s="6" t="s">
        <v>6932</v>
      </c>
      <c r="AT302" s="6" t="s">
        <v>5401</v>
      </c>
      <c r="AU302" s="6" t="s">
        <v>5402</v>
      </c>
      <c r="AV302" s="6" t="s">
        <v>6933</v>
      </c>
      <c r="AW302" s="6" t="s">
        <v>6934</v>
      </c>
      <c r="AX302" s="6" t="s">
        <v>5592</v>
      </c>
      <c r="AY302" s="6" t="s">
        <v>5406</v>
      </c>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row>
    <row r="303" spans="1:111" x14ac:dyDescent="0.25">
      <c r="A303" s="6" t="s">
        <v>3430</v>
      </c>
      <c r="B303" s="6">
        <v>209</v>
      </c>
      <c r="C303" s="6" t="s">
        <v>73</v>
      </c>
      <c r="D303" s="6" t="s">
        <v>74</v>
      </c>
      <c r="E303" s="6" t="s">
        <v>3344</v>
      </c>
      <c r="F303" s="6" t="s">
        <v>3431</v>
      </c>
      <c r="G303" s="6" t="s">
        <v>5037</v>
      </c>
      <c r="H303" s="6" t="s">
        <v>5272</v>
      </c>
      <c r="I303" s="6" t="s">
        <v>2873</v>
      </c>
      <c r="J303" s="6" t="s">
        <v>3050</v>
      </c>
      <c r="K303" s="6" t="s">
        <v>81</v>
      </c>
      <c r="L303" s="6" t="s">
        <v>3434</v>
      </c>
      <c r="M303" s="110" t="s">
        <v>3435</v>
      </c>
      <c r="N303" s="109" t="s">
        <v>3436</v>
      </c>
      <c r="O303" s="110" t="s">
        <v>3437</v>
      </c>
      <c r="P303" s="109" t="s">
        <v>3438</v>
      </c>
      <c r="Q303" s="110" t="s">
        <v>3439</v>
      </c>
      <c r="R303" s="109" t="s">
        <v>3440</v>
      </c>
      <c r="S303" s="6" t="s">
        <v>3441</v>
      </c>
      <c r="T303" s="6" t="s">
        <v>3442</v>
      </c>
      <c r="U303" s="6" t="s">
        <v>3443</v>
      </c>
      <c r="V303" s="6" t="s">
        <v>92</v>
      </c>
      <c r="W303" s="110" t="s">
        <v>3444</v>
      </c>
      <c r="X303" s="109" t="s">
        <v>94</v>
      </c>
      <c r="Y303" s="110" t="s">
        <v>3445</v>
      </c>
      <c r="Z303" s="6" t="s">
        <v>3446</v>
      </c>
      <c r="AA303" s="6" t="s">
        <v>3447</v>
      </c>
      <c r="AB303" s="6" t="s">
        <v>2913</v>
      </c>
      <c r="AC303" s="6" t="s">
        <v>99</v>
      </c>
      <c r="AD303" s="110" t="s">
        <v>3448</v>
      </c>
      <c r="AE303" s="109" t="s">
        <v>3449</v>
      </c>
      <c r="AF303" s="6" t="s">
        <v>5387</v>
      </c>
      <c r="AG303" s="6" t="s">
        <v>6679</v>
      </c>
      <c r="AH303" s="6" t="s">
        <v>6935</v>
      </c>
      <c r="AI303" s="6" t="s">
        <v>6936</v>
      </c>
      <c r="AJ303" s="6" t="s">
        <v>5391</v>
      </c>
      <c r="AK303" s="6" t="s">
        <v>5392</v>
      </c>
      <c r="AL303" s="6" t="s">
        <v>6937</v>
      </c>
      <c r="AM303" s="6" t="s">
        <v>6938</v>
      </c>
      <c r="AN303" s="6" t="s">
        <v>6939</v>
      </c>
      <c r="AO303" s="6" t="s">
        <v>5396</v>
      </c>
      <c r="AP303" s="6" t="s">
        <v>5397</v>
      </c>
      <c r="AQ303" s="6" t="s">
        <v>6685</v>
      </c>
      <c r="AR303" s="6" t="s">
        <v>6940</v>
      </c>
      <c r="AS303" s="6" t="s">
        <v>6941</v>
      </c>
      <c r="AT303" s="6" t="s">
        <v>5401</v>
      </c>
      <c r="AU303" s="6" t="s">
        <v>5402</v>
      </c>
      <c r="AV303" s="6" t="s">
        <v>6942</v>
      </c>
      <c r="AW303" s="6" t="s">
        <v>6943</v>
      </c>
      <c r="AX303" s="6" t="s">
        <v>6944</v>
      </c>
      <c r="AY303" s="6" t="s">
        <v>5406</v>
      </c>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row>
    <row r="304" spans="1:111" x14ac:dyDescent="0.25">
      <c r="A304" s="6" t="s">
        <v>3450</v>
      </c>
      <c r="B304" s="6">
        <v>210</v>
      </c>
      <c r="C304" s="6" t="s">
        <v>3023</v>
      </c>
      <c r="D304" s="6" t="s">
        <v>3024</v>
      </c>
      <c r="E304" s="6" t="s">
        <v>3451</v>
      </c>
      <c r="F304" s="6" t="s">
        <v>1831</v>
      </c>
      <c r="G304" s="6" t="s">
        <v>5038</v>
      </c>
      <c r="H304" s="6" t="s">
        <v>5273</v>
      </c>
      <c r="I304" s="6" t="s">
        <v>2873</v>
      </c>
      <c r="J304" s="6" t="s">
        <v>2920</v>
      </c>
      <c r="K304" s="6" t="s">
        <v>81</v>
      </c>
      <c r="L304" s="6" t="s">
        <v>3454</v>
      </c>
      <c r="M304" s="110" t="s">
        <v>3455</v>
      </c>
      <c r="N304" s="109" t="s">
        <v>3456</v>
      </c>
      <c r="O304" s="110" t="s">
        <v>3457</v>
      </c>
      <c r="P304" s="109" t="s">
        <v>3458</v>
      </c>
      <c r="Q304" s="110" t="s">
        <v>3459</v>
      </c>
      <c r="R304" s="109" t="s">
        <v>3460</v>
      </c>
      <c r="S304" s="6" t="s">
        <v>3461</v>
      </c>
      <c r="T304" s="6" t="s">
        <v>3462</v>
      </c>
      <c r="U304" s="6" t="s">
        <v>3463</v>
      </c>
      <c r="V304" s="6" t="s">
        <v>3464</v>
      </c>
      <c r="W304" s="110" t="s">
        <v>3465</v>
      </c>
      <c r="X304" s="109" t="s">
        <v>94</v>
      </c>
      <c r="Y304" s="110" t="s">
        <v>3466</v>
      </c>
      <c r="Z304" s="6" t="s">
        <v>3467</v>
      </c>
      <c r="AA304" s="6" t="s">
        <v>3468</v>
      </c>
      <c r="AB304" s="6" t="s">
        <v>3469</v>
      </c>
      <c r="AC304" s="6" t="s">
        <v>99</v>
      </c>
      <c r="AD304" s="110" t="s">
        <v>3470</v>
      </c>
      <c r="AE304" s="109" t="s">
        <v>3471</v>
      </c>
      <c r="AF304" s="6" t="s">
        <v>5387</v>
      </c>
      <c r="AG304" s="6" t="s">
        <v>6679</v>
      </c>
      <c r="AH304" s="6" t="s">
        <v>6945</v>
      </c>
      <c r="AI304" s="6" t="s">
        <v>6946</v>
      </c>
      <c r="AJ304" s="6" t="s">
        <v>5391</v>
      </c>
      <c r="AK304" s="6" t="s">
        <v>5392</v>
      </c>
      <c r="AL304" s="6" t="s">
        <v>6947</v>
      </c>
      <c r="AM304" s="6" t="s">
        <v>6948</v>
      </c>
      <c r="AN304" s="6" t="s">
        <v>6949</v>
      </c>
      <c r="AO304" s="6" t="s">
        <v>5396</v>
      </c>
      <c r="AP304" s="6" t="s">
        <v>5397</v>
      </c>
      <c r="AQ304" s="6" t="s">
        <v>6685</v>
      </c>
      <c r="AR304" s="6" t="s">
        <v>6950</v>
      </c>
      <c r="AS304" s="6" t="s">
        <v>6951</v>
      </c>
      <c r="AT304" s="6" t="s">
        <v>5401</v>
      </c>
      <c r="AU304" s="6" t="s">
        <v>5402</v>
      </c>
      <c r="AV304" s="6" t="s">
        <v>6952</v>
      </c>
      <c r="AW304" s="6" t="s">
        <v>6953</v>
      </c>
      <c r="AX304" s="6" t="s">
        <v>6954</v>
      </c>
      <c r="AY304" s="6" t="s">
        <v>5406</v>
      </c>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row>
    <row r="305" spans="1:111" x14ac:dyDescent="0.25">
      <c r="A305" s="6" t="s">
        <v>3472</v>
      </c>
      <c r="B305" s="6">
        <v>211</v>
      </c>
      <c r="C305" s="6" t="s">
        <v>3023</v>
      </c>
      <c r="D305" s="6" t="s">
        <v>3024</v>
      </c>
      <c r="E305" s="6" t="s">
        <v>3451</v>
      </c>
      <c r="F305" s="6" t="s">
        <v>3473</v>
      </c>
      <c r="G305" s="6" t="s">
        <v>5039</v>
      </c>
      <c r="H305" s="6" t="s">
        <v>5274</v>
      </c>
      <c r="I305" s="6" t="s">
        <v>3219</v>
      </c>
      <c r="J305" s="6" t="s">
        <v>3476</v>
      </c>
      <c r="K305" s="6" t="s">
        <v>81</v>
      </c>
      <c r="L305" s="6" t="s">
        <v>3477</v>
      </c>
      <c r="M305" s="110" t="s">
        <v>3478</v>
      </c>
      <c r="N305" s="109" t="s">
        <v>3479</v>
      </c>
      <c r="O305" s="110" t="s">
        <v>3480</v>
      </c>
      <c r="P305" s="109" t="s">
        <v>3481</v>
      </c>
      <c r="Q305" s="110" t="s">
        <v>3482</v>
      </c>
      <c r="R305" s="109" t="s">
        <v>3483</v>
      </c>
      <c r="S305" s="6" t="s">
        <v>3484</v>
      </c>
      <c r="T305" s="6" t="s">
        <v>3485</v>
      </c>
      <c r="U305" s="6" t="s">
        <v>3486</v>
      </c>
      <c r="V305" s="6" t="s">
        <v>276</v>
      </c>
      <c r="W305" s="110" t="s">
        <v>3487</v>
      </c>
      <c r="X305" s="109" t="s">
        <v>94</v>
      </c>
      <c r="Y305" s="110" t="s">
        <v>3488</v>
      </c>
      <c r="Z305" s="6" t="s">
        <v>3489</v>
      </c>
      <c r="AA305" s="6" t="s">
        <v>3490</v>
      </c>
      <c r="AB305" s="6" t="s">
        <v>3469</v>
      </c>
      <c r="AC305" s="6" t="s">
        <v>99</v>
      </c>
      <c r="AD305" s="110" t="s">
        <v>3491</v>
      </c>
      <c r="AE305" s="109" t="s">
        <v>3492</v>
      </c>
      <c r="AF305" s="6" t="s">
        <v>5387</v>
      </c>
      <c r="AG305" s="6" t="s">
        <v>6831</v>
      </c>
      <c r="AH305" s="6" t="s">
        <v>6955</v>
      </c>
      <c r="AI305" s="6" t="s">
        <v>6956</v>
      </c>
      <c r="AJ305" s="6" t="s">
        <v>5391</v>
      </c>
      <c r="AK305" s="6" t="s">
        <v>5392</v>
      </c>
      <c r="AL305" s="6" t="s">
        <v>6957</v>
      </c>
      <c r="AM305" s="6" t="s">
        <v>6958</v>
      </c>
      <c r="AN305" s="6" t="s">
        <v>6959</v>
      </c>
      <c r="AO305" s="6" t="s">
        <v>5396</v>
      </c>
      <c r="AP305" s="6" t="s">
        <v>5397</v>
      </c>
      <c r="AQ305" s="6" t="s">
        <v>6837</v>
      </c>
      <c r="AR305" s="6" t="s">
        <v>6960</v>
      </c>
      <c r="AS305" s="6" t="s">
        <v>6961</v>
      </c>
      <c r="AT305" s="6" t="s">
        <v>5401</v>
      </c>
      <c r="AU305" s="6" t="s">
        <v>5402</v>
      </c>
      <c r="AV305" s="6" t="s">
        <v>6962</v>
      </c>
      <c r="AW305" s="6" t="s">
        <v>6963</v>
      </c>
      <c r="AX305" s="6" t="s">
        <v>6964</v>
      </c>
      <c r="AY305" s="6" t="s">
        <v>5406</v>
      </c>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row>
    <row r="306" spans="1:111" x14ac:dyDescent="0.25">
      <c r="A306" s="6" t="s">
        <v>3493</v>
      </c>
      <c r="B306" s="6">
        <v>212</v>
      </c>
      <c r="C306" s="6" t="s">
        <v>3023</v>
      </c>
      <c r="D306" s="6" t="s">
        <v>3024</v>
      </c>
      <c r="E306" s="6" t="s">
        <v>3451</v>
      </c>
      <c r="F306" s="6" t="s">
        <v>3494</v>
      </c>
      <c r="G306" s="6" t="s">
        <v>5040</v>
      </c>
      <c r="H306" s="6" t="s">
        <v>5275</v>
      </c>
      <c r="I306" s="6" t="s">
        <v>3113</v>
      </c>
      <c r="J306" s="6" t="s">
        <v>3497</v>
      </c>
      <c r="K306" s="6" t="s">
        <v>81</v>
      </c>
      <c r="L306" s="6" t="s">
        <v>1928</v>
      </c>
      <c r="M306" s="110" t="s">
        <v>3498</v>
      </c>
      <c r="N306" s="109" t="s">
        <v>3499</v>
      </c>
      <c r="O306" s="110" t="s">
        <v>3500</v>
      </c>
      <c r="P306" s="109" t="s">
        <v>3501</v>
      </c>
      <c r="Q306" s="110" t="s">
        <v>3502</v>
      </c>
      <c r="R306" s="109" t="s">
        <v>3503</v>
      </c>
      <c r="S306" s="6" t="s">
        <v>3504</v>
      </c>
      <c r="T306" s="6" t="s">
        <v>3505</v>
      </c>
      <c r="U306" s="6" t="s">
        <v>3506</v>
      </c>
      <c r="V306" s="6" t="s">
        <v>92</v>
      </c>
      <c r="W306" s="110" t="s">
        <v>3507</v>
      </c>
      <c r="X306" s="109" t="s">
        <v>94</v>
      </c>
      <c r="Y306" s="110" t="s">
        <v>3508</v>
      </c>
      <c r="Z306" s="6" t="s">
        <v>3509</v>
      </c>
      <c r="AA306" s="6" t="s">
        <v>3510</v>
      </c>
      <c r="AB306" s="6" t="s">
        <v>3511</v>
      </c>
      <c r="AC306" s="6" t="s">
        <v>99</v>
      </c>
      <c r="AD306" s="110" t="s">
        <v>3512</v>
      </c>
      <c r="AE306" s="109" t="s">
        <v>3513</v>
      </c>
      <c r="AF306" s="6" t="s">
        <v>5387</v>
      </c>
      <c r="AG306" s="6" t="s">
        <v>6785</v>
      </c>
      <c r="AH306" s="6" t="s">
        <v>6965</v>
      </c>
      <c r="AI306" s="6" t="s">
        <v>6966</v>
      </c>
      <c r="AJ306" s="6" t="s">
        <v>5391</v>
      </c>
      <c r="AK306" s="6" t="s">
        <v>5392</v>
      </c>
      <c r="AL306" s="6" t="s">
        <v>6967</v>
      </c>
      <c r="AM306" s="6" t="s">
        <v>6968</v>
      </c>
      <c r="AN306" s="6" t="s">
        <v>6279</v>
      </c>
      <c r="AO306" s="6" t="s">
        <v>5396</v>
      </c>
      <c r="AP306" s="6" t="s">
        <v>5397</v>
      </c>
      <c r="AQ306" s="6" t="s">
        <v>6790</v>
      </c>
      <c r="AR306" s="6" t="s">
        <v>6969</v>
      </c>
      <c r="AS306" s="6" t="s">
        <v>6970</v>
      </c>
      <c r="AT306" s="6" t="s">
        <v>5401</v>
      </c>
      <c r="AU306" s="6" t="s">
        <v>5402</v>
      </c>
      <c r="AV306" s="6" t="s">
        <v>6971</v>
      </c>
      <c r="AW306" s="6" t="s">
        <v>6972</v>
      </c>
      <c r="AX306" s="6" t="s">
        <v>6284</v>
      </c>
      <c r="AY306" s="6" t="s">
        <v>5406</v>
      </c>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row>
    <row r="307" spans="1:111" x14ac:dyDescent="0.25">
      <c r="A307" s="6" t="s">
        <v>3514</v>
      </c>
      <c r="B307" s="6">
        <v>213</v>
      </c>
      <c r="C307" s="6" t="s">
        <v>3023</v>
      </c>
      <c r="D307" s="6" t="s">
        <v>3024</v>
      </c>
      <c r="E307" s="6" t="s">
        <v>3515</v>
      </c>
      <c r="F307" s="6" t="s">
        <v>3516</v>
      </c>
      <c r="G307" s="6" t="s">
        <v>5041</v>
      </c>
      <c r="H307" s="6" t="s">
        <v>5276</v>
      </c>
      <c r="I307" s="6" t="s">
        <v>3519</v>
      </c>
      <c r="J307" s="6" t="s">
        <v>3520</v>
      </c>
      <c r="K307" s="6" t="s">
        <v>81</v>
      </c>
      <c r="L307" s="6" t="s">
        <v>3521</v>
      </c>
      <c r="M307" s="110" t="s">
        <v>3522</v>
      </c>
      <c r="N307" s="109" t="s">
        <v>3523</v>
      </c>
      <c r="O307" s="110" t="s">
        <v>3524</v>
      </c>
      <c r="P307" s="109" t="s">
        <v>3525</v>
      </c>
      <c r="Q307" s="110" t="s">
        <v>3526</v>
      </c>
      <c r="R307" s="109" t="s">
        <v>3527</v>
      </c>
      <c r="S307" s="6" t="s">
        <v>3528</v>
      </c>
      <c r="T307" s="6" t="s">
        <v>3529</v>
      </c>
      <c r="U307" s="6" t="s">
        <v>3530</v>
      </c>
      <c r="V307" s="6" t="s">
        <v>92</v>
      </c>
      <c r="W307" s="110" t="s">
        <v>3531</v>
      </c>
      <c r="X307" s="109" t="s">
        <v>94</v>
      </c>
      <c r="Y307" s="110" t="s">
        <v>3532</v>
      </c>
      <c r="Z307" s="6" t="s">
        <v>3533</v>
      </c>
      <c r="AA307" s="6" t="s">
        <v>3534</v>
      </c>
      <c r="AB307" s="6" t="s">
        <v>3535</v>
      </c>
      <c r="AC307" s="6" t="s">
        <v>99</v>
      </c>
      <c r="AD307" s="110" t="s">
        <v>3536</v>
      </c>
      <c r="AE307" s="109" t="s">
        <v>3537</v>
      </c>
      <c r="AF307" s="6" t="s">
        <v>5387</v>
      </c>
      <c r="AG307" s="6" t="s">
        <v>6973</v>
      </c>
      <c r="AH307" s="6" t="s">
        <v>6974</v>
      </c>
      <c r="AI307" s="6" t="s">
        <v>6975</v>
      </c>
      <c r="AJ307" s="6" t="s">
        <v>5391</v>
      </c>
      <c r="AK307" s="6" t="s">
        <v>5392</v>
      </c>
      <c r="AL307" s="6" t="s">
        <v>6976</v>
      </c>
      <c r="AM307" s="6" t="s">
        <v>6977</v>
      </c>
      <c r="AN307" s="6" t="s">
        <v>6978</v>
      </c>
      <c r="AO307" s="6" t="s">
        <v>5396</v>
      </c>
      <c r="AP307" s="6" t="s">
        <v>5397</v>
      </c>
      <c r="AQ307" s="6" t="s">
        <v>6979</v>
      </c>
      <c r="AR307" s="6" t="s">
        <v>6980</v>
      </c>
      <c r="AS307" s="6" t="s">
        <v>6981</v>
      </c>
      <c r="AT307" s="6" t="s">
        <v>5401</v>
      </c>
      <c r="AU307" s="6" t="s">
        <v>5402</v>
      </c>
      <c r="AV307" s="6" t="s">
        <v>6982</v>
      </c>
      <c r="AW307" s="6" t="s">
        <v>6983</v>
      </c>
      <c r="AX307" s="6" t="s">
        <v>6984</v>
      </c>
      <c r="AY307" s="6" t="s">
        <v>5406</v>
      </c>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row>
    <row r="308" spans="1:111" x14ac:dyDescent="0.25">
      <c r="A308" s="6" t="s">
        <v>3538</v>
      </c>
      <c r="B308" s="6">
        <v>214</v>
      </c>
      <c r="C308" s="6" t="s">
        <v>3023</v>
      </c>
      <c r="D308" s="6" t="s">
        <v>3024</v>
      </c>
      <c r="E308" s="6" t="s">
        <v>3539</v>
      </c>
      <c r="F308" s="6" t="s">
        <v>3540</v>
      </c>
      <c r="G308" s="6" t="s">
        <v>5042</v>
      </c>
      <c r="H308" s="6" t="s">
        <v>5277</v>
      </c>
      <c r="I308" s="6" t="s">
        <v>2873</v>
      </c>
      <c r="J308" s="6" t="s">
        <v>3542</v>
      </c>
      <c r="K308" s="6" t="s">
        <v>308</v>
      </c>
      <c r="L308" s="6" t="s">
        <v>3543</v>
      </c>
      <c r="M308" s="110" t="s">
        <v>3544</v>
      </c>
      <c r="N308" s="109" t="s">
        <v>3545</v>
      </c>
      <c r="O308" s="110" t="s">
        <v>3546</v>
      </c>
      <c r="P308" s="109" t="s">
        <v>3547</v>
      </c>
      <c r="Q308" s="110" t="s">
        <v>3548</v>
      </c>
      <c r="R308" s="109" t="s">
        <v>3549</v>
      </c>
      <c r="S308" s="6" t="s">
        <v>3550</v>
      </c>
      <c r="T308" s="6" t="s">
        <v>3551</v>
      </c>
      <c r="U308" s="6" t="s">
        <v>3552</v>
      </c>
      <c r="V308" s="6" t="s">
        <v>3553</v>
      </c>
      <c r="W308" s="110" t="s">
        <v>3554</v>
      </c>
      <c r="X308" s="109" t="s">
        <v>94</v>
      </c>
      <c r="Y308" s="110" t="s">
        <v>3555</v>
      </c>
      <c r="Z308" s="6" t="s">
        <v>3556</v>
      </c>
      <c r="AA308" s="6" t="s">
        <v>3557</v>
      </c>
      <c r="AB308" s="6" t="s">
        <v>3558</v>
      </c>
      <c r="AC308" s="6" t="s">
        <v>99</v>
      </c>
      <c r="AD308" s="110" t="s">
        <v>3559</v>
      </c>
      <c r="AE308" s="109" t="s">
        <v>3560</v>
      </c>
      <c r="AF308" s="6" t="s">
        <v>5387</v>
      </c>
      <c r="AG308" s="6" t="s">
        <v>6679</v>
      </c>
      <c r="AH308" s="6" t="s">
        <v>6985</v>
      </c>
      <c r="AI308" s="6" t="s">
        <v>6986</v>
      </c>
      <c r="AJ308" s="6" t="s">
        <v>5391</v>
      </c>
      <c r="AK308" s="6" t="s">
        <v>5392</v>
      </c>
      <c r="AL308" s="6" t="s">
        <v>6987</v>
      </c>
      <c r="AM308" s="6" t="s">
        <v>6988</v>
      </c>
      <c r="AN308" s="6" t="s">
        <v>6989</v>
      </c>
      <c r="AO308" s="6" t="s">
        <v>5396</v>
      </c>
      <c r="AP308" s="6" t="s">
        <v>5397</v>
      </c>
      <c r="AQ308" s="6" t="s">
        <v>6685</v>
      </c>
      <c r="AR308" s="6" t="s">
        <v>6990</v>
      </c>
      <c r="AS308" s="6" t="s">
        <v>6991</v>
      </c>
      <c r="AT308" s="6" t="s">
        <v>5401</v>
      </c>
      <c r="AU308" s="6" t="s">
        <v>5402</v>
      </c>
      <c r="AV308" s="6" t="s">
        <v>6992</v>
      </c>
      <c r="AW308" s="6" t="s">
        <v>6993</v>
      </c>
      <c r="AX308" s="6" t="s">
        <v>6994</v>
      </c>
      <c r="AY308" s="6" t="s">
        <v>5406</v>
      </c>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row>
    <row r="309" spans="1:111" x14ac:dyDescent="0.25">
      <c r="A309" s="6" t="s">
        <v>3561</v>
      </c>
      <c r="B309" s="6">
        <v>215</v>
      </c>
      <c r="C309" s="6" t="s">
        <v>3023</v>
      </c>
      <c r="D309" s="6" t="s">
        <v>3024</v>
      </c>
      <c r="E309" s="6" t="s">
        <v>3539</v>
      </c>
      <c r="F309" s="6" t="s">
        <v>3562</v>
      </c>
      <c r="G309" s="6" t="s">
        <v>5043</v>
      </c>
      <c r="H309" s="6" t="s">
        <v>5278</v>
      </c>
      <c r="I309" s="6" t="s">
        <v>2873</v>
      </c>
      <c r="J309" s="6" t="s">
        <v>3564</v>
      </c>
      <c r="K309" s="6" t="s">
        <v>327</v>
      </c>
      <c r="L309" s="6" t="s">
        <v>3565</v>
      </c>
      <c r="M309" s="110" t="s">
        <v>3566</v>
      </c>
      <c r="N309" s="109" t="s">
        <v>3567</v>
      </c>
      <c r="O309" s="110" t="s">
        <v>3568</v>
      </c>
      <c r="P309" s="109" t="s">
        <v>3569</v>
      </c>
      <c r="Q309" s="110" t="s">
        <v>3570</v>
      </c>
      <c r="R309" s="109" t="s">
        <v>3571</v>
      </c>
      <c r="S309" s="6" t="s">
        <v>3572</v>
      </c>
      <c r="T309" s="6" t="s">
        <v>3573</v>
      </c>
      <c r="U309" s="6" t="s">
        <v>3574</v>
      </c>
      <c r="V309" s="6" t="s">
        <v>3575</v>
      </c>
      <c r="W309" s="110" t="s">
        <v>3576</v>
      </c>
      <c r="X309" s="109" t="s">
        <v>94</v>
      </c>
      <c r="Y309" s="110" t="s">
        <v>3577</v>
      </c>
      <c r="Z309" s="6" t="s">
        <v>3578</v>
      </c>
      <c r="AA309" s="6" t="s">
        <v>3579</v>
      </c>
      <c r="AB309" s="6" t="s">
        <v>3580</v>
      </c>
      <c r="AC309" s="6" t="s">
        <v>99</v>
      </c>
      <c r="AD309" s="110" t="s">
        <v>3581</v>
      </c>
      <c r="AE309" s="109" t="s">
        <v>3582</v>
      </c>
      <c r="AF309" s="6" t="s">
        <v>5387</v>
      </c>
      <c r="AG309" s="6" t="s">
        <v>6679</v>
      </c>
      <c r="AH309" s="6" t="s">
        <v>6995</v>
      </c>
      <c r="AI309" s="6" t="s">
        <v>6996</v>
      </c>
      <c r="AJ309" s="6" t="s">
        <v>5391</v>
      </c>
      <c r="AK309" s="6" t="s">
        <v>5392</v>
      </c>
      <c r="AL309" s="6" t="s">
        <v>6997</v>
      </c>
      <c r="AM309" s="6" t="s">
        <v>6998</v>
      </c>
      <c r="AN309" s="6" t="s">
        <v>6999</v>
      </c>
      <c r="AO309" s="6" t="s">
        <v>5396</v>
      </c>
      <c r="AP309" s="6" t="s">
        <v>5397</v>
      </c>
      <c r="AQ309" s="6" t="s">
        <v>6685</v>
      </c>
      <c r="AR309" s="6" t="s">
        <v>7000</v>
      </c>
      <c r="AS309" s="6" t="s">
        <v>7001</v>
      </c>
      <c r="AT309" s="6" t="s">
        <v>5401</v>
      </c>
      <c r="AU309" s="6" t="s">
        <v>5402</v>
      </c>
      <c r="AV309" s="6" t="s">
        <v>7002</v>
      </c>
      <c r="AW309" s="6" t="s">
        <v>7003</v>
      </c>
      <c r="AX309" s="6" t="s">
        <v>7004</v>
      </c>
      <c r="AY309" s="6" t="s">
        <v>5406</v>
      </c>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row>
    <row r="310" spans="1:111" x14ac:dyDescent="0.25">
      <c r="A310" s="6" t="s">
        <v>3583</v>
      </c>
      <c r="B310" s="6">
        <v>216</v>
      </c>
      <c r="C310" s="6" t="s">
        <v>3023</v>
      </c>
      <c r="D310" s="6" t="s">
        <v>3024</v>
      </c>
      <c r="E310" s="6" t="s">
        <v>3539</v>
      </c>
      <c r="F310" s="6" t="s">
        <v>3584</v>
      </c>
      <c r="G310" s="6" t="s">
        <v>5044</v>
      </c>
      <c r="H310" s="6" t="s">
        <v>5279</v>
      </c>
      <c r="I310" s="6" t="s">
        <v>3587</v>
      </c>
      <c r="J310" s="6" t="s">
        <v>3588</v>
      </c>
      <c r="K310" s="6" t="s">
        <v>3589</v>
      </c>
      <c r="L310" s="6" t="s">
        <v>3590</v>
      </c>
      <c r="M310" s="110" t="s">
        <v>3591</v>
      </c>
      <c r="N310" s="109" t="s">
        <v>3592</v>
      </c>
      <c r="O310" s="110" t="s">
        <v>3593</v>
      </c>
      <c r="P310" s="109" t="s">
        <v>3594</v>
      </c>
      <c r="Q310" s="110" t="s">
        <v>3595</v>
      </c>
      <c r="R310" s="109" t="s">
        <v>3596</v>
      </c>
      <c r="S310" s="6" t="s">
        <v>3597</v>
      </c>
      <c r="T310" s="6" t="s">
        <v>3598</v>
      </c>
      <c r="U310" s="6" t="s">
        <v>3599</v>
      </c>
      <c r="V310" s="6" t="s">
        <v>3600</v>
      </c>
      <c r="W310" s="110" t="s">
        <v>3601</v>
      </c>
      <c r="X310" s="109" t="s">
        <v>94</v>
      </c>
      <c r="Y310" s="110" t="s">
        <v>3602</v>
      </c>
      <c r="Z310" s="6" t="s">
        <v>3603</v>
      </c>
      <c r="AA310" s="6" t="s">
        <v>3604</v>
      </c>
      <c r="AB310" s="6" t="s">
        <v>3605</v>
      </c>
      <c r="AC310" s="6" t="s">
        <v>99</v>
      </c>
      <c r="AD310" s="110" t="s">
        <v>3606</v>
      </c>
      <c r="AE310" s="109" t="s">
        <v>3607</v>
      </c>
      <c r="AF310" s="6" t="s">
        <v>5387</v>
      </c>
      <c r="AG310" s="6" t="s">
        <v>7005</v>
      </c>
      <c r="AH310" s="6" t="s">
        <v>7006</v>
      </c>
      <c r="AI310" s="6" t="s">
        <v>7007</v>
      </c>
      <c r="AJ310" s="6" t="s">
        <v>5391</v>
      </c>
      <c r="AK310" s="6" t="s">
        <v>5392</v>
      </c>
      <c r="AL310" s="6" t="s">
        <v>7008</v>
      </c>
      <c r="AM310" s="6" t="s">
        <v>7009</v>
      </c>
      <c r="AN310" s="6" t="s">
        <v>7010</v>
      </c>
      <c r="AO310" s="6" t="s">
        <v>5396</v>
      </c>
      <c r="AP310" s="6" t="s">
        <v>5397</v>
      </c>
      <c r="AQ310" s="6" t="s">
        <v>7011</v>
      </c>
      <c r="AR310" s="6" t="s">
        <v>7012</v>
      </c>
      <c r="AS310" s="6" t="s">
        <v>7013</v>
      </c>
      <c r="AT310" s="6" t="s">
        <v>5401</v>
      </c>
      <c r="AU310" s="6" t="s">
        <v>5402</v>
      </c>
      <c r="AV310" s="6" t="s">
        <v>7014</v>
      </c>
      <c r="AW310" s="6" t="s">
        <v>7015</v>
      </c>
      <c r="AX310" s="6" t="s">
        <v>7016</v>
      </c>
      <c r="AY310" s="6" t="s">
        <v>5406</v>
      </c>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row>
    <row r="311" spans="1:111" x14ac:dyDescent="0.25">
      <c r="A311" s="6" t="s">
        <v>3608</v>
      </c>
      <c r="B311" s="6">
        <v>217</v>
      </c>
      <c r="C311" s="6" t="s">
        <v>3023</v>
      </c>
      <c r="D311" s="6" t="s">
        <v>3024</v>
      </c>
      <c r="E311" s="6" t="s">
        <v>3539</v>
      </c>
      <c r="F311" s="6" t="s">
        <v>3609</v>
      </c>
      <c r="G311" s="6" t="s">
        <v>5045</v>
      </c>
      <c r="H311" s="6" t="s">
        <v>5280</v>
      </c>
      <c r="I311" s="6" t="s">
        <v>2873</v>
      </c>
      <c r="J311" s="6" t="s">
        <v>3611</v>
      </c>
      <c r="K311" s="6" t="s">
        <v>308</v>
      </c>
      <c r="L311" s="6" t="s">
        <v>3612</v>
      </c>
      <c r="M311" s="110" t="s">
        <v>3613</v>
      </c>
      <c r="N311" s="109" t="s">
        <v>3614</v>
      </c>
      <c r="O311" s="110" t="s">
        <v>3615</v>
      </c>
      <c r="P311" s="109" t="s">
        <v>3616</v>
      </c>
      <c r="Q311" s="110" t="s">
        <v>3617</v>
      </c>
      <c r="R311" s="109" t="s">
        <v>3618</v>
      </c>
      <c r="S311" s="6" t="s">
        <v>3619</v>
      </c>
      <c r="T311" s="6" t="s">
        <v>3620</v>
      </c>
      <c r="U311" s="6" t="s">
        <v>3621</v>
      </c>
      <c r="V311" s="6" t="s">
        <v>3622</v>
      </c>
      <c r="W311" s="110" t="s">
        <v>3623</v>
      </c>
      <c r="X311" s="109" t="s">
        <v>94</v>
      </c>
      <c r="Y311" s="110" t="s">
        <v>3624</v>
      </c>
      <c r="Z311" s="6" t="s">
        <v>3625</v>
      </c>
      <c r="AA311" s="6" t="s">
        <v>3626</v>
      </c>
      <c r="AB311" s="6" t="s">
        <v>3627</v>
      </c>
      <c r="AC311" s="6" t="s">
        <v>99</v>
      </c>
      <c r="AD311" s="110" t="s">
        <v>3628</v>
      </c>
      <c r="AE311" s="109" t="s">
        <v>3629</v>
      </c>
      <c r="AF311" s="6" t="s">
        <v>5387</v>
      </c>
      <c r="AG311" s="6" t="s">
        <v>6679</v>
      </c>
      <c r="AH311" s="6" t="s">
        <v>7017</v>
      </c>
      <c r="AI311" s="6" t="s">
        <v>7018</v>
      </c>
      <c r="AJ311" s="6" t="s">
        <v>5391</v>
      </c>
      <c r="AK311" s="6" t="s">
        <v>5392</v>
      </c>
      <c r="AL311" s="6" t="s">
        <v>7019</v>
      </c>
      <c r="AM311" s="6" t="s">
        <v>7020</v>
      </c>
      <c r="AN311" s="6" t="s">
        <v>7021</v>
      </c>
      <c r="AO311" s="6" t="s">
        <v>5396</v>
      </c>
      <c r="AP311" s="6" t="s">
        <v>5397</v>
      </c>
      <c r="AQ311" s="6" t="s">
        <v>6685</v>
      </c>
      <c r="AR311" s="6" t="s">
        <v>7022</v>
      </c>
      <c r="AS311" s="6" t="s">
        <v>7023</v>
      </c>
      <c r="AT311" s="6" t="s">
        <v>5401</v>
      </c>
      <c r="AU311" s="6" t="s">
        <v>5402</v>
      </c>
      <c r="AV311" s="6" t="s">
        <v>7024</v>
      </c>
      <c r="AW311" s="6" t="s">
        <v>7025</v>
      </c>
      <c r="AX311" s="6" t="s">
        <v>7026</v>
      </c>
      <c r="AY311" s="6" t="s">
        <v>5406</v>
      </c>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row>
    <row r="312" spans="1:111" x14ac:dyDescent="0.25">
      <c r="A312" s="6" t="s">
        <v>3630</v>
      </c>
      <c r="B312" s="6">
        <v>218</v>
      </c>
      <c r="C312" s="6" t="s">
        <v>3023</v>
      </c>
      <c r="D312" s="6" t="s">
        <v>3024</v>
      </c>
      <c r="E312" s="6" t="s">
        <v>3631</v>
      </c>
      <c r="F312" s="6" t="s">
        <v>3632</v>
      </c>
      <c r="G312" s="6" t="s">
        <v>5046</v>
      </c>
      <c r="H312" s="6" t="s">
        <v>5281</v>
      </c>
      <c r="I312" s="6" t="s">
        <v>2873</v>
      </c>
      <c r="J312" s="6" t="s">
        <v>3635</v>
      </c>
      <c r="K312" s="6" t="s">
        <v>81</v>
      </c>
      <c r="L312" s="6" t="s">
        <v>3636</v>
      </c>
      <c r="M312" s="110" t="s">
        <v>3637</v>
      </c>
      <c r="N312" s="109" t="s">
        <v>3638</v>
      </c>
      <c r="O312" s="110" t="s">
        <v>3639</v>
      </c>
      <c r="P312" s="109" t="s">
        <v>3640</v>
      </c>
      <c r="Q312" s="110" t="s">
        <v>3641</v>
      </c>
      <c r="R312" s="109" t="s">
        <v>3642</v>
      </c>
      <c r="S312" s="6" t="s">
        <v>3643</v>
      </c>
      <c r="T312" s="6" t="s">
        <v>3644</v>
      </c>
      <c r="U312" s="6" t="s">
        <v>3645</v>
      </c>
      <c r="V312" s="6" t="s">
        <v>92</v>
      </c>
      <c r="W312" s="110" t="s">
        <v>3646</v>
      </c>
      <c r="X312" s="109" t="s">
        <v>94</v>
      </c>
      <c r="Y312" s="110" t="s">
        <v>3647</v>
      </c>
      <c r="Z312" s="6" t="s">
        <v>3648</v>
      </c>
      <c r="AA312" s="6" t="s">
        <v>3649</v>
      </c>
      <c r="AB312" s="6" t="s">
        <v>2956</v>
      </c>
      <c r="AC312" s="6" t="s">
        <v>99</v>
      </c>
      <c r="AD312" s="110" t="s">
        <v>3650</v>
      </c>
      <c r="AE312" s="109" t="s">
        <v>3651</v>
      </c>
      <c r="AF312" s="6" t="s">
        <v>5387</v>
      </c>
      <c r="AG312" s="6" t="s">
        <v>6679</v>
      </c>
      <c r="AH312" s="6" t="s">
        <v>7027</v>
      </c>
      <c r="AI312" s="6" t="s">
        <v>7028</v>
      </c>
      <c r="AJ312" s="6" t="s">
        <v>5391</v>
      </c>
      <c r="AK312" s="6" t="s">
        <v>5392</v>
      </c>
      <c r="AL312" s="6" t="s">
        <v>7029</v>
      </c>
      <c r="AM312" s="6" t="s">
        <v>7030</v>
      </c>
      <c r="AN312" s="6" t="s">
        <v>7031</v>
      </c>
      <c r="AO312" s="6" t="s">
        <v>5396</v>
      </c>
      <c r="AP312" s="6" t="s">
        <v>5397</v>
      </c>
      <c r="AQ312" s="6" t="s">
        <v>6685</v>
      </c>
      <c r="AR312" s="6" t="s">
        <v>7032</v>
      </c>
      <c r="AS312" s="6" t="s">
        <v>7033</v>
      </c>
      <c r="AT312" s="6" t="s">
        <v>5401</v>
      </c>
      <c r="AU312" s="6" t="s">
        <v>5402</v>
      </c>
      <c r="AV312" s="6" t="s">
        <v>7034</v>
      </c>
      <c r="AW312" s="6" t="s">
        <v>7035</v>
      </c>
      <c r="AX312" s="6" t="s">
        <v>7036</v>
      </c>
      <c r="AY312" s="6" t="s">
        <v>5406</v>
      </c>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row>
    <row r="313" spans="1:111" x14ac:dyDescent="0.25">
      <c r="A313" s="6" t="s">
        <v>3652</v>
      </c>
      <c r="B313" s="6">
        <v>219</v>
      </c>
      <c r="C313" s="6" t="s">
        <v>3023</v>
      </c>
      <c r="D313" s="6" t="s">
        <v>3024</v>
      </c>
      <c r="E313" s="6" t="s">
        <v>3631</v>
      </c>
      <c r="F313" s="6" t="s">
        <v>3653</v>
      </c>
      <c r="G313" s="6" t="s">
        <v>5047</v>
      </c>
      <c r="H313" s="6" t="s">
        <v>5282</v>
      </c>
      <c r="I313" s="6" t="s">
        <v>2873</v>
      </c>
      <c r="J313" s="6" t="s">
        <v>981</v>
      </c>
      <c r="K313" s="6" t="s">
        <v>81</v>
      </c>
      <c r="L313" s="6" t="s">
        <v>3656</v>
      </c>
      <c r="M313" s="110" t="s">
        <v>3657</v>
      </c>
      <c r="N313" s="109" t="s">
        <v>3658</v>
      </c>
      <c r="O313" s="110" t="s">
        <v>3659</v>
      </c>
      <c r="P313" s="109" t="s">
        <v>3660</v>
      </c>
      <c r="Q313" s="110" t="s">
        <v>3661</v>
      </c>
      <c r="R313" s="109" t="s">
        <v>3662</v>
      </c>
      <c r="S313" s="6" t="s">
        <v>3663</v>
      </c>
      <c r="T313" s="6" t="s">
        <v>3664</v>
      </c>
      <c r="U313" s="6" t="s">
        <v>3665</v>
      </c>
      <c r="V313" s="6" t="s">
        <v>92</v>
      </c>
      <c r="W313" s="110" t="s">
        <v>3666</v>
      </c>
      <c r="X313" s="109" t="s">
        <v>94</v>
      </c>
      <c r="Y313" s="110" t="s">
        <v>3667</v>
      </c>
      <c r="Z313" s="6" t="s">
        <v>3668</v>
      </c>
      <c r="AA313" s="6" t="s">
        <v>3669</v>
      </c>
      <c r="AB313" s="6" t="s">
        <v>2956</v>
      </c>
      <c r="AC313" s="6" t="s">
        <v>99</v>
      </c>
      <c r="AD313" s="110" t="s">
        <v>3670</v>
      </c>
      <c r="AE313" s="109" t="s">
        <v>3671</v>
      </c>
      <c r="AF313" s="6" t="s">
        <v>5387</v>
      </c>
      <c r="AG313" s="6" t="s">
        <v>6679</v>
      </c>
      <c r="AH313" s="6" t="s">
        <v>7037</v>
      </c>
      <c r="AI313" s="6" t="s">
        <v>7038</v>
      </c>
      <c r="AJ313" s="6" t="s">
        <v>5391</v>
      </c>
      <c r="AK313" s="6" t="s">
        <v>5392</v>
      </c>
      <c r="AL313" s="6" t="s">
        <v>7039</v>
      </c>
      <c r="AM313" s="6" t="s">
        <v>7040</v>
      </c>
      <c r="AN313" s="6" t="s">
        <v>7041</v>
      </c>
      <c r="AO313" s="6" t="s">
        <v>5396</v>
      </c>
      <c r="AP313" s="6" t="s">
        <v>5397</v>
      </c>
      <c r="AQ313" s="6" t="s">
        <v>6685</v>
      </c>
      <c r="AR313" s="6" t="s">
        <v>7042</v>
      </c>
      <c r="AS313" s="6" t="s">
        <v>7043</v>
      </c>
      <c r="AT313" s="6" t="s">
        <v>5401</v>
      </c>
      <c r="AU313" s="6" t="s">
        <v>5402</v>
      </c>
      <c r="AV313" s="6" t="s">
        <v>7044</v>
      </c>
      <c r="AW313" s="6" t="s">
        <v>7045</v>
      </c>
      <c r="AX313" s="6" t="s">
        <v>7046</v>
      </c>
      <c r="AY313" s="6" t="s">
        <v>5406</v>
      </c>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row>
    <row r="314" spans="1:111" x14ac:dyDescent="0.25">
      <c r="A314" s="6" t="s">
        <v>3672</v>
      </c>
      <c r="B314" s="6">
        <v>220</v>
      </c>
      <c r="C314" s="6" t="s">
        <v>3023</v>
      </c>
      <c r="D314" s="6" t="s">
        <v>3024</v>
      </c>
      <c r="E314" s="6" t="s">
        <v>3631</v>
      </c>
      <c r="F314" s="6" t="s">
        <v>3673</v>
      </c>
      <c r="G314" s="6" t="s">
        <v>5048</v>
      </c>
      <c r="H314" s="6" t="s">
        <v>5283</v>
      </c>
      <c r="I314" s="6" t="s">
        <v>3519</v>
      </c>
      <c r="J314" s="6" t="s">
        <v>3050</v>
      </c>
      <c r="K314" s="6" t="s">
        <v>81</v>
      </c>
      <c r="L314" s="6" t="s">
        <v>3675</v>
      </c>
      <c r="M314" s="110" t="s">
        <v>3676</v>
      </c>
      <c r="N314" s="109" t="s">
        <v>3677</v>
      </c>
      <c r="O314" s="110" t="s">
        <v>3678</v>
      </c>
      <c r="P314" s="109" t="s">
        <v>3679</v>
      </c>
      <c r="Q314" s="110" t="s">
        <v>3680</v>
      </c>
      <c r="R314" s="109" t="s">
        <v>3681</v>
      </c>
      <c r="S314" s="6" t="s">
        <v>3682</v>
      </c>
      <c r="T314" s="6" t="s">
        <v>3683</v>
      </c>
      <c r="U314" s="6" t="s">
        <v>3684</v>
      </c>
      <c r="V314" s="6" t="s">
        <v>92</v>
      </c>
      <c r="W314" s="110" t="s">
        <v>3685</v>
      </c>
      <c r="X314" s="109" t="s">
        <v>94</v>
      </c>
      <c r="Y314" s="110" t="s">
        <v>3686</v>
      </c>
      <c r="Z314" s="6" t="s">
        <v>3687</v>
      </c>
      <c r="AA314" s="6" t="s">
        <v>3688</v>
      </c>
      <c r="AB314" s="6" t="s">
        <v>2956</v>
      </c>
      <c r="AC314" s="6" t="s">
        <v>99</v>
      </c>
      <c r="AD314" s="110" t="s">
        <v>3689</v>
      </c>
      <c r="AE314" s="109" t="s">
        <v>3690</v>
      </c>
      <c r="AF314" s="6" t="s">
        <v>5387</v>
      </c>
      <c r="AG314" s="6" t="s">
        <v>6973</v>
      </c>
      <c r="AH314" s="6" t="s">
        <v>7047</v>
      </c>
      <c r="AI314" s="6" t="s">
        <v>7048</v>
      </c>
      <c r="AJ314" s="6" t="s">
        <v>5391</v>
      </c>
      <c r="AK314" s="6" t="s">
        <v>5392</v>
      </c>
      <c r="AL314" s="6" t="s">
        <v>7049</v>
      </c>
      <c r="AM314" s="6" t="s">
        <v>7050</v>
      </c>
      <c r="AN314" s="6" t="s">
        <v>7051</v>
      </c>
      <c r="AO314" s="6" t="s">
        <v>5396</v>
      </c>
      <c r="AP314" s="6" t="s">
        <v>5397</v>
      </c>
      <c r="AQ314" s="6" t="s">
        <v>6979</v>
      </c>
      <c r="AR314" s="6" t="s">
        <v>7052</v>
      </c>
      <c r="AS314" s="6" t="s">
        <v>7053</v>
      </c>
      <c r="AT314" s="6" t="s">
        <v>5401</v>
      </c>
      <c r="AU314" s="6" t="s">
        <v>5402</v>
      </c>
      <c r="AV314" s="6" t="s">
        <v>7054</v>
      </c>
      <c r="AW314" s="6" t="s">
        <v>7055</v>
      </c>
      <c r="AX314" s="6" t="s">
        <v>7056</v>
      </c>
      <c r="AY314" s="6" t="s">
        <v>5406</v>
      </c>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row>
    <row r="315" spans="1:111" x14ac:dyDescent="0.25">
      <c r="A315" s="6" t="s">
        <v>3691</v>
      </c>
      <c r="B315" s="6">
        <v>221</v>
      </c>
      <c r="C315" s="6" t="s">
        <v>3023</v>
      </c>
      <c r="D315" s="6" t="s">
        <v>3024</v>
      </c>
      <c r="E315" s="6" t="s">
        <v>3025</v>
      </c>
      <c r="F315" s="6" t="s">
        <v>3692</v>
      </c>
      <c r="G315" s="6" t="s">
        <v>5049</v>
      </c>
      <c r="H315" s="6" t="s">
        <v>5284</v>
      </c>
      <c r="I315" s="6" t="s">
        <v>2873</v>
      </c>
      <c r="J315" s="6" t="s">
        <v>3497</v>
      </c>
      <c r="K315" s="6" t="s">
        <v>81</v>
      </c>
      <c r="L315" s="6" t="s">
        <v>3695</v>
      </c>
      <c r="M315" s="110" t="s">
        <v>3696</v>
      </c>
      <c r="N315" s="109" t="s">
        <v>3697</v>
      </c>
      <c r="O315" s="110" t="s">
        <v>3698</v>
      </c>
      <c r="P315" s="109" t="s">
        <v>3699</v>
      </c>
      <c r="Q315" s="110" t="s">
        <v>3700</v>
      </c>
      <c r="R315" s="109" t="s">
        <v>3701</v>
      </c>
      <c r="S315" s="6" t="s">
        <v>3702</v>
      </c>
      <c r="T315" s="6" t="s">
        <v>3703</v>
      </c>
      <c r="U315" s="6" t="s">
        <v>3704</v>
      </c>
      <c r="V315" s="6" t="s">
        <v>3103</v>
      </c>
      <c r="W315" s="110" t="s">
        <v>3705</v>
      </c>
      <c r="X315" s="109" t="s">
        <v>94</v>
      </c>
      <c r="Y315" s="110" t="s">
        <v>3706</v>
      </c>
      <c r="Z315" s="6" t="s">
        <v>3707</v>
      </c>
      <c r="AA315" s="6" t="s">
        <v>3708</v>
      </c>
      <c r="AB315" s="6" t="s">
        <v>3044</v>
      </c>
      <c r="AC315" s="6" t="s">
        <v>99</v>
      </c>
      <c r="AD315" s="110" t="s">
        <v>3709</v>
      </c>
      <c r="AE315" s="109" t="s">
        <v>3710</v>
      </c>
      <c r="AF315" s="6" t="s">
        <v>5387</v>
      </c>
      <c r="AG315" s="6" t="s">
        <v>6679</v>
      </c>
      <c r="AH315" s="6" t="s">
        <v>7057</v>
      </c>
      <c r="AI315" s="6" t="s">
        <v>7058</v>
      </c>
      <c r="AJ315" s="6" t="s">
        <v>5391</v>
      </c>
      <c r="AK315" s="6" t="s">
        <v>5392</v>
      </c>
      <c r="AL315" s="6" t="s">
        <v>7059</v>
      </c>
      <c r="AM315" s="6" t="s">
        <v>7060</v>
      </c>
      <c r="AN315" s="6" t="s">
        <v>7061</v>
      </c>
      <c r="AO315" s="6" t="s">
        <v>5396</v>
      </c>
      <c r="AP315" s="6" t="s">
        <v>5397</v>
      </c>
      <c r="AQ315" s="6" t="s">
        <v>6685</v>
      </c>
      <c r="AR315" s="6" t="s">
        <v>7062</v>
      </c>
      <c r="AS315" s="6" t="s">
        <v>7063</v>
      </c>
      <c r="AT315" s="6" t="s">
        <v>5401</v>
      </c>
      <c r="AU315" s="6" t="s">
        <v>5402</v>
      </c>
      <c r="AV315" s="6" t="s">
        <v>7064</v>
      </c>
      <c r="AW315" s="6" t="s">
        <v>7065</v>
      </c>
      <c r="AX315" s="6" t="s">
        <v>7066</v>
      </c>
      <c r="AY315" s="6" t="s">
        <v>5406</v>
      </c>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row>
    <row r="316" spans="1:111" x14ac:dyDescent="0.25">
      <c r="A316" s="6" t="s">
        <v>3711</v>
      </c>
      <c r="B316" s="6">
        <v>222</v>
      </c>
      <c r="C316" s="6" t="s">
        <v>73</v>
      </c>
      <c r="D316" s="6" t="s">
        <v>74</v>
      </c>
      <c r="E316" s="6" t="s">
        <v>3344</v>
      </c>
      <c r="F316" s="6" t="s">
        <v>3712</v>
      </c>
      <c r="G316" s="6" t="s">
        <v>5050</v>
      </c>
      <c r="H316" s="6" t="s">
        <v>5285</v>
      </c>
      <c r="I316" s="6" t="s">
        <v>2873</v>
      </c>
      <c r="J316" s="6" t="s">
        <v>3715</v>
      </c>
      <c r="K316" s="6" t="s">
        <v>81</v>
      </c>
      <c r="L316" s="6" t="s">
        <v>3716</v>
      </c>
      <c r="M316" s="110" t="s">
        <v>3717</v>
      </c>
      <c r="N316" s="109" t="s">
        <v>3718</v>
      </c>
      <c r="O316" s="110" t="s">
        <v>3719</v>
      </c>
      <c r="P316" s="109" t="s">
        <v>3720</v>
      </c>
      <c r="Q316" s="110" t="s">
        <v>3721</v>
      </c>
      <c r="R316" s="109" t="s">
        <v>3722</v>
      </c>
      <c r="S316" s="6" t="s">
        <v>3723</v>
      </c>
      <c r="T316" s="6" t="s">
        <v>3724</v>
      </c>
      <c r="U316" s="6" t="s">
        <v>3725</v>
      </c>
      <c r="V316" s="6" t="s">
        <v>3726</v>
      </c>
      <c r="W316" s="110" t="s">
        <v>3727</v>
      </c>
      <c r="X316" s="109" t="s">
        <v>94</v>
      </c>
      <c r="Y316" s="110" t="s">
        <v>3728</v>
      </c>
      <c r="Z316" s="6" t="s">
        <v>3729</v>
      </c>
      <c r="AA316" s="6" t="s">
        <v>3730</v>
      </c>
      <c r="AB316" s="6" t="s">
        <v>3212</v>
      </c>
      <c r="AC316" s="6" t="s">
        <v>99</v>
      </c>
      <c r="AD316" s="110" t="s">
        <v>3731</v>
      </c>
      <c r="AE316" s="109" t="s">
        <v>3732</v>
      </c>
      <c r="AF316" s="6" t="s">
        <v>5387</v>
      </c>
      <c r="AG316" s="6" t="s">
        <v>6679</v>
      </c>
      <c r="AH316" s="6" t="s">
        <v>7067</v>
      </c>
      <c r="AI316" s="6" t="s">
        <v>7068</v>
      </c>
      <c r="AJ316" s="6" t="s">
        <v>5391</v>
      </c>
      <c r="AK316" s="6" t="s">
        <v>5392</v>
      </c>
      <c r="AL316" s="6" t="s">
        <v>7069</v>
      </c>
      <c r="AM316" s="6" t="s">
        <v>7070</v>
      </c>
      <c r="AN316" s="6" t="s">
        <v>7071</v>
      </c>
      <c r="AO316" s="6" t="s">
        <v>5396</v>
      </c>
      <c r="AP316" s="6" t="s">
        <v>5397</v>
      </c>
      <c r="AQ316" s="6" t="s">
        <v>6685</v>
      </c>
      <c r="AR316" s="6" t="s">
        <v>7072</v>
      </c>
      <c r="AS316" s="6" t="s">
        <v>7073</v>
      </c>
      <c r="AT316" s="6" t="s">
        <v>5401</v>
      </c>
      <c r="AU316" s="6" t="s">
        <v>5402</v>
      </c>
      <c r="AV316" s="6" t="s">
        <v>7074</v>
      </c>
      <c r="AW316" s="6" t="s">
        <v>7075</v>
      </c>
      <c r="AX316" s="6" t="s">
        <v>7076</v>
      </c>
      <c r="AY316" s="6" t="s">
        <v>5406</v>
      </c>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row>
    <row r="317" spans="1:111" x14ac:dyDescent="0.25">
      <c r="A317" s="6" t="s">
        <v>3733</v>
      </c>
      <c r="B317" s="6">
        <v>223</v>
      </c>
      <c r="C317" s="6" t="s">
        <v>3023</v>
      </c>
      <c r="D317" s="6" t="s">
        <v>3024</v>
      </c>
      <c r="E317" s="6" t="s">
        <v>3238</v>
      </c>
      <c r="F317" s="6" t="s">
        <v>3734</v>
      </c>
      <c r="G317" s="6" t="s">
        <v>5051</v>
      </c>
      <c r="H317" s="6" t="s">
        <v>5286</v>
      </c>
      <c r="I317" s="6" t="s">
        <v>2873</v>
      </c>
      <c r="J317" s="6" t="s">
        <v>3476</v>
      </c>
      <c r="K317" s="6" t="s">
        <v>81</v>
      </c>
      <c r="L317" s="6" t="s">
        <v>3737</v>
      </c>
      <c r="M317" s="110" t="s">
        <v>3738</v>
      </c>
      <c r="N317" s="109" t="s">
        <v>3739</v>
      </c>
      <c r="O317" s="110" t="s">
        <v>3740</v>
      </c>
      <c r="P317" s="109" t="s">
        <v>3741</v>
      </c>
      <c r="Q317" s="110" t="s">
        <v>3742</v>
      </c>
      <c r="R317" s="109" t="s">
        <v>3743</v>
      </c>
      <c r="S317" s="6" t="s">
        <v>3744</v>
      </c>
      <c r="T317" s="6" t="s">
        <v>3745</v>
      </c>
      <c r="U317" s="6" t="s">
        <v>3746</v>
      </c>
      <c r="V317" s="6" t="s">
        <v>3747</v>
      </c>
      <c r="W317" s="110" t="s">
        <v>3748</v>
      </c>
      <c r="X317" s="109" t="s">
        <v>94</v>
      </c>
      <c r="Y317" s="110" t="s">
        <v>3749</v>
      </c>
      <c r="Z317" s="6" t="s">
        <v>3750</v>
      </c>
      <c r="AA317" s="6" t="s">
        <v>3751</v>
      </c>
      <c r="AB317" s="6" t="s">
        <v>2913</v>
      </c>
      <c r="AC317" s="6" t="s">
        <v>99</v>
      </c>
      <c r="AD317" s="110" t="s">
        <v>3752</v>
      </c>
      <c r="AE317" s="109" t="s">
        <v>3753</v>
      </c>
      <c r="AF317" s="6" t="s">
        <v>5387</v>
      </c>
      <c r="AG317" s="6" t="s">
        <v>6679</v>
      </c>
      <c r="AH317" s="6" t="s">
        <v>7077</v>
      </c>
      <c r="AI317" s="6" t="s">
        <v>7078</v>
      </c>
      <c r="AJ317" s="6" t="s">
        <v>5391</v>
      </c>
      <c r="AK317" s="6" t="s">
        <v>5392</v>
      </c>
      <c r="AL317" s="6" t="s">
        <v>7079</v>
      </c>
      <c r="AM317" s="6" t="s">
        <v>7080</v>
      </c>
      <c r="AN317" s="6" t="s">
        <v>7081</v>
      </c>
      <c r="AO317" s="6" t="s">
        <v>5396</v>
      </c>
      <c r="AP317" s="6" t="s">
        <v>5397</v>
      </c>
      <c r="AQ317" s="6" t="s">
        <v>6685</v>
      </c>
      <c r="AR317" s="6" t="s">
        <v>7082</v>
      </c>
      <c r="AS317" s="6" t="s">
        <v>7083</v>
      </c>
      <c r="AT317" s="6" t="s">
        <v>5401</v>
      </c>
      <c r="AU317" s="6" t="s">
        <v>5402</v>
      </c>
      <c r="AV317" s="6" t="s">
        <v>7084</v>
      </c>
      <c r="AW317" s="6" t="s">
        <v>7085</v>
      </c>
      <c r="AX317" s="6" t="s">
        <v>7086</v>
      </c>
      <c r="AY317" s="6" t="s">
        <v>5406</v>
      </c>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row>
    <row r="318" spans="1:111" x14ac:dyDescent="0.25">
      <c r="A318" s="6" t="s">
        <v>3754</v>
      </c>
      <c r="B318" s="6">
        <v>224</v>
      </c>
      <c r="C318" s="6" t="s">
        <v>3023</v>
      </c>
      <c r="D318" s="6" t="s">
        <v>3024</v>
      </c>
      <c r="E318" s="6" t="s">
        <v>3132</v>
      </c>
      <c r="F318" s="6" t="s">
        <v>3755</v>
      </c>
      <c r="G318" s="6" t="s">
        <v>5052</v>
      </c>
      <c r="H318" s="6" t="s">
        <v>5287</v>
      </c>
      <c r="I318" s="6" t="s">
        <v>2873</v>
      </c>
      <c r="J318" s="6" t="s">
        <v>3050</v>
      </c>
      <c r="K318" s="6" t="s">
        <v>81</v>
      </c>
      <c r="L318" s="6" t="s">
        <v>3757</v>
      </c>
      <c r="M318" s="110" t="s">
        <v>3758</v>
      </c>
      <c r="N318" s="109" t="s">
        <v>3759</v>
      </c>
      <c r="O318" s="110" t="s">
        <v>3760</v>
      </c>
      <c r="P318" s="109" t="s">
        <v>3761</v>
      </c>
      <c r="Q318" s="110" t="s">
        <v>3762</v>
      </c>
      <c r="R318" s="109" t="s">
        <v>3763</v>
      </c>
      <c r="S318" s="6" t="s">
        <v>3764</v>
      </c>
      <c r="T318" s="6" t="s">
        <v>3765</v>
      </c>
      <c r="U318" s="6" t="s">
        <v>3766</v>
      </c>
      <c r="V318" s="6" t="s">
        <v>3767</v>
      </c>
      <c r="W318" s="110" t="s">
        <v>3768</v>
      </c>
      <c r="X318" s="109" t="s">
        <v>94</v>
      </c>
      <c r="Y318" s="110" t="s">
        <v>3769</v>
      </c>
      <c r="Z318" s="6" t="s">
        <v>3770</v>
      </c>
      <c r="AA318" s="6" t="s">
        <v>3771</v>
      </c>
      <c r="AB318" s="6" t="s">
        <v>2956</v>
      </c>
      <c r="AC318" s="6" t="s">
        <v>99</v>
      </c>
      <c r="AD318" s="110" t="s">
        <v>3772</v>
      </c>
      <c r="AE318" s="109" t="s">
        <v>3773</v>
      </c>
      <c r="AF318" s="6" t="s">
        <v>5387</v>
      </c>
      <c r="AG318" s="6" t="s">
        <v>6679</v>
      </c>
      <c r="AH318" s="6" t="s">
        <v>7087</v>
      </c>
      <c r="AI318" s="6" t="s">
        <v>7088</v>
      </c>
      <c r="AJ318" s="6" t="s">
        <v>5391</v>
      </c>
      <c r="AK318" s="6" t="s">
        <v>5392</v>
      </c>
      <c r="AL318" s="6" t="s">
        <v>7089</v>
      </c>
      <c r="AM318" s="6" t="s">
        <v>7090</v>
      </c>
      <c r="AN318" s="6" t="s">
        <v>7091</v>
      </c>
      <c r="AO318" s="6" t="s">
        <v>5396</v>
      </c>
      <c r="AP318" s="6" t="s">
        <v>5397</v>
      </c>
      <c r="AQ318" s="6" t="s">
        <v>6685</v>
      </c>
      <c r="AR318" s="6" t="s">
        <v>7092</v>
      </c>
      <c r="AS318" s="6" t="s">
        <v>7093</v>
      </c>
      <c r="AT318" s="6" t="s">
        <v>5401</v>
      </c>
      <c r="AU318" s="6" t="s">
        <v>5402</v>
      </c>
      <c r="AV318" s="6" t="s">
        <v>7094</v>
      </c>
      <c r="AW318" s="6" t="s">
        <v>7095</v>
      </c>
      <c r="AX318" s="6" t="s">
        <v>7096</v>
      </c>
      <c r="AY318" s="6" t="s">
        <v>5406</v>
      </c>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row>
    <row r="319" spans="1:111" x14ac:dyDescent="0.25">
      <c r="A319" s="6" t="s">
        <v>3774</v>
      </c>
      <c r="B319" s="6">
        <v>225</v>
      </c>
      <c r="C319" s="6" t="s">
        <v>3023</v>
      </c>
      <c r="D319" s="6" t="s">
        <v>3024</v>
      </c>
      <c r="E319" s="6" t="s">
        <v>3451</v>
      </c>
      <c r="F319" s="6" t="s">
        <v>3775</v>
      </c>
      <c r="G319" s="6" t="s">
        <v>5053</v>
      </c>
      <c r="H319" s="6" t="s">
        <v>5288</v>
      </c>
      <c r="I319" s="6" t="s">
        <v>3113</v>
      </c>
      <c r="J319" s="6" t="s">
        <v>1177</v>
      </c>
      <c r="K319" s="6" t="s">
        <v>81</v>
      </c>
      <c r="L319" s="6" t="s">
        <v>3778</v>
      </c>
      <c r="M319" s="110" t="s">
        <v>3779</v>
      </c>
      <c r="N319" s="109" t="s">
        <v>3780</v>
      </c>
      <c r="O319" s="110" t="s">
        <v>3781</v>
      </c>
      <c r="P319" s="109" t="s">
        <v>3782</v>
      </c>
      <c r="Q319" s="110" t="s">
        <v>3783</v>
      </c>
      <c r="R319" s="109" t="s">
        <v>3784</v>
      </c>
      <c r="S319" s="6" t="s">
        <v>3785</v>
      </c>
      <c r="T319" s="6" t="s">
        <v>3786</v>
      </c>
      <c r="U319" s="6" t="s">
        <v>3787</v>
      </c>
      <c r="V319" s="6" t="s">
        <v>92</v>
      </c>
      <c r="W319" s="110" t="s">
        <v>3788</v>
      </c>
      <c r="X319" s="109" t="s">
        <v>94</v>
      </c>
      <c r="Y319" s="110" t="s">
        <v>3789</v>
      </c>
      <c r="Z319" s="6" t="s">
        <v>3790</v>
      </c>
      <c r="AA319" s="6" t="s">
        <v>3791</v>
      </c>
      <c r="AB319" s="6" t="s">
        <v>3792</v>
      </c>
      <c r="AC319" s="6" t="s">
        <v>99</v>
      </c>
      <c r="AD319" s="110" t="s">
        <v>3793</v>
      </c>
      <c r="AE319" s="109" t="s">
        <v>3794</v>
      </c>
      <c r="AF319" s="6" t="s">
        <v>5387</v>
      </c>
      <c r="AG319" s="6" t="s">
        <v>6785</v>
      </c>
      <c r="AH319" s="6" t="s">
        <v>7097</v>
      </c>
      <c r="AI319" s="6" t="s">
        <v>7098</v>
      </c>
      <c r="AJ319" s="6" t="s">
        <v>5391</v>
      </c>
      <c r="AK319" s="6" t="s">
        <v>5392</v>
      </c>
      <c r="AL319" s="6" t="s">
        <v>7099</v>
      </c>
      <c r="AM319" s="6" t="s">
        <v>7100</v>
      </c>
      <c r="AN319" s="6" t="s">
        <v>7101</v>
      </c>
      <c r="AO319" s="6" t="s">
        <v>5396</v>
      </c>
      <c r="AP319" s="6" t="s">
        <v>5397</v>
      </c>
      <c r="AQ319" s="6" t="s">
        <v>6790</v>
      </c>
      <c r="AR319" s="6" t="s">
        <v>7102</v>
      </c>
      <c r="AS319" s="6" t="s">
        <v>7103</v>
      </c>
      <c r="AT319" s="6" t="s">
        <v>5401</v>
      </c>
      <c r="AU319" s="6" t="s">
        <v>5402</v>
      </c>
      <c r="AV319" s="6" t="s">
        <v>7104</v>
      </c>
      <c r="AW319" s="6" t="s">
        <v>7105</v>
      </c>
      <c r="AX319" s="6" t="s">
        <v>7106</v>
      </c>
      <c r="AY319" s="6" t="s">
        <v>5406</v>
      </c>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row>
    <row r="320" spans="1:111" x14ac:dyDescent="0.25">
      <c r="A320" s="6" t="s">
        <v>3795</v>
      </c>
      <c r="B320" s="6">
        <v>226</v>
      </c>
      <c r="C320" s="6" t="s">
        <v>73</v>
      </c>
      <c r="D320" s="6" t="s">
        <v>74</v>
      </c>
      <c r="E320" s="6" t="s">
        <v>3344</v>
      </c>
      <c r="F320" s="6" t="s">
        <v>3796</v>
      </c>
      <c r="G320" s="6" t="s">
        <v>5054</v>
      </c>
      <c r="H320" s="6" t="s">
        <v>5289</v>
      </c>
      <c r="I320" s="6" t="s">
        <v>3799</v>
      </c>
      <c r="J320" s="6" t="s">
        <v>3050</v>
      </c>
      <c r="K320" s="6" t="s">
        <v>81</v>
      </c>
      <c r="L320" s="6" t="s">
        <v>3800</v>
      </c>
      <c r="M320" s="110" t="s">
        <v>3801</v>
      </c>
      <c r="N320" s="109" t="s">
        <v>3802</v>
      </c>
      <c r="O320" s="110" t="s">
        <v>3803</v>
      </c>
      <c r="P320" s="109" t="s">
        <v>3804</v>
      </c>
      <c r="Q320" s="110" t="s">
        <v>3805</v>
      </c>
      <c r="R320" s="109" t="s">
        <v>3806</v>
      </c>
      <c r="S320" s="6" t="s">
        <v>3807</v>
      </c>
      <c r="T320" s="6" t="s">
        <v>3808</v>
      </c>
      <c r="U320" s="6" t="s">
        <v>3809</v>
      </c>
      <c r="V320" s="6" t="s">
        <v>3810</v>
      </c>
      <c r="W320" s="110" t="s">
        <v>3811</v>
      </c>
      <c r="X320" s="109" t="s">
        <v>94</v>
      </c>
      <c r="Y320" s="110" t="s">
        <v>3812</v>
      </c>
      <c r="Z320" s="6" t="s">
        <v>3813</v>
      </c>
      <c r="AA320" s="6" t="s">
        <v>3814</v>
      </c>
      <c r="AB320" s="6" t="s">
        <v>2956</v>
      </c>
      <c r="AC320" s="6" t="s">
        <v>99</v>
      </c>
      <c r="AD320" s="110" t="s">
        <v>3815</v>
      </c>
      <c r="AE320" s="109" t="s">
        <v>3816</v>
      </c>
      <c r="AF320" s="6" t="s">
        <v>5387</v>
      </c>
      <c r="AG320" s="6" t="s">
        <v>7107</v>
      </c>
      <c r="AH320" s="6" t="s">
        <v>7108</v>
      </c>
      <c r="AI320" s="6" t="s">
        <v>7109</v>
      </c>
      <c r="AJ320" s="6" t="s">
        <v>5391</v>
      </c>
      <c r="AK320" s="6" t="s">
        <v>5392</v>
      </c>
      <c r="AL320" s="6" t="s">
        <v>7110</v>
      </c>
      <c r="AM320" s="6" t="s">
        <v>7111</v>
      </c>
      <c r="AN320" s="6" t="s">
        <v>7112</v>
      </c>
      <c r="AO320" s="6" t="s">
        <v>5396</v>
      </c>
      <c r="AP320" s="6" t="s">
        <v>5397</v>
      </c>
      <c r="AQ320" s="6" t="s">
        <v>7113</v>
      </c>
      <c r="AR320" s="6" t="s">
        <v>7114</v>
      </c>
      <c r="AS320" s="6" t="s">
        <v>7115</v>
      </c>
      <c r="AT320" s="6" t="s">
        <v>5401</v>
      </c>
      <c r="AU320" s="6" t="s">
        <v>5402</v>
      </c>
      <c r="AV320" s="6" t="s">
        <v>7116</v>
      </c>
      <c r="AW320" s="6" t="s">
        <v>7117</v>
      </c>
      <c r="AX320" s="6" t="s">
        <v>7118</v>
      </c>
      <c r="AY320" s="6" t="s">
        <v>5406</v>
      </c>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row>
    <row r="321" spans="1:111" x14ac:dyDescent="0.25">
      <c r="A321" s="6" t="s">
        <v>3817</v>
      </c>
      <c r="B321" s="6">
        <v>227</v>
      </c>
      <c r="C321" s="6" t="s">
        <v>3023</v>
      </c>
      <c r="D321" s="6" t="s">
        <v>3024</v>
      </c>
      <c r="E321" s="6" t="s">
        <v>3515</v>
      </c>
      <c r="F321" s="6" t="s">
        <v>3818</v>
      </c>
      <c r="G321" s="6" t="s">
        <v>5055</v>
      </c>
      <c r="H321" s="6" t="s">
        <v>5290</v>
      </c>
      <c r="I321" s="6" t="s">
        <v>3519</v>
      </c>
      <c r="J321" s="6" t="s">
        <v>1215</v>
      </c>
      <c r="K321" s="6" t="s">
        <v>81</v>
      </c>
      <c r="L321" s="6" t="s">
        <v>3821</v>
      </c>
      <c r="M321" s="110" t="s">
        <v>3822</v>
      </c>
      <c r="N321" s="109" t="s">
        <v>3823</v>
      </c>
      <c r="O321" s="110" t="s">
        <v>3824</v>
      </c>
      <c r="P321" s="109" t="s">
        <v>3825</v>
      </c>
      <c r="Q321" s="110" t="s">
        <v>3826</v>
      </c>
      <c r="R321" s="109" t="s">
        <v>3827</v>
      </c>
      <c r="S321" s="6" t="s">
        <v>3828</v>
      </c>
      <c r="T321" s="6" t="s">
        <v>3829</v>
      </c>
      <c r="U321" s="6" t="s">
        <v>3830</v>
      </c>
      <c r="V321" s="6" t="s">
        <v>3103</v>
      </c>
      <c r="W321" s="110" t="s">
        <v>3831</v>
      </c>
      <c r="X321" s="109" t="s">
        <v>94</v>
      </c>
      <c r="Y321" s="110" t="s">
        <v>3832</v>
      </c>
      <c r="Z321" s="6" t="s">
        <v>3833</v>
      </c>
      <c r="AA321" s="6" t="s">
        <v>3834</v>
      </c>
      <c r="AB321" s="6" t="s">
        <v>3835</v>
      </c>
      <c r="AC321" s="6" t="s">
        <v>99</v>
      </c>
      <c r="AD321" s="110" t="s">
        <v>3836</v>
      </c>
      <c r="AE321" s="109" t="s">
        <v>3837</v>
      </c>
      <c r="AF321" s="6" t="s">
        <v>5387</v>
      </c>
      <c r="AG321" s="6" t="s">
        <v>6973</v>
      </c>
      <c r="AH321" s="6" t="s">
        <v>7119</v>
      </c>
      <c r="AI321" s="6" t="s">
        <v>7120</v>
      </c>
      <c r="AJ321" s="6" t="s">
        <v>5391</v>
      </c>
      <c r="AK321" s="6" t="s">
        <v>5392</v>
      </c>
      <c r="AL321" s="6" t="s">
        <v>7121</v>
      </c>
      <c r="AM321" s="6" t="s">
        <v>7122</v>
      </c>
      <c r="AN321" s="6" t="s">
        <v>7123</v>
      </c>
      <c r="AO321" s="6" t="s">
        <v>5396</v>
      </c>
      <c r="AP321" s="6" t="s">
        <v>5397</v>
      </c>
      <c r="AQ321" s="6" t="s">
        <v>6979</v>
      </c>
      <c r="AR321" s="6" t="s">
        <v>7124</v>
      </c>
      <c r="AS321" s="6" t="s">
        <v>7125</v>
      </c>
      <c r="AT321" s="6" t="s">
        <v>5401</v>
      </c>
      <c r="AU321" s="6" t="s">
        <v>5402</v>
      </c>
      <c r="AV321" s="6" t="s">
        <v>7126</v>
      </c>
      <c r="AW321" s="6" t="s">
        <v>7127</v>
      </c>
      <c r="AX321" s="6" t="s">
        <v>7128</v>
      </c>
      <c r="AY321" s="6" t="s">
        <v>5406</v>
      </c>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row>
    <row r="322" spans="1:111" x14ac:dyDescent="0.25">
      <c r="A322" s="6" t="s">
        <v>3838</v>
      </c>
      <c r="B322" s="6">
        <v>228</v>
      </c>
      <c r="C322" s="6" t="s">
        <v>3023</v>
      </c>
      <c r="D322" s="6" t="s">
        <v>3024</v>
      </c>
      <c r="E322" s="6" t="s">
        <v>3238</v>
      </c>
      <c r="F322" s="6" t="s">
        <v>3839</v>
      </c>
      <c r="G322" s="6" t="s">
        <v>5056</v>
      </c>
      <c r="H322" s="6" t="s">
        <v>5291</v>
      </c>
      <c r="I322" s="6" t="s">
        <v>2873</v>
      </c>
      <c r="J322" s="6" t="s">
        <v>3841</v>
      </c>
      <c r="K322" s="6" t="s">
        <v>81</v>
      </c>
      <c r="L322" s="6" t="s">
        <v>3842</v>
      </c>
      <c r="M322" s="110" t="s">
        <v>3843</v>
      </c>
      <c r="N322" s="109" t="s">
        <v>3844</v>
      </c>
      <c r="O322" s="110" t="s">
        <v>3845</v>
      </c>
      <c r="P322" s="109" t="s">
        <v>3846</v>
      </c>
      <c r="Q322" s="110" t="s">
        <v>3847</v>
      </c>
      <c r="R322" s="109" t="s">
        <v>3848</v>
      </c>
      <c r="S322" s="6" t="s">
        <v>3849</v>
      </c>
      <c r="T322" s="6" t="s">
        <v>3850</v>
      </c>
      <c r="U322" s="6" t="s">
        <v>3851</v>
      </c>
      <c r="V322" s="6" t="s">
        <v>92</v>
      </c>
      <c r="W322" s="110" t="s">
        <v>3852</v>
      </c>
      <c r="X322" s="109" t="s">
        <v>94</v>
      </c>
      <c r="Y322" s="110" t="s">
        <v>3853</v>
      </c>
      <c r="Z322" s="6" t="s">
        <v>3854</v>
      </c>
      <c r="AA322" s="6" t="s">
        <v>3855</v>
      </c>
      <c r="AB322" s="6" t="s">
        <v>3856</v>
      </c>
      <c r="AC322" s="6" t="s">
        <v>99</v>
      </c>
      <c r="AD322" s="110" t="s">
        <v>3857</v>
      </c>
      <c r="AE322" s="109" t="s">
        <v>3858</v>
      </c>
      <c r="AF322" s="6" t="s">
        <v>5387</v>
      </c>
      <c r="AG322" s="6" t="s">
        <v>6679</v>
      </c>
      <c r="AH322" s="6" t="s">
        <v>7129</v>
      </c>
      <c r="AI322" s="6" t="s">
        <v>7130</v>
      </c>
      <c r="AJ322" s="6" t="s">
        <v>5391</v>
      </c>
      <c r="AK322" s="6" t="s">
        <v>5392</v>
      </c>
      <c r="AL322" s="6" t="s">
        <v>7131</v>
      </c>
      <c r="AM322" s="6" t="s">
        <v>7132</v>
      </c>
      <c r="AN322" s="6" t="s">
        <v>7133</v>
      </c>
      <c r="AO322" s="6" t="s">
        <v>5396</v>
      </c>
      <c r="AP322" s="6" t="s">
        <v>5397</v>
      </c>
      <c r="AQ322" s="6" t="s">
        <v>6685</v>
      </c>
      <c r="AR322" s="6" t="s">
        <v>7134</v>
      </c>
      <c r="AS322" s="6" t="s">
        <v>7135</v>
      </c>
      <c r="AT322" s="6" t="s">
        <v>5401</v>
      </c>
      <c r="AU322" s="6" t="s">
        <v>5402</v>
      </c>
      <c r="AV322" s="6" t="s">
        <v>7136</v>
      </c>
      <c r="AW322" s="6" t="s">
        <v>7137</v>
      </c>
      <c r="AX322" s="6" t="s">
        <v>7138</v>
      </c>
      <c r="AY322" s="6" t="s">
        <v>5406</v>
      </c>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row>
    <row r="323" spans="1:111" x14ac:dyDescent="0.25">
      <c r="A323" s="6" t="s">
        <v>3859</v>
      </c>
      <c r="B323" s="6">
        <v>229</v>
      </c>
      <c r="C323" s="6" t="s">
        <v>3023</v>
      </c>
      <c r="D323" s="6" t="s">
        <v>3024</v>
      </c>
      <c r="E323" s="6" t="s">
        <v>3132</v>
      </c>
      <c r="F323" s="6" t="s">
        <v>3860</v>
      </c>
      <c r="G323" s="6" t="s">
        <v>5057</v>
      </c>
      <c r="H323" s="6" t="s">
        <v>5292</v>
      </c>
      <c r="I323" s="6" t="s">
        <v>2873</v>
      </c>
      <c r="J323" s="6" t="s">
        <v>3863</v>
      </c>
      <c r="K323" s="6" t="s">
        <v>81</v>
      </c>
      <c r="L323" s="6" t="s">
        <v>3864</v>
      </c>
      <c r="M323" s="110" t="s">
        <v>3865</v>
      </c>
      <c r="N323" s="109" t="s">
        <v>3866</v>
      </c>
      <c r="O323" s="110" t="s">
        <v>3867</v>
      </c>
      <c r="P323" s="109" t="s">
        <v>3868</v>
      </c>
      <c r="Q323" s="110" t="s">
        <v>3869</v>
      </c>
      <c r="R323" s="109" t="s">
        <v>3870</v>
      </c>
      <c r="S323" s="6" t="s">
        <v>3871</v>
      </c>
      <c r="T323" s="6" t="s">
        <v>3872</v>
      </c>
      <c r="U323" s="6" t="s">
        <v>3873</v>
      </c>
      <c r="V323" s="6" t="s">
        <v>3874</v>
      </c>
      <c r="W323" s="110" t="s">
        <v>3875</v>
      </c>
      <c r="X323" s="109" t="s">
        <v>94</v>
      </c>
      <c r="Y323" s="110" t="s">
        <v>3876</v>
      </c>
      <c r="Z323" s="6" t="s">
        <v>3877</v>
      </c>
      <c r="AA323" s="6" t="s">
        <v>3878</v>
      </c>
      <c r="AB323" s="6" t="s">
        <v>2956</v>
      </c>
      <c r="AC323" s="6" t="s">
        <v>99</v>
      </c>
      <c r="AD323" s="110" t="s">
        <v>3879</v>
      </c>
      <c r="AE323" s="109" t="s">
        <v>3880</v>
      </c>
      <c r="AF323" s="6" t="s">
        <v>5387</v>
      </c>
      <c r="AG323" s="6" t="s">
        <v>6679</v>
      </c>
      <c r="AH323" s="6" t="s">
        <v>7139</v>
      </c>
      <c r="AI323" s="6" t="s">
        <v>7140</v>
      </c>
      <c r="AJ323" s="6" t="s">
        <v>5391</v>
      </c>
      <c r="AK323" s="6" t="s">
        <v>5392</v>
      </c>
      <c r="AL323" s="6" t="s">
        <v>7141</v>
      </c>
      <c r="AM323" s="6" t="s">
        <v>7142</v>
      </c>
      <c r="AN323" s="6" t="s">
        <v>7143</v>
      </c>
      <c r="AO323" s="6" t="s">
        <v>5396</v>
      </c>
      <c r="AP323" s="6" t="s">
        <v>5397</v>
      </c>
      <c r="AQ323" s="6" t="s">
        <v>6685</v>
      </c>
      <c r="AR323" s="6" t="s">
        <v>7144</v>
      </c>
      <c r="AS323" s="6" t="s">
        <v>7145</v>
      </c>
      <c r="AT323" s="6" t="s">
        <v>5401</v>
      </c>
      <c r="AU323" s="6" t="s">
        <v>5402</v>
      </c>
      <c r="AV323" s="6" t="s">
        <v>7146</v>
      </c>
      <c r="AW323" s="6" t="s">
        <v>7147</v>
      </c>
      <c r="AX323" s="6" t="s">
        <v>7148</v>
      </c>
      <c r="AY323" s="6" t="s">
        <v>5406</v>
      </c>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row>
    <row r="324" spans="1:111" x14ac:dyDescent="0.25">
      <c r="A324" s="6" t="s">
        <v>3881</v>
      </c>
      <c r="B324" s="6">
        <v>230</v>
      </c>
      <c r="C324" s="6" t="s">
        <v>3023</v>
      </c>
      <c r="D324" s="6" t="s">
        <v>3024</v>
      </c>
      <c r="E324" s="6" t="s">
        <v>2847</v>
      </c>
      <c r="F324" s="6" t="s">
        <v>3882</v>
      </c>
      <c r="G324" s="6" t="s">
        <v>5058</v>
      </c>
      <c r="H324" s="6" t="s">
        <v>5293</v>
      </c>
      <c r="I324" s="6" t="s">
        <v>2873</v>
      </c>
      <c r="J324" s="6" t="s">
        <v>3050</v>
      </c>
      <c r="K324" s="6" t="s">
        <v>81</v>
      </c>
      <c r="L324" s="6" t="s">
        <v>3885</v>
      </c>
      <c r="M324" s="110" t="s">
        <v>3886</v>
      </c>
      <c r="N324" s="109" t="s">
        <v>3887</v>
      </c>
      <c r="O324" s="110" t="s">
        <v>3888</v>
      </c>
      <c r="P324" s="109" t="s">
        <v>3889</v>
      </c>
      <c r="Q324" s="110" t="s">
        <v>3890</v>
      </c>
      <c r="R324" s="109" t="s">
        <v>3891</v>
      </c>
      <c r="S324" s="6" t="s">
        <v>3892</v>
      </c>
      <c r="T324" s="6" t="s">
        <v>3893</v>
      </c>
      <c r="U324" s="6" t="s">
        <v>3894</v>
      </c>
      <c r="V324" s="6" t="s">
        <v>3895</v>
      </c>
      <c r="W324" s="110" t="s">
        <v>3896</v>
      </c>
      <c r="X324" s="109" t="s">
        <v>94</v>
      </c>
      <c r="Y324" s="110" t="s">
        <v>3897</v>
      </c>
      <c r="Z324" s="6" t="s">
        <v>3898</v>
      </c>
      <c r="AA324" s="6" t="s">
        <v>3899</v>
      </c>
      <c r="AB324" s="6" t="s">
        <v>3511</v>
      </c>
      <c r="AC324" s="6" t="s">
        <v>99</v>
      </c>
      <c r="AD324" s="110" t="s">
        <v>3900</v>
      </c>
      <c r="AE324" s="109" t="s">
        <v>3901</v>
      </c>
      <c r="AF324" s="6" t="s">
        <v>5387</v>
      </c>
      <c r="AG324" s="6" t="s">
        <v>6679</v>
      </c>
      <c r="AH324" s="6" t="s">
        <v>7149</v>
      </c>
      <c r="AI324" s="6" t="s">
        <v>7150</v>
      </c>
      <c r="AJ324" s="6" t="s">
        <v>5391</v>
      </c>
      <c r="AK324" s="6" t="s">
        <v>5392</v>
      </c>
      <c r="AL324" s="6" t="s">
        <v>7151</v>
      </c>
      <c r="AM324" s="6" t="s">
        <v>7152</v>
      </c>
      <c r="AN324" s="6" t="s">
        <v>7153</v>
      </c>
      <c r="AO324" s="6" t="s">
        <v>5396</v>
      </c>
      <c r="AP324" s="6" t="s">
        <v>5397</v>
      </c>
      <c r="AQ324" s="6" t="s">
        <v>6685</v>
      </c>
      <c r="AR324" s="6" t="s">
        <v>7154</v>
      </c>
      <c r="AS324" s="6" t="s">
        <v>7155</v>
      </c>
      <c r="AT324" s="6" t="s">
        <v>5401</v>
      </c>
      <c r="AU324" s="6" t="s">
        <v>5402</v>
      </c>
      <c r="AV324" s="6" t="s">
        <v>7156</v>
      </c>
      <c r="AW324" s="6" t="s">
        <v>7157</v>
      </c>
      <c r="AX324" s="6" t="s">
        <v>7158</v>
      </c>
      <c r="AY324" s="6" t="s">
        <v>5406</v>
      </c>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row>
    <row r="325" spans="1:111" x14ac:dyDescent="0.25">
      <c r="A325" s="6" t="s">
        <v>3902</v>
      </c>
      <c r="B325" s="6">
        <v>231</v>
      </c>
      <c r="C325" s="6" t="s">
        <v>3023</v>
      </c>
      <c r="D325" s="6" t="s">
        <v>3024</v>
      </c>
      <c r="E325" s="6" t="s">
        <v>3025</v>
      </c>
      <c r="F325" s="6" t="s">
        <v>3903</v>
      </c>
      <c r="G325" s="6" t="s">
        <v>5059</v>
      </c>
      <c r="H325" s="6" t="s">
        <v>5294</v>
      </c>
      <c r="I325" s="6" t="s">
        <v>3113</v>
      </c>
      <c r="J325" s="6" t="s">
        <v>1215</v>
      </c>
      <c r="K325" s="6" t="s">
        <v>81</v>
      </c>
      <c r="L325" s="6" t="s">
        <v>3906</v>
      </c>
      <c r="M325" s="110" t="s">
        <v>3907</v>
      </c>
      <c r="N325" s="109" t="s">
        <v>3908</v>
      </c>
      <c r="O325" s="110" t="s">
        <v>3909</v>
      </c>
      <c r="P325" s="109" t="s">
        <v>3910</v>
      </c>
      <c r="Q325" s="110" t="s">
        <v>3911</v>
      </c>
      <c r="R325" s="109" t="s">
        <v>3912</v>
      </c>
      <c r="S325" s="6" t="s">
        <v>3913</v>
      </c>
      <c r="T325" s="6" t="s">
        <v>3914</v>
      </c>
      <c r="U325" s="6" t="s">
        <v>3915</v>
      </c>
      <c r="V325" s="6" t="s">
        <v>92</v>
      </c>
      <c r="W325" s="110" t="s">
        <v>3916</v>
      </c>
      <c r="X325" s="109" t="s">
        <v>94</v>
      </c>
      <c r="Y325" s="110" t="s">
        <v>3917</v>
      </c>
      <c r="Z325" s="6" t="s">
        <v>3918</v>
      </c>
      <c r="AA325" s="6" t="s">
        <v>3919</v>
      </c>
      <c r="AB325" s="6" t="s">
        <v>2867</v>
      </c>
      <c r="AC325" s="6" t="s">
        <v>99</v>
      </c>
      <c r="AD325" s="110" t="s">
        <v>3920</v>
      </c>
      <c r="AE325" s="109" t="s">
        <v>3921</v>
      </c>
      <c r="AF325" s="6" t="s">
        <v>5387</v>
      </c>
      <c r="AG325" s="6" t="s">
        <v>6785</v>
      </c>
      <c r="AH325" s="6" t="s">
        <v>7159</v>
      </c>
      <c r="AI325" s="6" t="s">
        <v>7160</v>
      </c>
      <c r="AJ325" s="6" t="s">
        <v>5391</v>
      </c>
      <c r="AK325" s="6" t="s">
        <v>5392</v>
      </c>
      <c r="AL325" s="6" t="s">
        <v>7161</v>
      </c>
      <c r="AM325" s="6" t="s">
        <v>7162</v>
      </c>
      <c r="AN325" s="6" t="s">
        <v>7163</v>
      </c>
      <c r="AO325" s="6" t="s">
        <v>5396</v>
      </c>
      <c r="AP325" s="6" t="s">
        <v>5397</v>
      </c>
      <c r="AQ325" s="6" t="s">
        <v>6790</v>
      </c>
      <c r="AR325" s="6" t="s">
        <v>7164</v>
      </c>
      <c r="AS325" s="6" t="s">
        <v>7165</v>
      </c>
      <c r="AT325" s="6" t="s">
        <v>5401</v>
      </c>
      <c r="AU325" s="6" t="s">
        <v>5402</v>
      </c>
      <c r="AV325" s="6" t="s">
        <v>7166</v>
      </c>
      <c r="AW325" s="6" t="s">
        <v>7167</v>
      </c>
      <c r="AX325" s="6" t="s">
        <v>7168</v>
      </c>
      <c r="AY325" s="6" t="s">
        <v>5406</v>
      </c>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row>
    <row r="326" spans="1:111" x14ac:dyDescent="0.25">
      <c r="A326" s="6" t="s">
        <v>3922</v>
      </c>
      <c r="B326" s="6">
        <v>232</v>
      </c>
      <c r="C326" s="6" t="s">
        <v>73</v>
      </c>
      <c r="D326" s="6" t="s">
        <v>74</v>
      </c>
      <c r="E326" s="6" t="s">
        <v>3344</v>
      </c>
      <c r="F326" s="6" t="s">
        <v>3923</v>
      </c>
      <c r="G326" s="6" t="s">
        <v>5060</v>
      </c>
      <c r="H326" s="6" t="s">
        <v>5295</v>
      </c>
      <c r="I326" s="6" t="s">
        <v>3799</v>
      </c>
      <c r="J326" s="6" t="s">
        <v>3926</v>
      </c>
      <c r="K326" s="6" t="s">
        <v>81</v>
      </c>
      <c r="L326" s="6" t="s">
        <v>3927</v>
      </c>
      <c r="M326" s="110" t="s">
        <v>3928</v>
      </c>
      <c r="N326" s="109" t="s">
        <v>3929</v>
      </c>
      <c r="O326" s="110" t="s">
        <v>3930</v>
      </c>
      <c r="P326" s="109" t="s">
        <v>3931</v>
      </c>
      <c r="Q326" s="110" t="s">
        <v>3932</v>
      </c>
      <c r="R326" s="109" t="s">
        <v>3933</v>
      </c>
      <c r="S326" s="6" t="s">
        <v>3934</v>
      </c>
      <c r="T326" s="6" t="s">
        <v>3935</v>
      </c>
      <c r="U326" s="6" t="s">
        <v>3936</v>
      </c>
      <c r="V326" s="6" t="s">
        <v>1670</v>
      </c>
      <c r="W326" s="110" t="s">
        <v>3937</v>
      </c>
      <c r="X326" s="109" t="s">
        <v>94</v>
      </c>
      <c r="Y326" s="110" t="s">
        <v>3938</v>
      </c>
      <c r="Z326" s="6" t="s">
        <v>3939</v>
      </c>
      <c r="AA326" s="6" t="s">
        <v>3940</v>
      </c>
      <c r="AB326" s="6" t="s">
        <v>2956</v>
      </c>
      <c r="AC326" s="6" t="s">
        <v>99</v>
      </c>
      <c r="AD326" s="110" t="s">
        <v>3941</v>
      </c>
      <c r="AE326" s="109" t="s">
        <v>3942</v>
      </c>
      <c r="AF326" s="6" t="s">
        <v>5387</v>
      </c>
      <c r="AG326" s="6" t="s">
        <v>7107</v>
      </c>
      <c r="AH326" s="6" t="s">
        <v>7169</v>
      </c>
      <c r="AI326" s="6" t="s">
        <v>7170</v>
      </c>
      <c r="AJ326" s="6" t="s">
        <v>5391</v>
      </c>
      <c r="AK326" s="6" t="s">
        <v>5392</v>
      </c>
      <c r="AL326" s="6" t="s">
        <v>7171</v>
      </c>
      <c r="AM326" s="6" t="s">
        <v>7172</v>
      </c>
      <c r="AN326" s="6" t="s">
        <v>7173</v>
      </c>
      <c r="AO326" s="6" t="s">
        <v>5396</v>
      </c>
      <c r="AP326" s="6" t="s">
        <v>5397</v>
      </c>
      <c r="AQ326" s="6" t="s">
        <v>7113</v>
      </c>
      <c r="AR326" s="6" t="s">
        <v>7174</v>
      </c>
      <c r="AS326" s="6" t="s">
        <v>7175</v>
      </c>
      <c r="AT326" s="6" t="s">
        <v>5401</v>
      </c>
      <c r="AU326" s="6" t="s">
        <v>5402</v>
      </c>
      <c r="AV326" s="6" t="s">
        <v>7176</v>
      </c>
      <c r="AW326" s="6" t="s">
        <v>7177</v>
      </c>
      <c r="AX326" s="6" t="s">
        <v>7178</v>
      </c>
      <c r="AY326" s="6" t="s">
        <v>5406</v>
      </c>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row>
    <row r="327" spans="1:111" x14ac:dyDescent="0.25">
      <c r="A327" s="6" t="s">
        <v>3943</v>
      </c>
      <c r="B327" s="6">
        <v>233</v>
      </c>
      <c r="C327" s="6" t="s">
        <v>3023</v>
      </c>
      <c r="D327" s="6" t="s">
        <v>3024</v>
      </c>
      <c r="E327" s="6" t="s">
        <v>3515</v>
      </c>
      <c r="F327" s="6" t="s">
        <v>3944</v>
      </c>
      <c r="G327" s="6" t="s">
        <v>5061</v>
      </c>
      <c r="H327" s="6" t="s">
        <v>5296</v>
      </c>
      <c r="I327" s="6" t="s">
        <v>3947</v>
      </c>
      <c r="J327" s="6" t="s">
        <v>3948</v>
      </c>
      <c r="K327" s="6" t="s">
        <v>81</v>
      </c>
      <c r="L327" s="6" t="s">
        <v>3949</v>
      </c>
      <c r="M327" s="110" t="s">
        <v>3950</v>
      </c>
      <c r="N327" s="109" t="s">
        <v>3951</v>
      </c>
      <c r="O327" s="110" t="s">
        <v>3952</v>
      </c>
      <c r="P327" s="109" t="s">
        <v>3953</v>
      </c>
      <c r="Q327" s="110" t="s">
        <v>3954</v>
      </c>
      <c r="R327" s="109" t="s">
        <v>3955</v>
      </c>
      <c r="S327" s="6" t="s">
        <v>3956</v>
      </c>
      <c r="T327" s="6" t="s">
        <v>3957</v>
      </c>
      <c r="U327" s="6" t="s">
        <v>3958</v>
      </c>
      <c r="V327" s="6" t="s">
        <v>92</v>
      </c>
      <c r="W327" s="110" t="s">
        <v>3959</v>
      </c>
      <c r="X327" s="109" t="s">
        <v>94</v>
      </c>
      <c r="Y327" s="110" t="s">
        <v>3960</v>
      </c>
      <c r="Z327" s="6" t="s">
        <v>3961</v>
      </c>
      <c r="AA327" s="6" t="s">
        <v>3962</v>
      </c>
      <c r="AB327" s="6" t="s">
        <v>2956</v>
      </c>
      <c r="AC327" s="6" t="s">
        <v>99</v>
      </c>
      <c r="AD327" s="110" t="s">
        <v>3963</v>
      </c>
      <c r="AE327" s="109" t="s">
        <v>3964</v>
      </c>
      <c r="AF327" s="6" t="s">
        <v>5387</v>
      </c>
      <c r="AG327" s="6" t="s">
        <v>7179</v>
      </c>
      <c r="AH327" s="6" t="s">
        <v>7180</v>
      </c>
      <c r="AI327" s="6" t="s">
        <v>7181</v>
      </c>
      <c r="AJ327" s="6" t="s">
        <v>5391</v>
      </c>
      <c r="AK327" s="6" t="s">
        <v>5392</v>
      </c>
      <c r="AL327" s="6" t="s">
        <v>7182</v>
      </c>
      <c r="AM327" s="6" t="s">
        <v>7183</v>
      </c>
      <c r="AN327" s="6" t="s">
        <v>7184</v>
      </c>
      <c r="AO327" s="6" t="s">
        <v>5396</v>
      </c>
      <c r="AP327" s="6" t="s">
        <v>5397</v>
      </c>
      <c r="AQ327" s="6" t="s">
        <v>7185</v>
      </c>
      <c r="AR327" s="6" t="s">
        <v>7186</v>
      </c>
      <c r="AS327" s="6" t="s">
        <v>7187</v>
      </c>
      <c r="AT327" s="6" t="s">
        <v>5401</v>
      </c>
      <c r="AU327" s="6" t="s">
        <v>5402</v>
      </c>
      <c r="AV327" s="6" t="s">
        <v>7188</v>
      </c>
      <c r="AW327" s="6" t="s">
        <v>7189</v>
      </c>
      <c r="AX327" s="6" t="s">
        <v>7190</v>
      </c>
      <c r="AY327" s="6" t="s">
        <v>5406</v>
      </c>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row>
    <row r="328" spans="1:111" x14ac:dyDescent="0.25">
      <c r="A328" s="6" t="s">
        <v>3965</v>
      </c>
      <c r="B328" s="6">
        <v>234</v>
      </c>
      <c r="C328" s="6" t="s">
        <v>3023</v>
      </c>
      <c r="D328" s="6" t="s">
        <v>3024</v>
      </c>
      <c r="E328" s="6" t="s">
        <v>3631</v>
      </c>
      <c r="F328" s="6" t="s">
        <v>3966</v>
      </c>
      <c r="G328" s="6" t="s">
        <v>5062</v>
      </c>
      <c r="H328" s="6" t="s">
        <v>5297</v>
      </c>
      <c r="I328" s="6" t="s">
        <v>3799</v>
      </c>
      <c r="J328" s="6" t="s">
        <v>3969</v>
      </c>
      <c r="K328" s="6" t="s">
        <v>81</v>
      </c>
      <c r="L328" s="6" t="s">
        <v>3970</v>
      </c>
      <c r="M328" s="110" t="s">
        <v>3971</v>
      </c>
      <c r="N328" s="109" t="s">
        <v>3972</v>
      </c>
      <c r="O328" s="110" t="s">
        <v>3973</v>
      </c>
      <c r="P328" s="109" t="s">
        <v>3974</v>
      </c>
      <c r="Q328" s="110" t="s">
        <v>3975</v>
      </c>
      <c r="R328" s="109" t="s">
        <v>3976</v>
      </c>
      <c r="S328" s="6" t="s">
        <v>3977</v>
      </c>
      <c r="T328" s="6" t="s">
        <v>3978</v>
      </c>
      <c r="U328" s="6" t="s">
        <v>3979</v>
      </c>
      <c r="V328" s="6" t="s">
        <v>92</v>
      </c>
      <c r="W328" s="110" t="s">
        <v>3980</v>
      </c>
      <c r="X328" s="109" t="s">
        <v>94</v>
      </c>
      <c r="Y328" s="110" t="s">
        <v>3981</v>
      </c>
      <c r="Z328" s="6" t="s">
        <v>3982</v>
      </c>
      <c r="AA328" s="6" t="s">
        <v>3983</v>
      </c>
      <c r="AB328" s="6" t="s">
        <v>2956</v>
      </c>
      <c r="AC328" s="6" t="s">
        <v>99</v>
      </c>
      <c r="AD328" s="110" t="s">
        <v>3984</v>
      </c>
      <c r="AE328" s="109" t="s">
        <v>3985</v>
      </c>
      <c r="AF328" s="6" t="s">
        <v>5387</v>
      </c>
      <c r="AG328" s="6" t="s">
        <v>7107</v>
      </c>
      <c r="AH328" s="6" t="s">
        <v>7191</v>
      </c>
      <c r="AI328" s="6" t="s">
        <v>7192</v>
      </c>
      <c r="AJ328" s="6" t="s">
        <v>5391</v>
      </c>
      <c r="AK328" s="6" t="s">
        <v>5392</v>
      </c>
      <c r="AL328" s="6" t="s">
        <v>7193</v>
      </c>
      <c r="AM328" s="6" t="s">
        <v>7194</v>
      </c>
      <c r="AN328" s="6" t="s">
        <v>7195</v>
      </c>
      <c r="AO328" s="6" t="s">
        <v>5396</v>
      </c>
      <c r="AP328" s="6" t="s">
        <v>5397</v>
      </c>
      <c r="AQ328" s="6" t="s">
        <v>7113</v>
      </c>
      <c r="AR328" s="6" t="s">
        <v>7196</v>
      </c>
      <c r="AS328" s="6" t="s">
        <v>7197</v>
      </c>
      <c r="AT328" s="6" t="s">
        <v>5401</v>
      </c>
      <c r="AU328" s="6" t="s">
        <v>5402</v>
      </c>
      <c r="AV328" s="6" t="s">
        <v>7198</v>
      </c>
      <c r="AW328" s="6" t="s">
        <v>7199</v>
      </c>
      <c r="AX328" s="6" t="s">
        <v>7200</v>
      </c>
      <c r="AY328" s="6" t="s">
        <v>5406</v>
      </c>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row>
    <row r="329" spans="1:111" x14ac:dyDescent="0.25">
      <c r="A329" s="6" t="s">
        <v>3986</v>
      </c>
      <c r="B329" s="6">
        <v>235</v>
      </c>
      <c r="C329" s="6" t="s">
        <v>3023</v>
      </c>
      <c r="D329" s="6" t="s">
        <v>3024</v>
      </c>
      <c r="E329" s="6" t="s">
        <v>3631</v>
      </c>
      <c r="F329" s="6" t="s">
        <v>3987</v>
      </c>
      <c r="G329" s="6" t="s">
        <v>5063</v>
      </c>
      <c r="H329" s="6" t="s">
        <v>5298</v>
      </c>
      <c r="I329" s="6" t="s">
        <v>3519</v>
      </c>
      <c r="J329" s="6" t="s">
        <v>3990</v>
      </c>
      <c r="K329" s="6" t="s">
        <v>81</v>
      </c>
      <c r="L329" s="6" t="s">
        <v>3991</v>
      </c>
      <c r="M329" s="110" t="s">
        <v>3992</v>
      </c>
      <c r="N329" s="109" t="s">
        <v>3993</v>
      </c>
      <c r="O329" s="110" t="s">
        <v>3994</v>
      </c>
      <c r="P329" s="109" t="s">
        <v>3995</v>
      </c>
      <c r="Q329" s="110" t="s">
        <v>3996</v>
      </c>
      <c r="R329" s="109" t="s">
        <v>3997</v>
      </c>
      <c r="S329" s="6" t="s">
        <v>3998</v>
      </c>
      <c r="T329" s="6" t="s">
        <v>3999</v>
      </c>
      <c r="U329" s="6" t="s">
        <v>4000</v>
      </c>
      <c r="V329" s="6" t="s">
        <v>92</v>
      </c>
      <c r="W329" s="110" t="s">
        <v>4001</v>
      </c>
      <c r="X329" s="109" t="s">
        <v>94</v>
      </c>
      <c r="Y329" s="110" t="s">
        <v>4002</v>
      </c>
      <c r="Z329" s="6" t="s">
        <v>4003</v>
      </c>
      <c r="AA329" s="6" t="s">
        <v>4004</v>
      </c>
      <c r="AB329" s="6" t="s">
        <v>2913</v>
      </c>
      <c r="AC329" s="6" t="s">
        <v>99</v>
      </c>
      <c r="AD329" s="110" t="s">
        <v>4005</v>
      </c>
      <c r="AE329" s="109" t="s">
        <v>4006</v>
      </c>
      <c r="AF329" s="6" t="s">
        <v>5387</v>
      </c>
      <c r="AG329" s="6" t="s">
        <v>6973</v>
      </c>
      <c r="AH329" s="6" t="s">
        <v>7201</v>
      </c>
      <c r="AI329" s="6" t="s">
        <v>7202</v>
      </c>
      <c r="AJ329" s="6" t="s">
        <v>5391</v>
      </c>
      <c r="AK329" s="6" t="s">
        <v>5392</v>
      </c>
      <c r="AL329" s="6" t="s">
        <v>7203</v>
      </c>
      <c r="AM329" s="6" t="s">
        <v>7204</v>
      </c>
      <c r="AN329" s="6" t="s">
        <v>7205</v>
      </c>
      <c r="AO329" s="6" t="s">
        <v>5396</v>
      </c>
      <c r="AP329" s="6" t="s">
        <v>5397</v>
      </c>
      <c r="AQ329" s="6" t="s">
        <v>6979</v>
      </c>
      <c r="AR329" s="6" t="s">
        <v>7206</v>
      </c>
      <c r="AS329" s="6" t="s">
        <v>7207</v>
      </c>
      <c r="AT329" s="6" t="s">
        <v>5401</v>
      </c>
      <c r="AU329" s="6" t="s">
        <v>5402</v>
      </c>
      <c r="AV329" s="6" t="s">
        <v>7208</v>
      </c>
      <c r="AW329" s="6" t="s">
        <v>7209</v>
      </c>
      <c r="AX329" s="6" t="s">
        <v>7210</v>
      </c>
      <c r="AY329" s="6" t="s">
        <v>5406</v>
      </c>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row>
  </sheetData>
  <mergeCells count="16">
    <mergeCell ref="A80:A85"/>
    <mergeCell ref="A87:A88"/>
    <mergeCell ref="B17:E17"/>
    <mergeCell ref="G17:J17"/>
    <mergeCell ref="B21:E21"/>
    <mergeCell ref="G21:J21"/>
    <mergeCell ref="A24:A26"/>
    <mergeCell ref="F24:F26"/>
    <mergeCell ref="B25:E26"/>
    <mergeCell ref="G25:K26"/>
    <mergeCell ref="B15:E15"/>
    <mergeCell ref="A3:A4"/>
    <mergeCell ref="I6:J6"/>
    <mergeCell ref="A7:A8"/>
    <mergeCell ref="B7:F8"/>
    <mergeCell ref="B14:E14"/>
  </mergeCells>
  <hyperlinks>
    <hyperlink ref="AF6" r:id="rId1" xr:uid="{AB323B09-BBDB-4886-A388-5D11E2841145}"/>
    <hyperlink ref="AF9" r:id="rId2" xr:uid="{21200475-3C7A-4C82-A99C-E74054F9FF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FA2E-8992-4E48-885E-A7D1819997FC}">
  <dimension ref="B1:AF251"/>
  <sheetViews>
    <sheetView workbookViewId="0">
      <selection activeCell="D23" sqref="D23"/>
    </sheetView>
  </sheetViews>
  <sheetFormatPr baseColWidth="10" defaultColWidth="9" defaultRowHeight="15" x14ac:dyDescent="0.25"/>
  <cols>
    <col min="1" max="1" width="9" style="6"/>
    <col min="2" max="2" width="31.75" style="6" customWidth="1"/>
    <col min="3" max="3" width="9.5" style="6" customWidth="1"/>
    <col min="4" max="4" width="30.25" style="6" customWidth="1"/>
    <col min="5" max="5" width="35.25" style="6" customWidth="1"/>
    <col min="6" max="6" width="24" style="6" customWidth="1"/>
    <col min="7" max="7" width="46.75" style="6" customWidth="1"/>
    <col min="8" max="8" width="24.25" style="6" customWidth="1"/>
    <col min="9" max="9" width="25.5" style="6" customWidth="1"/>
    <col min="10" max="10" width="25" style="6" customWidth="1"/>
    <col min="11" max="11" width="48.125" style="6" customWidth="1"/>
    <col min="12" max="12" width="42" style="6" customWidth="1"/>
    <col min="13" max="13" width="40.75" style="6" customWidth="1"/>
    <col min="14" max="14" width="35.5" style="6" customWidth="1"/>
    <col min="15" max="15" width="54" style="6" customWidth="1"/>
    <col min="16" max="16" width="38.25" style="6" customWidth="1"/>
    <col min="17" max="17" width="25.75" style="6" customWidth="1"/>
    <col min="18" max="18" width="43.75" style="6" customWidth="1"/>
    <col min="19" max="19" width="33.5" style="6" customWidth="1"/>
    <col min="20" max="20" width="27.75" style="6" customWidth="1"/>
    <col min="21" max="22" width="38" style="6" customWidth="1"/>
    <col min="23" max="23" width="47.75" style="6" customWidth="1"/>
    <col min="24" max="24" width="55.75" style="6" customWidth="1"/>
    <col min="25" max="25" width="36" style="6" customWidth="1"/>
    <col min="26" max="26" width="31" style="6" customWidth="1"/>
    <col min="27" max="27" width="24" style="6" customWidth="1"/>
    <col min="28" max="28" width="17.5" style="6" customWidth="1"/>
    <col min="29" max="29" width="38" style="6" customWidth="1"/>
    <col min="30" max="30" width="23" style="6" customWidth="1"/>
    <col min="31" max="31" width="18.75" style="6" customWidth="1"/>
    <col min="32" max="32" width="23" style="34" customWidth="1"/>
    <col min="33" max="16384" width="9" style="6"/>
  </cols>
  <sheetData>
    <row r="1" spans="2:32" ht="27.95" customHeight="1" x14ac:dyDescent="0.25">
      <c r="B1" s="3"/>
      <c r="C1" s="3"/>
      <c r="D1" s="3" t="s">
        <v>4015</v>
      </c>
      <c r="E1" s="3"/>
      <c r="F1" s="3"/>
      <c r="G1" s="4"/>
      <c r="H1" s="3"/>
      <c r="I1" s="3"/>
      <c r="J1" s="3"/>
      <c r="K1" s="4"/>
      <c r="L1" s="4"/>
      <c r="M1" s="3"/>
      <c r="N1" s="3"/>
      <c r="O1" s="3"/>
      <c r="P1" s="3"/>
      <c r="Q1" s="3"/>
      <c r="R1" s="4"/>
      <c r="S1" s="3"/>
      <c r="T1" s="3"/>
      <c r="U1" s="3"/>
      <c r="V1" s="3"/>
      <c r="W1" s="3"/>
      <c r="X1" s="3"/>
      <c r="Y1" s="3"/>
      <c r="Z1" s="3"/>
      <c r="AA1" s="3"/>
      <c r="AB1" s="3"/>
      <c r="AC1" s="3"/>
      <c r="AD1" s="3"/>
      <c r="AE1" s="3"/>
      <c r="AF1" s="5"/>
    </row>
    <row r="2" spans="2:32" ht="15.75" x14ac:dyDescent="0.25">
      <c r="B2" s="20" t="s">
        <v>7211</v>
      </c>
      <c r="C2" s="7"/>
      <c r="D2" s="7"/>
      <c r="E2" s="7"/>
      <c r="F2" s="7"/>
      <c r="G2" s="7"/>
      <c r="H2" s="7"/>
      <c r="I2" s="7"/>
      <c r="J2" s="7"/>
      <c r="K2" s="8"/>
      <c r="L2" s="8"/>
      <c r="M2" s="8"/>
      <c r="N2" s="7"/>
      <c r="O2" s="7"/>
      <c r="P2" s="7"/>
      <c r="Q2" s="7"/>
      <c r="R2" s="7"/>
      <c r="S2" s="7"/>
      <c r="T2" s="7"/>
      <c r="U2" s="7"/>
      <c r="V2" s="7"/>
      <c r="W2" s="7"/>
      <c r="X2" s="7"/>
      <c r="Y2" s="7"/>
      <c r="Z2" s="7"/>
      <c r="AA2" s="7"/>
      <c r="AB2" s="7"/>
      <c r="AC2" s="7"/>
      <c r="AD2" s="7"/>
      <c r="AE2" s="7"/>
      <c r="AF2" s="9"/>
    </row>
    <row r="3" spans="2:32" ht="15.75" x14ac:dyDescent="0.25">
      <c r="B3" s="10" t="s">
        <v>4016</v>
      </c>
      <c r="C3" s="11"/>
      <c r="D3" s="11"/>
      <c r="E3" s="11"/>
      <c r="F3" s="12" t="s">
        <v>4017</v>
      </c>
      <c r="G3" s="13"/>
      <c r="H3" s="14" t="s">
        <v>4018</v>
      </c>
      <c r="I3" s="7"/>
      <c r="K3" s="15"/>
      <c r="L3" s="15"/>
      <c r="M3" s="8"/>
      <c r="N3" s="7"/>
      <c r="O3" s="7"/>
      <c r="P3" s="7"/>
      <c r="Q3" s="7"/>
      <c r="R3" s="7"/>
      <c r="S3" s="7"/>
      <c r="T3" s="7"/>
      <c r="U3" s="7"/>
      <c r="V3" s="7"/>
      <c r="W3" s="7"/>
      <c r="X3" s="7"/>
      <c r="Y3" s="7"/>
      <c r="Z3" s="7"/>
      <c r="AA3" s="11"/>
      <c r="AB3" s="11"/>
      <c r="AC3" s="12" t="s">
        <v>4017</v>
      </c>
      <c r="AD3" s="13"/>
      <c r="AF3" s="9"/>
    </row>
    <row r="4" spans="2:32" ht="20.100000000000001" customHeight="1" x14ac:dyDescent="0.25">
      <c r="B4" s="16" t="s">
        <v>4019</v>
      </c>
      <c r="C4" s="16"/>
      <c r="D4" s="16"/>
      <c r="E4" s="16"/>
      <c r="F4" s="17" t="s">
        <v>4020</v>
      </c>
      <c r="G4" s="17"/>
      <c r="H4" s="17"/>
      <c r="I4" s="7"/>
      <c r="K4" s="15"/>
      <c r="L4" s="15"/>
      <c r="M4" s="8"/>
      <c r="N4" s="7"/>
      <c r="O4" s="7"/>
      <c r="P4" s="7"/>
      <c r="Q4" s="7"/>
      <c r="R4" s="7"/>
      <c r="S4" s="7"/>
      <c r="T4" s="7"/>
      <c r="U4" s="7"/>
      <c r="V4" s="7"/>
      <c r="W4" s="7"/>
      <c r="X4" s="7"/>
      <c r="Y4" s="7"/>
      <c r="Z4" s="7"/>
      <c r="AA4" s="16"/>
      <c r="AB4" s="16"/>
      <c r="AC4" s="17" t="s">
        <v>4020</v>
      </c>
      <c r="AD4" s="17"/>
      <c r="AF4" s="9"/>
    </row>
    <row r="5" spans="2:32" ht="20.100000000000001" customHeight="1" x14ac:dyDescent="0.25">
      <c r="B5" s="18" t="s">
        <v>4021</v>
      </c>
      <c r="C5" s="18"/>
      <c r="D5" s="18" t="s">
        <v>4022</v>
      </c>
      <c r="E5" s="18" t="s">
        <v>4023</v>
      </c>
      <c r="F5" s="18" t="s">
        <v>4024</v>
      </c>
      <c r="G5" s="18" t="s">
        <v>4025</v>
      </c>
      <c r="H5" s="18" t="s">
        <v>4026</v>
      </c>
      <c r="I5" s="7"/>
      <c r="K5" s="15"/>
      <c r="L5" s="15"/>
      <c r="M5" s="8"/>
      <c r="N5" s="7"/>
      <c r="O5" s="7"/>
      <c r="P5" s="7"/>
      <c r="Q5" s="7"/>
      <c r="R5" s="7"/>
      <c r="S5" s="7"/>
      <c r="T5" s="7"/>
      <c r="U5" s="7"/>
      <c r="V5" s="7"/>
      <c r="W5" s="7"/>
      <c r="X5" s="7"/>
      <c r="Y5" s="7"/>
      <c r="Z5" s="7"/>
      <c r="AA5" s="19"/>
      <c r="AB5" s="19"/>
      <c r="AC5" s="18" t="s">
        <v>4024</v>
      </c>
      <c r="AD5" s="18" t="s">
        <v>4025</v>
      </c>
      <c r="AF5" s="9"/>
    </row>
    <row r="6" spans="2:32" ht="20.100000000000001" customHeight="1" x14ac:dyDescent="0.25">
      <c r="B6" s="18" t="s">
        <v>4027</v>
      </c>
      <c r="C6" s="18"/>
      <c r="D6" s="18" t="s">
        <v>4028</v>
      </c>
      <c r="E6" s="18" t="s">
        <v>4029</v>
      </c>
      <c r="F6" s="18" t="s">
        <v>981</v>
      </c>
      <c r="G6" s="18" t="s">
        <v>1682</v>
      </c>
      <c r="H6" s="18" t="s">
        <v>4030</v>
      </c>
      <c r="I6" s="7"/>
      <c r="K6" s="15"/>
      <c r="L6" s="15"/>
      <c r="M6" s="8"/>
      <c r="N6" s="7"/>
      <c r="O6" s="7"/>
      <c r="P6" s="7"/>
      <c r="Q6" s="7"/>
      <c r="R6" s="7"/>
      <c r="S6" s="7"/>
      <c r="T6" s="7"/>
      <c r="U6" s="7"/>
      <c r="V6" s="7"/>
      <c r="W6" s="7"/>
      <c r="X6" s="7"/>
      <c r="Y6" s="7"/>
      <c r="Z6" s="7"/>
      <c r="AA6" s="19"/>
      <c r="AB6" s="19"/>
      <c r="AC6" s="18" t="s">
        <v>981</v>
      </c>
      <c r="AD6" s="18" t="s">
        <v>1682</v>
      </c>
      <c r="AF6" s="9"/>
    </row>
    <row r="7" spans="2:32" ht="20.100000000000001" customHeight="1" x14ac:dyDescent="0.25">
      <c r="B7" s="18" t="s">
        <v>4031</v>
      </c>
      <c r="C7" s="18"/>
      <c r="D7" s="18" t="s">
        <v>4032</v>
      </c>
      <c r="E7" s="18" t="s">
        <v>4033</v>
      </c>
      <c r="F7" s="18" t="s">
        <v>2939</v>
      </c>
      <c r="G7" s="18" t="s">
        <v>4034</v>
      </c>
      <c r="H7" s="18" t="s">
        <v>3519</v>
      </c>
      <c r="I7" s="7"/>
      <c r="K7" s="15"/>
      <c r="L7" s="15"/>
      <c r="M7" s="8"/>
      <c r="N7" s="7"/>
      <c r="O7" s="7"/>
      <c r="P7" s="7"/>
      <c r="Q7" s="7"/>
      <c r="R7" s="7"/>
      <c r="S7" s="7"/>
      <c r="T7" s="7"/>
      <c r="U7" s="7"/>
      <c r="V7" s="7"/>
      <c r="W7" s="7"/>
      <c r="X7" s="7"/>
      <c r="Y7" s="7"/>
      <c r="Z7" s="7"/>
      <c r="AA7" s="19"/>
      <c r="AB7" s="19"/>
      <c r="AC7" s="18" t="s">
        <v>2939</v>
      </c>
      <c r="AD7" s="18" t="s">
        <v>4034</v>
      </c>
      <c r="AF7" s="9"/>
    </row>
    <row r="8" spans="2:32" ht="20.100000000000001" customHeight="1" x14ac:dyDescent="0.25">
      <c r="B8" s="18" t="s">
        <v>4035</v>
      </c>
      <c r="C8" s="18"/>
      <c r="D8" s="18" t="s">
        <v>4036</v>
      </c>
      <c r="E8" s="18" t="s">
        <v>4037</v>
      </c>
      <c r="F8" s="18" t="s">
        <v>2960</v>
      </c>
      <c r="G8" s="18" t="s">
        <v>4038</v>
      </c>
      <c r="I8" s="7"/>
      <c r="K8" s="15"/>
      <c r="L8" s="15"/>
      <c r="M8" s="8"/>
      <c r="N8" s="7"/>
      <c r="O8" s="7"/>
      <c r="P8" s="7"/>
      <c r="Q8" s="7"/>
      <c r="R8" s="7"/>
      <c r="S8" s="7"/>
      <c r="T8" s="7"/>
      <c r="U8" s="7"/>
      <c r="V8" s="7"/>
      <c r="W8" s="7"/>
      <c r="X8" s="7"/>
      <c r="Y8" s="7"/>
      <c r="Z8" s="7"/>
      <c r="AA8" s="19"/>
      <c r="AB8" s="19"/>
      <c r="AC8" s="18" t="s">
        <v>2960</v>
      </c>
      <c r="AD8" s="18" t="s">
        <v>4038</v>
      </c>
      <c r="AF8" s="9"/>
    </row>
    <row r="9" spans="2:32" ht="20.100000000000001" customHeight="1" x14ac:dyDescent="0.25">
      <c r="B9" s="18" t="s">
        <v>4039</v>
      </c>
      <c r="C9" s="18"/>
      <c r="D9" s="18" t="s">
        <v>4040</v>
      </c>
      <c r="E9" s="18" t="s">
        <v>4041</v>
      </c>
      <c r="F9" s="18" t="s">
        <v>4042</v>
      </c>
      <c r="G9" s="18" t="s">
        <v>4043</v>
      </c>
      <c r="H9" s="18"/>
      <c r="I9" s="7"/>
      <c r="K9" s="15"/>
      <c r="L9" s="15"/>
      <c r="M9" s="8"/>
      <c r="N9" s="7"/>
      <c r="O9" s="7"/>
      <c r="P9" s="7"/>
      <c r="Q9" s="7"/>
      <c r="R9" s="7"/>
      <c r="S9" s="7"/>
      <c r="T9" s="7"/>
      <c r="U9" s="7"/>
      <c r="V9" s="7"/>
      <c r="W9" s="7"/>
      <c r="X9" s="7"/>
      <c r="Y9" s="7"/>
      <c r="Z9" s="7"/>
      <c r="AA9" s="19"/>
      <c r="AB9" s="19"/>
      <c r="AC9" s="18" t="s">
        <v>4042</v>
      </c>
      <c r="AD9" s="18" t="s">
        <v>4043</v>
      </c>
      <c r="AF9" s="9"/>
    </row>
    <row r="10" spans="2:32" ht="20.100000000000001" customHeight="1" x14ac:dyDescent="0.25">
      <c r="B10" s="18" t="s">
        <v>4044</v>
      </c>
      <c r="C10" s="18"/>
      <c r="D10" s="18" t="s">
        <v>4045</v>
      </c>
      <c r="E10" s="18" t="s">
        <v>4046</v>
      </c>
      <c r="F10" s="18" t="s">
        <v>940</v>
      </c>
      <c r="G10" s="18" t="s">
        <v>4047</v>
      </c>
      <c r="H10" s="18"/>
      <c r="I10" s="7"/>
      <c r="K10" s="15"/>
      <c r="L10" s="15"/>
      <c r="M10" s="8"/>
      <c r="N10" s="7"/>
      <c r="O10" s="7"/>
      <c r="P10" s="7"/>
      <c r="Q10" s="7"/>
      <c r="R10" s="7"/>
      <c r="S10" s="7"/>
      <c r="T10" s="7"/>
      <c r="U10" s="7"/>
      <c r="V10" s="7"/>
      <c r="W10" s="7"/>
      <c r="X10" s="7"/>
      <c r="Y10" s="7"/>
      <c r="Z10" s="7"/>
      <c r="AA10" s="19"/>
      <c r="AB10" s="19"/>
      <c r="AC10" s="18" t="s">
        <v>940</v>
      </c>
      <c r="AD10" s="18" t="s">
        <v>4047</v>
      </c>
      <c r="AF10" s="9"/>
    </row>
    <row r="11" spans="2:32" ht="20.100000000000001" customHeight="1" x14ac:dyDescent="0.25">
      <c r="B11" s="18" t="s">
        <v>4048</v>
      </c>
      <c r="C11" s="18"/>
      <c r="D11" s="18" t="s">
        <v>4049</v>
      </c>
      <c r="E11" s="18" t="s">
        <v>4050</v>
      </c>
      <c r="F11" s="18" t="s">
        <v>479</v>
      </c>
      <c r="G11" s="18" t="s">
        <v>4051</v>
      </c>
      <c r="H11" s="18"/>
      <c r="I11" s="7"/>
      <c r="K11" s="15"/>
      <c r="L11" s="15"/>
      <c r="M11" s="8"/>
      <c r="N11" s="7"/>
      <c r="O11" s="7"/>
      <c r="P11" s="7"/>
      <c r="Q11" s="7"/>
      <c r="R11" s="7"/>
      <c r="S11" s="7"/>
      <c r="T11" s="7"/>
      <c r="U11" s="7"/>
      <c r="V11" s="7"/>
      <c r="W11" s="7"/>
      <c r="X11" s="7"/>
      <c r="Y11" s="7"/>
      <c r="Z11" s="7"/>
      <c r="AA11" s="19"/>
      <c r="AB11" s="19"/>
      <c r="AC11" s="18" t="s">
        <v>479</v>
      </c>
      <c r="AD11" s="18" t="s">
        <v>4051</v>
      </c>
      <c r="AF11" s="9"/>
    </row>
    <row r="12" spans="2:32" ht="20.100000000000001" customHeight="1" x14ac:dyDescent="0.25">
      <c r="B12" s="18"/>
      <c r="C12" s="18"/>
      <c r="D12" s="18"/>
      <c r="E12" s="18"/>
      <c r="F12" s="18"/>
      <c r="G12" s="20"/>
      <c r="H12" s="7"/>
      <c r="I12" s="7"/>
      <c r="K12" s="7"/>
      <c r="L12" s="7"/>
      <c r="M12" s="7"/>
      <c r="N12" s="7"/>
      <c r="O12" s="7"/>
      <c r="P12" s="7"/>
      <c r="Q12" s="7"/>
      <c r="R12" s="7"/>
      <c r="S12" s="7"/>
      <c r="T12" s="7"/>
      <c r="U12" s="7"/>
      <c r="V12" s="7"/>
      <c r="W12" s="7"/>
      <c r="X12" s="7"/>
      <c r="Y12" s="7"/>
      <c r="Z12" s="7"/>
      <c r="AA12" s="18"/>
      <c r="AB12" s="19"/>
      <c r="AC12" s="19"/>
      <c r="AD12" s="18"/>
      <c r="AE12" s="7"/>
      <c r="AF12" s="9"/>
    </row>
    <row r="13" spans="2:32" ht="19.5" customHeight="1" x14ac:dyDescent="0.25">
      <c r="B13" s="21"/>
      <c r="C13" s="21"/>
      <c r="D13" s="22" t="s">
        <v>4052</v>
      </c>
      <c r="E13" s="22" t="s">
        <v>4053</v>
      </c>
      <c r="F13" s="22" t="s">
        <v>27</v>
      </c>
      <c r="G13" s="22" t="s">
        <v>28</v>
      </c>
      <c r="H13" s="22" t="s">
        <v>29</v>
      </c>
      <c r="I13" s="22" t="s">
        <v>31</v>
      </c>
      <c r="J13" s="22" t="s">
        <v>32</v>
      </c>
      <c r="K13" s="22" t="s">
        <v>33</v>
      </c>
      <c r="L13" s="22" t="s">
        <v>34</v>
      </c>
      <c r="M13" s="22" t="s">
        <v>35</v>
      </c>
      <c r="N13" s="22" t="s">
        <v>36</v>
      </c>
      <c r="O13" s="22" t="s">
        <v>37</v>
      </c>
      <c r="P13" s="22" t="s">
        <v>38</v>
      </c>
      <c r="Q13" s="22" t="s">
        <v>4054</v>
      </c>
      <c r="R13" s="22" t="s">
        <v>40</v>
      </c>
      <c r="S13" s="22" t="s">
        <v>41</v>
      </c>
      <c r="T13" s="22" t="s">
        <v>42</v>
      </c>
      <c r="U13" s="22" t="s">
        <v>4055</v>
      </c>
      <c r="V13" s="22" t="s">
        <v>4056</v>
      </c>
      <c r="W13" s="22" t="s">
        <v>45</v>
      </c>
      <c r="X13" s="22" t="s">
        <v>46</v>
      </c>
      <c r="Y13" s="22" t="s">
        <v>47</v>
      </c>
      <c r="Z13" s="22" t="s">
        <v>48</v>
      </c>
      <c r="AA13" s="22" t="s">
        <v>4057</v>
      </c>
      <c r="AB13" s="22" t="s">
        <v>4058</v>
      </c>
      <c r="AC13" s="22" t="s">
        <v>4059</v>
      </c>
      <c r="AD13" s="22" t="s">
        <v>4060</v>
      </c>
      <c r="AE13" s="22" t="s">
        <v>30</v>
      </c>
      <c r="AF13" s="22" t="s">
        <v>4061</v>
      </c>
    </row>
    <row r="14" spans="2:32" ht="81" customHeight="1" x14ac:dyDescent="0.25">
      <c r="B14" s="23" t="s">
        <v>4062</v>
      </c>
      <c r="C14" s="24">
        <v>65</v>
      </c>
      <c r="D14" s="25" t="str">
        <f>IFERROR(INDEX(D17:D251,MATCH($C14,$C$17:$C$251,0)),"Question non trouvée")</f>
        <v>15_Réactions physicochimiques utiles</v>
      </c>
      <c r="E14" s="26" t="str">
        <f>IFERROR(INDEX(E17:E251,MATCH($C14,$C$17:$C$251,0)),"Question non trouvée")</f>
        <v>Liants / texturants — fonction et défaut</v>
      </c>
      <c r="F14" s="27" t="str">
        <f>IFERROR(INDEX(F17:F251,MATCH($C14,$C$17:$C$251,0)),"Question non trouvée")</f>
        <v>Comprendre Hydratation hydrocolloïdes</v>
      </c>
      <c r="G14" s="26" t="str">
        <f>IFERROR(INDEX(G17:G251,MATCH($C14,$C$17:$C$251,0)),"Question non trouvée")</f>
        <v>Défaut de texture ou de goût lié à : Hydratation hydrocolloïdes</v>
      </c>
      <c r="H14" s="26" t="str">
        <f t="shared" ref="H14:AF14" si="0">IFERROR(INDEX(H17:H251,MATCH($C14,$C$17:$C$251,0)),"Question non trouvée")</f>
        <v>Tous</v>
      </c>
      <c r="I14" s="26" t="str">
        <f t="shared" si="0"/>
        <v>Selon produit</v>
      </c>
      <c r="J14" s="26" t="str">
        <f t="shared" si="0"/>
        <v>Épaississement différé</v>
      </c>
      <c r="K14" s="26" t="str">
        <f t="shared" si="0"/>
        <v>Comment utiliser la compréhension de hydratation hydrocolloïdes pour corriger ou stabiliser une texture modifiée ?</v>
      </c>
      <c r="L14" s="26" t="str">
        <f t="shared" si="0"/>
        <v>Quel geste adapter quand hydratation hydrocolloïdes modifie la texture ou le goût ?</v>
      </c>
      <c r="M14" s="26" t="str">
        <f t="shared" si="0"/>
        <v>Répondre par une décision professionnelle, un geste observable et un contrôle.</v>
      </c>
      <c r="N14" s="26" t="str">
        <f t="shared" si="0"/>
        <v>Répondre avec des mots terrain : ce que je fais, ce que je vérifie, ce que je signale.</v>
      </c>
      <c r="O14" s="26" t="str">
        <f t="shared" si="0"/>
        <v>Hydratation hydrocolloïdes explique le défaut observé (Épaississement différé). La réponse professionnelle est : Respect repos, dispersion, puis contrôle final.</v>
      </c>
      <c r="P14" s="26" t="str">
        <f t="shared" si="0"/>
        <v>Je comprends le défaut et je change le geste : Respect repos, dispersion.</v>
      </c>
      <c r="Q14" s="26" t="str">
        <f t="shared" si="0"/>
        <v>Respect repos, dispersion</v>
      </c>
      <c r="R14" s="26" t="str">
        <f t="shared" si="0"/>
        <v>Valider le résultat avant hydratation complète du texturant.</v>
      </c>
      <c r="S14" s="26" t="str">
        <f t="shared" si="0"/>
        <v>Défaut disparu + texture conforme.</v>
      </c>
      <c r="T14" s="26" t="str">
        <f t="shared" si="0"/>
        <v>Hydratation hydrocolloïdes</v>
      </c>
      <c r="U14" s="26" t="str">
        <f t="shared" si="0"/>
        <v>La science culinaire doit conduire à une action concrète.</v>
      </c>
      <c r="V14" s="26" t="str">
        <f t="shared" si="0"/>
        <v>Reformule avec un geste terrain : ce que tu fais, ce que tu contrôles, ce que tu signales.</v>
      </c>
      <c r="W14" s="26" t="str">
        <f t="shared" si="0"/>
        <v>Gommes/épaississants | Tous | Contrôle : Défaut disparu + texture conforme.</v>
      </c>
      <c r="X14" s="26" t="str">
        <f t="shared" si="0"/>
        <v>À retenir : Respect repos, dispersion. À éviter : Jugement immédiat.</v>
      </c>
      <c r="Y14" s="26" t="str">
        <f t="shared" si="0"/>
        <v>Contrôle selon étape.</v>
      </c>
      <c r="Z14" s="26" t="str">
        <f t="shared" si="0"/>
        <v>S08_HYDROCOLLOIDS_SAHA</v>
      </c>
      <c r="AA14" s="26" t="str">
        <f t="shared" si="0"/>
        <v>10_Réactions_physicochimiques</v>
      </c>
      <c r="AB14" s="26" t="str">
        <f t="shared" si="0"/>
        <v>Texturant / liant</v>
      </c>
      <c r="AC14" s="26" t="str">
        <f t="shared" si="0"/>
        <v>Hydrocolloïde, amidon ou liant culinaire</v>
      </c>
      <c r="AD14" s="26" t="str">
        <f t="shared" si="0"/>
        <v>Biochimie/physicochimie</v>
      </c>
      <c r="AE14" s="26" t="str">
        <f t="shared" si="0"/>
        <v>Gommes/épaississants</v>
      </c>
      <c r="AF14" s="26">
        <f t="shared" si="0"/>
        <v>188</v>
      </c>
    </row>
    <row r="15" spans="2:32" ht="15.75" x14ac:dyDescent="0.25">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9"/>
    </row>
    <row r="16" spans="2:32" ht="42" customHeight="1" x14ac:dyDescent="0.25">
      <c r="B16" s="28" t="s">
        <v>27</v>
      </c>
      <c r="C16" s="28"/>
      <c r="D16" s="28" t="s">
        <v>4052</v>
      </c>
      <c r="E16" s="28" t="s">
        <v>4053</v>
      </c>
      <c r="F16" s="28" t="s">
        <v>27</v>
      </c>
      <c r="G16" s="28" t="s">
        <v>28</v>
      </c>
      <c r="H16" s="28" t="s">
        <v>29</v>
      </c>
      <c r="I16" s="28" t="s">
        <v>31</v>
      </c>
      <c r="J16" s="28" t="s">
        <v>32</v>
      </c>
      <c r="K16" s="28" t="s">
        <v>33</v>
      </c>
      <c r="L16" s="28" t="s">
        <v>34</v>
      </c>
      <c r="M16" s="28" t="s">
        <v>35</v>
      </c>
      <c r="N16" s="28" t="s">
        <v>36</v>
      </c>
      <c r="O16" s="28" t="s">
        <v>37</v>
      </c>
      <c r="P16" s="28" t="s">
        <v>38</v>
      </c>
      <c r="Q16" s="28" t="s">
        <v>4054</v>
      </c>
      <c r="R16" s="28" t="s">
        <v>40</v>
      </c>
      <c r="S16" s="28" t="s">
        <v>41</v>
      </c>
      <c r="T16" s="28" t="s">
        <v>42</v>
      </c>
      <c r="U16" s="28" t="s">
        <v>4055</v>
      </c>
      <c r="V16" s="28" t="s">
        <v>4056</v>
      </c>
      <c r="W16" s="28" t="s">
        <v>45</v>
      </c>
      <c r="X16" s="28" t="s">
        <v>46</v>
      </c>
      <c r="Y16" s="28" t="s">
        <v>47</v>
      </c>
      <c r="Z16" s="28" t="s">
        <v>48</v>
      </c>
      <c r="AA16" s="28" t="s">
        <v>4057</v>
      </c>
      <c r="AB16" s="28" t="s">
        <v>4058</v>
      </c>
      <c r="AC16" s="28" t="s">
        <v>4059</v>
      </c>
      <c r="AD16" s="28" t="s">
        <v>4060</v>
      </c>
      <c r="AE16" s="28" t="s">
        <v>30</v>
      </c>
      <c r="AF16" s="28" t="s">
        <v>4061</v>
      </c>
    </row>
    <row r="17" spans="2:32" ht="24.95" customHeight="1" x14ac:dyDescent="0.25">
      <c r="B17" s="29" t="s">
        <v>870</v>
      </c>
      <c r="C17" s="30">
        <v>1</v>
      </c>
      <c r="D17" s="31" t="s">
        <v>4063</v>
      </c>
      <c r="E17" s="31" t="s">
        <v>4064</v>
      </c>
      <c r="F17" s="31" t="s">
        <v>870</v>
      </c>
      <c r="G17" s="31" t="s">
        <v>4065</v>
      </c>
      <c r="H17" s="31" t="s">
        <v>79</v>
      </c>
      <c r="I17" s="31" t="s">
        <v>464</v>
      </c>
      <c r="J17" s="31" t="s">
        <v>872</v>
      </c>
      <c r="K17" s="32" t="s">
        <v>4066</v>
      </c>
      <c r="L17" s="32" t="s">
        <v>4067</v>
      </c>
      <c r="M17" s="31" t="s">
        <v>85</v>
      </c>
      <c r="N17" s="31" t="s">
        <v>86</v>
      </c>
      <c r="O17" s="31" t="s">
        <v>875</v>
      </c>
      <c r="P17" s="31" t="s">
        <v>876</v>
      </c>
      <c r="Q17" s="31" t="s">
        <v>877</v>
      </c>
      <c r="R17" s="32" t="s">
        <v>4068</v>
      </c>
      <c r="S17" s="31" t="s">
        <v>316</v>
      </c>
      <c r="T17" s="31" t="s">
        <v>879</v>
      </c>
      <c r="U17" s="31" t="s">
        <v>318</v>
      </c>
      <c r="V17" s="31" t="s">
        <v>94</v>
      </c>
      <c r="W17" s="31" t="s">
        <v>880</v>
      </c>
      <c r="X17" s="31" t="s">
        <v>881</v>
      </c>
      <c r="Y17" s="31" t="s">
        <v>321</v>
      </c>
      <c r="Z17" s="31" t="s">
        <v>536</v>
      </c>
      <c r="AA17" s="31" t="s">
        <v>304</v>
      </c>
      <c r="AB17" s="31" t="s">
        <v>4043</v>
      </c>
      <c r="AC17" s="31" t="s">
        <v>4069</v>
      </c>
      <c r="AD17" s="31" t="s">
        <v>305</v>
      </c>
      <c r="AE17" s="31" t="s">
        <v>871</v>
      </c>
      <c r="AF17" s="33">
        <v>118</v>
      </c>
    </row>
    <row r="18" spans="2:32" ht="24.95" customHeight="1" x14ac:dyDescent="0.25">
      <c r="B18" s="29" t="s">
        <v>385</v>
      </c>
      <c r="C18" s="30">
        <v>2</v>
      </c>
      <c r="D18" s="31" t="s">
        <v>4063</v>
      </c>
      <c r="E18" s="31" t="s">
        <v>4070</v>
      </c>
      <c r="F18" s="31" t="s">
        <v>385</v>
      </c>
      <c r="G18" s="31" t="s">
        <v>4071</v>
      </c>
      <c r="H18" s="31" t="s">
        <v>79</v>
      </c>
      <c r="I18" s="31" t="s">
        <v>387</v>
      </c>
      <c r="J18" s="31" t="s">
        <v>388</v>
      </c>
      <c r="K18" s="32" t="s">
        <v>4072</v>
      </c>
      <c r="L18" s="32" t="s">
        <v>4073</v>
      </c>
      <c r="M18" s="31" t="s">
        <v>85</v>
      </c>
      <c r="N18" s="31" t="s">
        <v>86</v>
      </c>
      <c r="O18" s="31" t="s">
        <v>391</v>
      </c>
      <c r="P18" s="31" t="s">
        <v>392</v>
      </c>
      <c r="Q18" s="31" t="s">
        <v>393</v>
      </c>
      <c r="R18" s="32" t="s">
        <v>4074</v>
      </c>
      <c r="S18" s="31" t="s">
        <v>316</v>
      </c>
      <c r="T18" s="31" t="s">
        <v>395</v>
      </c>
      <c r="U18" s="31" t="s">
        <v>318</v>
      </c>
      <c r="V18" s="31" t="s">
        <v>94</v>
      </c>
      <c r="W18" s="31" t="s">
        <v>396</v>
      </c>
      <c r="X18" s="31" t="s">
        <v>397</v>
      </c>
      <c r="Y18" s="31" t="s">
        <v>321</v>
      </c>
      <c r="Z18" s="31" t="s">
        <v>300</v>
      </c>
      <c r="AA18" s="31" t="s">
        <v>304</v>
      </c>
      <c r="AB18" s="31" t="s">
        <v>981</v>
      </c>
      <c r="AC18" s="31" t="s">
        <v>4075</v>
      </c>
      <c r="AD18" s="31" t="s">
        <v>305</v>
      </c>
      <c r="AE18" s="31" t="s">
        <v>386</v>
      </c>
      <c r="AF18" s="33">
        <v>86</v>
      </c>
    </row>
    <row r="19" spans="2:32" ht="24.95" customHeight="1" x14ac:dyDescent="0.25">
      <c r="B19" s="29" t="s">
        <v>3563</v>
      </c>
      <c r="C19" s="30">
        <v>3</v>
      </c>
      <c r="D19" s="31" t="s">
        <v>4076</v>
      </c>
      <c r="E19" s="31" t="s">
        <v>4077</v>
      </c>
      <c r="F19" s="31" t="s">
        <v>3563</v>
      </c>
      <c r="G19" s="31" t="s">
        <v>4078</v>
      </c>
      <c r="H19" s="31" t="s">
        <v>2873</v>
      </c>
      <c r="I19" s="31" t="s">
        <v>327</v>
      </c>
      <c r="J19" s="31" t="s">
        <v>3565</v>
      </c>
      <c r="K19" s="32" t="s">
        <v>4079</v>
      </c>
      <c r="L19" s="32" t="s">
        <v>4080</v>
      </c>
      <c r="M19" s="31" t="s">
        <v>3568</v>
      </c>
      <c r="N19" s="31" t="s">
        <v>3569</v>
      </c>
      <c r="O19" s="31" t="s">
        <v>3570</v>
      </c>
      <c r="P19" s="31" t="s">
        <v>3571</v>
      </c>
      <c r="Q19" s="31" t="s">
        <v>3572</v>
      </c>
      <c r="R19" s="32" t="s">
        <v>4081</v>
      </c>
      <c r="S19" s="31" t="s">
        <v>3574</v>
      </c>
      <c r="T19" s="31" t="s">
        <v>3575</v>
      </c>
      <c r="U19" s="31" t="s">
        <v>3576</v>
      </c>
      <c r="V19" s="31" t="s">
        <v>94</v>
      </c>
      <c r="W19" s="31" t="s">
        <v>3577</v>
      </c>
      <c r="X19" s="31" t="s">
        <v>3578</v>
      </c>
      <c r="Y19" s="31" t="s">
        <v>3579</v>
      </c>
      <c r="Z19" s="31" t="s">
        <v>3580</v>
      </c>
      <c r="AA19" s="31" t="s">
        <v>3539</v>
      </c>
      <c r="AB19" s="31" t="s">
        <v>1682</v>
      </c>
      <c r="AC19" s="31" t="s">
        <v>4082</v>
      </c>
      <c r="AD19" s="31" t="s">
        <v>3562</v>
      </c>
      <c r="AE19" s="31" t="s">
        <v>3564</v>
      </c>
      <c r="AF19" s="33">
        <v>284</v>
      </c>
    </row>
    <row r="20" spans="2:32" ht="24.95" customHeight="1" x14ac:dyDescent="0.25">
      <c r="B20" s="29" t="s">
        <v>885</v>
      </c>
      <c r="C20" s="30">
        <v>4</v>
      </c>
      <c r="D20" s="31" t="s">
        <v>4063</v>
      </c>
      <c r="E20" s="31" t="s">
        <v>4064</v>
      </c>
      <c r="F20" s="31" t="s">
        <v>885</v>
      </c>
      <c r="G20" s="31" t="s">
        <v>4083</v>
      </c>
      <c r="H20" s="31" t="s">
        <v>79</v>
      </c>
      <c r="I20" s="31" t="s">
        <v>81</v>
      </c>
      <c r="J20" s="31" t="s">
        <v>887</v>
      </c>
      <c r="K20" s="32" t="s">
        <v>4084</v>
      </c>
      <c r="L20" s="32" t="s">
        <v>4085</v>
      </c>
      <c r="M20" s="31" t="s">
        <v>85</v>
      </c>
      <c r="N20" s="31" t="s">
        <v>86</v>
      </c>
      <c r="O20" s="31" t="s">
        <v>890</v>
      </c>
      <c r="P20" s="31" t="s">
        <v>891</v>
      </c>
      <c r="Q20" s="31" t="s">
        <v>892</v>
      </c>
      <c r="R20" s="32" t="s">
        <v>4086</v>
      </c>
      <c r="S20" s="31" t="s">
        <v>316</v>
      </c>
      <c r="T20" s="31" t="s">
        <v>894</v>
      </c>
      <c r="U20" s="31" t="s">
        <v>318</v>
      </c>
      <c r="V20" s="31" t="s">
        <v>94</v>
      </c>
      <c r="W20" s="31" t="s">
        <v>895</v>
      </c>
      <c r="X20" s="31" t="s">
        <v>896</v>
      </c>
      <c r="Y20" s="31" t="s">
        <v>321</v>
      </c>
      <c r="Z20" s="31" t="s">
        <v>897</v>
      </c>
      <c r="AA20" s="31" t="s">
        <v>304</v>
      </c>
      <c r="AB20" s="31" t="s">
        <v>4043</v>
      </c>
      <c r="AC20" s="31" t="s">
        <v>4069</v>
      </c>
      <c r="AD20" s="31" t="s">
        <v>305</v>
      </c>
      <c r="AE20" s="31" t="s">
        <v>886</v>
      </c>
      <c r="AF20" s="33">
        <v>119</v>
      </c>
    </row>
    <row r="21" spans="2:32" ht="24.95" customHeight="1" x14ac:dyDescent="0.25">
      <c r="B21" s="29" t="s">
        <v>690</v>
      </c>
      <c r="C21" s="30">
        <v>5</v>
      </c>
      <c r="D21" s="31" t="s">
        <v>4063</v>
      </c>
      <c r="E21" s="31" t="s">
        <v>4087</v>
      </c>
      <c r="F21" s="31" t="s">
        <v>690</v>
      </c>
      <c r="G21" s="31" t="s">
        <v>4088</v>
      </c>
      <c r="H21" s="31" t="s">
        <v>79</v>
      </c>
      <c r="I21" s="31" t="s">
        <v>308</v>
      </c>
      <c r="J21" s="31" t="s">
        <v>692</v>
      </c>
      <c r="K21" s="32" t="s">
        <v>4089</v>
      </c>
      <c r="L21" s="32" t="s">
        <v>4090</v>
      </c>
      <c r="M21" s="31" t="s">
        <v>85</v>
      </c>
      <c r="N21" s="31" t="s">
        <v>86</v>
      </c>
      <c r="O21" s="31" t="s">
        <v>695</v>
      </c>
      <c r="P21" s="31" t="s">
        <v>696</v>
      </c>
      <c r="Q21" s="31" t="s">
        <v>697</v>
      </c>
      <c r="R21" s="32" t="s">
        <v>4091</v>
      </c>
      <c r="S21" s="31" t="s">
        <v>316</v>
      </c>
      <c r="T21" s="31" t="s">
        <v>699</v>
      </c>
      <c r="U21" s="31" t="s">
        <v>318</v>
      </c>
      <c r="V21" s="31" t="s">
        <v>94</v>
      </c>
      <c r="W21" s="31" t="s">
        <v>700</v>
      </c>
      <c r="X21" s="31" t="s">
        <v>701</v>
      </c>
      <c r="Y21" s="31" t="s">
        <v>321</v>
      </c>
      <c r="Z21" s="31" t="s">
        <v>536</v>
      </c>
      <c r="AA21" s="31" t="s">
        <v>304</v>
      </c>
      <c r="AB21" s="31" t="s">
        <v>1682</v>
      </c>
      <c r="AC21" s="31" t="s">
        <v>4092</v>
      </c>
      <c r="AD21" s="31" t="s">
        <v>305</v>
      </c>
      <c r="AE21" s="31" t="s">
        <v>691</v>
      </c>
      <c r="AF21" s="33">
        <v>106</v>
      </c>
    </row>
    <row r="22" spans="2:32" ht="24.95" customHeight="1" x14ac:dyDescent="0.25">
      <c r="B22" s="29" t="s">
        <v>306</v>
      </c>
      <c r="C22" s="30">
        <v>6</v>
      </c>
      <c r="D22" s="31" t="s">
        <v>4063</v>
      </c>
      <c r="E22" s="31" t="s">
        <v>4070</v>
      </c>
      <c r="F22" s="31" t="s">
        <v>306</v>
      </c>
      <c r="G22" s="31" t="s">
        <v>4093</v>
      </c>
      <c r="H22" s="31" t="s">
        <v>79</v>
      </c>
      <c r="I22" s="31" t="s">
        <v>308</v>
      </c>
      <c r="J22" s="31" t="s">
        <v>309</v>
      </c>
      <c r="K22" s="32" t="s">
        <v>4094</v>
      </c>
      <c r="L22" s="32" t="s">
        <v>4095</v>
      </c>
      <c r="M22" s="31" t="s">
        <v>85</v>
      </c>
      <c r="N22" s="31" t="s">
        <v>86</v>
      </c>
      <c r="O22" s="31" t="s">
        <v>312</v>
      </c>
      <c r="P22" s="31" t="s">
        <v>313</v>
      </c>
      <c r="Q22" s="31" t="s">
        <v>314</v>
      </c>
      <c r="R22" s="32" t="s">
        <v>4096</v>
      </c>
      <c r="S22" s="31" t="s">
        <v>316</v>
      </c>
      <c r="T22" s="31" t="s">
        <v>317</v>
      </c>
      <c r="U22" s="31" t="s">
        <v>318</v>
      </c>
      <c r="V22" s="31" t="s">
        <v>94</v>
      </c>
      <c r="W22" s="31" t="s">
        <v>319</v>
      </c>
      <c r="X22" s="31" t="s">
        <v>320</v>
      </c>
      <c r="Y22" s="31" t="s">
        <v>321</v>
      </c>
      <c r="Z22" s="31" t="s">
        <v>300</v>
      </c>
      <c r="AA22" s="31" t="s">
        <v>304</v>
      </c>
      <c r="AB22" s="31" t="s">
        <v>981</v>
      </c>
      <c r="AC22" s="31" t="s">
        <v>4075</v>
      </c>
      <c r="AD22" s="31" t="s">
        <v>305</v>
      </c>
      <c r="AE22" s="31" t="s">
        <v>307</v>
      </c>
      <c r="AF22" s="33">
        <v>81</v>
      </c>
    </row>
    <row r="23" spans="2:32" ht="24.95" customHeight="1" x14ac:dyDescent="0.25">
      <c r="B23" s="29" t="s">
        <v>616</v>
      </c>
      <c r="C23" s="30">
        <v>7</v>
      </c>
      <c r="D23" s="31" t="s">
        <v>4063</v>
      </c>
      <c r="E23" s="31" t="s">
        <v>4087</v>
      </c>
      <c r="F23" s="31" t="s">
        <v>616</v>
      </c>
      <c r="G23" s="31" t="s">
        <v>4097</v>
      </c>
      <c r="H23" s="31" t="s">
        <v>79</v>
      </c>
      <c r="I23" s="31" t="s">
        <v>618</v>
      </c>
      <c r="J23" s="31" t="s">
        <v>619</v>
      </c>
      <c r="K23" s="32" t="s">
        <v>4098</v>
      </c>
      <c r="L23" s="32" t="s">
        <v>4099</v>
      </c>
      <c r="M23" s="31" t="s">
        <v>85</v>
      </c>
      <c r="N23" s="31" t="s">
        <v>86</v>
      </c>
      <c r="O23" s="31" t="s">
        <v>622</v>
      </c>
      <c r="P23" s="31" t="s">
        <v>623</v>
      </c>
      <c r="Q23" s="31" t="s">
        <v>624</v>
      </c>
      <c r="R23" s="32" t="s">
        <v>4100</v>
      </c>
      <c r="S23" s="31" t="s">
        <v>316</v>
      </c>
      <c r="T23" s="31" t="s">
        <v>626</v>
      </c>
      <c r="U23" s="31" t="s">
        <v>318</v>
      </c>
      <c r="V23" s="31" t="s">
        <v>94</v>
      </c>
      <c r="W23" s="31" t="s">
        <v>627</v>
      </c>
      <c r="X23" s="31" t="s">
        <v>628</v>
      </c>
      <c r="Y23" s="31" t="s">
        <v>321</v>
      </c>
      <c r="Z23" s="31" t="s">
        <v>536</v>
      </c>
      <c r="AA23" s="31" t="s">
        <v>304</v>
      </c>
      <c r="AB23" s="31" t="s">
        <v>1682</v>
      </c>
      <c r="AC23" s="31" t="s">
        <v>4092</v>
      </c>
      <c r="AD23" s="31" t="s">
        <v>305</v>
      </c>
      <c r="AE23" s="31" t="s">
        <v>617</v>
      </c>
      <c r="AF23" s="33">
        <v>101</v>
      </c>
    </row>
    <row r="24" spans="2:32" ht="24.95" customHeight="1" x14ac:dyDescent="0.25">
      <c r="B24" s="29" t="s">
        <v>524</v>
      </c>
      <c r="C24" s="30">
        <v>8</v>
      </c>
      <c r="D24" s="31" t="s">
        <v>4063</v>
      </c>
      <c r="E24" s="31" t="s">
        <v>4087</v>
      </c>
      <c r="F24" s="31" t="s">
        <v>524</v>
      </c>
      <c r="G24" s="31" t="s">
        <v>4101</v>
      </c>
      <c r="H24" s="31" t="s">
        <v>79</v>
      </c>
      <c r="I24" s="31" t="s">
        <v>81</v>
      </c>
      <c r="J24" s="31" t="s">
        <v>526</v>
      </c>
      <c r="K24" s="32" t="s">
        <v>4102</v>
      </c>
      <c r="L24" s="32" t="s">
        <v>4103</v>
      </c>
      <c r="M24" s="31" t="s">
        <v>85</v>
      </c>
      <c r="N24" s="31" t="s">
        <v>86</v>
      </c>
      <c r="O24" s="31" t="s">
        <v>529</v>
      </c>
      <c r="P24" s="31" t="s">
        <v>530</v>
      </c>
      <c r="Q24" s="31" t="s">
        <v>531</v>
      </c>
      <c r="R24" s="32" t="s">
        <v>4104</v>
      </c>
      <c r="S24" s="31" t="s">
        <v>316</v>
      </c>
      <c r="T24" s="31" t="s">
        <v>533</v>
      </c>
      <c r="U24" s="31" t="s">
        <v>318</v>
      </c>
      <c r="V24" s="31" t="s">
        <v>94</v>
      </c>
      <c r="W24" s="31" t="s">
        <v>534</v>
      </c>
      <c r="X24" s="31" t="s">
        <v>535</v>
      </c>
      <c r="Y24" s="31" t="s">
        <v>321</v>
      </c>
      <c r="Z24" s="31" t="s">
        <v>536</v>
      </c>
      <c r="AA24" s="31" t="s">
        <v>304</v>
      </c>
      <c r="AB24" s="31" t="s">
        <v>1682</v>
      </c>
      <c r="AC24" s="31" t="s">
        <v>4092</v>
      </c>
      <c r="AD24" s="31" t="s">
        <v>305</v>
      </c>
      <c r="AE24" s="31" t="s">
        <v>525</v>
      </c>
      <c r="AF24" s="33">
        <v>95</v>
      </c>
    </row>
    <row r="25" spans="2:32" ht="24.95" customHeight="1" x14ac:dyDescent="0.25">
      <c r="B25" s="29" t="s">
        <v>675</v>
      </c>
      <c r="C25" s="30">
        <v>9</v>
      </c>
      <c r="D25" s="31" t="s">
        <v>4063</v>
      </c>
      <c r="E25" s="31" t="s">
        <v>4087</v>
      </c>
      <c r="F25" s="31" t="s">
        <v>675</v>
      </c>
      <c r="G25" s="31" t="s">
        <v>4105</v>
      </c>
      <c r="H25" s="31" t="s">
        <v>79</v>
      </c>
      <c r="I25" s="31" t="s">
        <v>308</v>
      </c>
      <c r="J25" s="31" t="s">
        <v>677</v>
      </c>
      <c r="K25" s="32" t="s">
        <v>4106</v>
      </c>
      <c r="L25" s="32" t="s">
        <v>4107</v>
      </c>
      <c r="M25" s="31" t="s">
        <v>85</v>
      </c>
      <c r="N25" s="31" t="s">
        <v>86</v>
      </c>
      <c r="O25" s="31" t="s">
        <v>680</v>
      </c>
      <c r="P25" s="31" t="s">
        <v>681</v>
      </c>
      <c r="Q25" s="31" t="s">
        <v>682</v>
      </c>
      <c r="R25" s="32" t="s">
        <v>4108</v>
      </c>
      <c r="S25" s="31" t="s">
        <v>316</v>
      </c>
      <c r="T25" s="31" t="s">
        <v>684</v>
      </c>
      <c r="U25" s="31" t="s">
        <v>318</v>
      </c>
      <c r="V25" s="31" t="s">
        <v>94</v>
      </c>
      <c r="W25" s="31" t="s">
        <v>685</v>
      </c>
      <c r="X25" s="31" t="s">
        <v>686</v>
      </c>
      <c r="Y25" s="31" t="s">
        <v>321</v>
      </c>
      <c r="Z25" s="31" t="s">
        <v>536</v>
      </c>
      <c r="AA25" s="31" t="s">
        <v>304</v>
      </c>
      <c r="AB25" s="31" t="s">
        <v>1682</v>
      </c>
      <c r="AC25" s="31" t="s">
        <v>4092</v>
      </c>
      <c r="AD25" s="31" t="s">
        <v>305</v>
      </c>
      <c r="AE25" s="31" t="s">
        <v>676</v>
      </c>
      <c r="AF25" s="33">
        <v>105</v>
      </c>
    </row>
    <row r="26" spans="2:32" ht="24.95" customHeight="1" x14ac:dyDescent="0.25">
      <c r="B26" s="29" t="s">
        <v>417</v>
      </c>
      <c r="C26" s="30">
        <v>10</v>
      </c>
      <c r="D26" s="31" t="s">
        <v>4063</v>
      </c>
      <c r="E26" s="31" t="s">
        <v>4109</v>
      </c>
      <c r="F26" s="31" t="s">
        <v>417</v>
      </c>
      <c r="G26" s="31" t="s">
        <v>4110</v>
      </c>
      <c r="H26" s="31" t="s">
        <v>79</v>
      </c>
      <c r="I26" s="31" t="s">
        <v>81</v>
      </c>
      <c r="J26" s="31" t="s">
        <v>419</v>
      </c>
      <c r="K26" s="32" t="s">
        <v>4111</v>
      </c>
      <c r="L26" s="32" t="s">
        <v>4112</v>
      </c>
      <c r="M26" s="31" t="s">
        <v>85</v>
      </c>
      <c r="N26" s="31" t="s">
        <v>86</v>
      </c>
      <c r="O26" s="31" t="s">
        <v>422</v>
      </c>
      <c r="P26" s="31" t="s">
        <v>423</v>
      </c>
      <c r="Q26" s="31" t="s">
        <v>424</v>
      </c>
      <c r="R26" s="32" t="s">
        <v>4113</v>
      </c>
      <c r="S26" s="31" t="s">
        <v>316</v>
      </c>
      <c r="T26" s="31" t="s">
        <v>426</v>
      </c>
      <c r="U26" s="31" t="s">
        <v>318</v>
      </c>
      <c r="V26" s="31" t="s">
        <v>94</v>
      </c>
      <c r="W26" s="31" t="s">
        <v>427</v>
      </c>
      <c r="X26" s="31" t="s">
        <v>428</v>
      </c>
      <c r="Y26" s="31" t="s">
        <v>321</v>
      </c>
      <c r="Z26" s="31" t="s">
        <v>413</v>
      </c>
      <c r="AA26" s="31" t="s">
        <v>304</v>
      </c>
      <c r="AB26" s="31" t="s">
        <v>4042</v>
      </c>
      <c r="AC26" s="31" t="s">
        <v>4114</v>
      </c>
      <c r="AD26" s="31" t="s">
        <v>305</v>
      </c>
      <c r="AE26" s="31" t="s">
        <v>418</v>
      </c>
      <c r="AF26" s="33">
        <v>88</v>
      </c>
    </row>
    <row r="27" spans="2:32" ht="24.95" customHeight="1" x14ac:dyDescent="0.25">
      <c r="B27" s="29" t="s">
        <v>632</v>
      </c>
      <c r="C27" s="30">
        <v>11</v>
      </c>
      <c r="D27" s="31" t="s">
        <v>4063</v>
      </c>
      <c r="E27" s="31" t="s">
        <v>4087</v>
      </c>
      <c r="F27" s="31" t="s">
        <v>632</v>
      </c>
      <c r="G27" s="31" t="s">
        <v>4115</v>
      </c>
      <c r="H27" s="31" t="s">
        <v>79</v>
      </c>
      <c r="I27" s="31" t="s">
        <v>618</v>
      </c>
      <c r="J27" s="31" t="s">
        <v>634</v>
      </c>
      <c r="K27" s="32" t="s">
        <v>4116</v>
      </c>
      <c r="L27" s="32" t="s">
        <v>4117</v>
      </c>
      <c r="M27" s="31" t="s">
        <v>85</v>
      </c>
      <c r="N27" s="31" t="s">
        <v>86</v>
      </c>
      <c r="O27" s="31" t="s">
        <v>637</v>
      </c>
      <c r="P27" s="31" t="s">
        <v>638</v>
      </c>
      <c r="Q27" s="31" t="s">
        <v>639</v>
      </c>
      <c r="R27" s="32" t="s">
        <v>4118</v>
      </c>
      <c r="S27" s="31" t="s">
        <v>316</v>
      </c>
      <c r="T27" s="31" t="s">
        <v>626</v>
      </c>
      <c r="U27" s="31" t="s">
        <v>318</v>
      </c>
      <c r="V27" s="31" t="s">
        <v>94</v>
      </c>
      <c r="W27" s="31" t="s">
        <v>641</v>
      </c>
      <c r="X27" s="31" t="s">
        <v>642</v>
      </c>
      <c r="Y27" s="31" t="s">
        <v>321</v>
      </c>
      <c r="Z27" s="31" t="s">
        <v>536</v>
      </c>
      <c r="AA27" s="31" t="s">
        <v>304</v>
      </c>
      <c r="AB27" s="31" t="s">
        <v>1682</v>
      </c>
      <c r="AC27" s="31" t="s">
        <v>4092</v>
      </c>
      <c r="AD27" s="31" t="s">
        <v>305</v>
      </c>
      <c r="AE27" s="31" t="s">
        <v>633</v>
      </c>
      <c r="AF27" s="33">
        <v>102</v>
      </c>
    </row>
    <row r="28" spans="2:32" ht="24.95" customHeight="1" x14ac:dyDescent="0.25">
      <c r="B28" s="29" t="s">
        <v>540</v>
      </c>
      <c r="C28" s="30">
        <v>12</v>
      </c>
      <c r="D28" s="31" t="s">
        <v>4063</v>
      </c>
      <c r="E28" s="31" t="s">
        <v>4087</v>
      </c>
      <c r="F28" s="31" t="s">
        <v>540</v>
      </c>
      <c r="G28" s="31" t="s">
        <v>4119</v>
      </c>
      <c r="H28" s="31" t="s">
        <v>79</v>
      </c>
      <c r="I28" s="31" t="s">
        <v>308</v>
      </c>
      <c r="J28" s="31" t="s">
        <v>542</v>
      </c>
      <c r="K28" s="32" t="s">
        <v>4120</v>
      </c>
      <c r="L28" s="32" t="s">
        <v>4121</v>
      </c>
      <c r="M28" s="31" t="s">
        <v>85</v>
      </c>
      <c r="N28" s="31" t="s">
        <v>86</v>
      </c>
      <c r="O28" s="31" t="s">
        <v>545</v>
      </c>
      <c r="P28" s="31" t="s">
        <v>546</v>
      </c>
      <c r="Q28" s="31" t="s">
        <v>547</v>
      </c>
      <c r="R28" s="32" t="s">
        <v>4122</v>
      </c>
      <c r="S28" s="31" t="s">
        <v>316</v>
      </c>
      <c r="T28" s="31" t="s">
        <v>549</v>
      </c>
      <c r="U28" s="31" t="s">
        <v>318</v>
      </c>
      <c r="V28" s="31" t="s">
        <v>94</v>
      </c>
      <c r="W28" s="31" t="s">
        <v>550</v>
      </c>
      <c r="X28" s="31" t="s">
        <v>551</v>
      </c>
      <c r="Y28" s="31" t="s">
        <v>321</v>
      </c>
      <c r="Z28" s="31" t="s">
        <v>536</v>
      </c>
      <c r="AA28" s="31" t="s">
        <v>304</v>
      </c>
      <c r="AB28" s="31" t="s">
        <v>1682</v>
      </c>
      <c r="AC28" s="31" t="s">
        <v>4092</v>
      </c>
      <c r="AD28" s="31" t="s">
        <v>305</v>
      </c>
      <c r="AE28" s="31" t="s">
        <v>541</v>
      </c>
      <c r="AF28" s="33">
        <v>96</v>
      </c>
    </row>
    <row r="29" spans="2:32" ht="24.95" customHeight="1" x14ac:dyDescent="0.25">
      <c r="B29" s="29" t="s">
        <v>555</v>
      </c>
      <c r="C29" s="30">
        <v>13</v>
      </c>
      <c r="D29" s="31" t="s">
        <v>4063</v>
      </c>
      <c r="E29" s="31" t="s">
        <v>4123</v>
      </c>
      <c r="F29" s="31" t="s">
        <v>555</v>
      </c>
      <c r="G29" s="31" t="s">
        <v>4124</v>
      </c>
      <c r="H29" s="31" t="s">
        <v>79</v>
      </c>
      <c r="I29" s="31" t="s">
        <v>464</v>
      </c>
      <c r="J29" s="31" t="s">
        <v>557</v>
      </c>
      <c r="K29" s="32" t="s">
        <v>4125</v>
      </c>
      <c r="L29" s="32" t="s">
        <v>4126</v>
      </c>
      <c r="M29" s="31" t="s">
        <v>85</v>
      </c>
      <c r="N29" s="31" t="s">
        <v>86</v>
      </c>
      <c r="O29" s="31" t="s">
        <v>560</v>
      </c>
      <c r="P29" s="31" t="s">
        <v>561</v>
      </c>
      <c r="Q29" s="31" t="s">
        <v>562</v>
      </c>
      <c r="R29" s="32" t="s">
        <v>4127</v>
      </c>
      <c r="S29" s="31" t="s">
        <v>316</v>
      </c>
      <c r="T29" s="31" t="s">
        <v>564</v>
      </c>
      <c r="U29" s="31" t="s">
        <v>318</v>
      </c>
      <c r="V29" s="31" t="s">
        <v>94</v>
      </c>
      <c r="W29" s="31" t="s">
        <v>565</v>
      </c>
      <c r="X29" s="31" t="s">
        <v>566</v>
      </c>
      <c r="Y29" s="31" t="s">
        <v>321</v>
      </c>
      <c r="Z29" s="31" t="s">
        <v>536</v>
      </c>
      <c r="AA29" s="31" t="s">
        <v>304</v>
      </c>
      <c r="AB29" s="31" t="s">
        <v>1682</v>
      </c>
      <c r="AC29" s="31" t="s">
        <v>4082</v>
      </c>
      <c r="AD29" s="31" t="s">
        <v>305</v>
      </c>
      <c r="AE29" s="31" t="s">
        <v>556</v>
      </c>
      <c r="AF29" s="33">
        <v>97</v>
      </c>
    </row>
    <row r="30" spans="2:32" ht="24.95" customHeight="1" x14ac:dyDescent="0.25">
      <c r="B30" s="29" t="s">
        <v>356</v>
      </c>
      <c r="C30" s="30">
        <v>14</v>
      </c>
      <c r="D30" s="31" t="s">
        <v>4063</v>
      </c>
      <c r="E30" s="31" t="s">
        <v>4128</v>
      </c>
      <c r="F30" s="31" t="s">
        <v>356</v>
      </c>
      <c r="G30" s="31" t="s">
        <v>4129</v>
      </c>
      <c r="H30" s="31" t="s">
        <v>79</v>
      </c>
      <c r="I30" s="31" t="s">
        <v>308</v>
      </c>
      <c r="J30" s="31" t="s">
        <v>358</v>
      </c>
      <c r="K30" s="32" t="s">
        <v>4130</v>
      </c>
      <c r="L30" s="32" t="s">
        <v>4131</v>
      </c>
      <c r="M30" s="31" t="s">
        <v>85</v>
      </c>
      <c r="N30" s="31" t="s">
        <v>86</v>
      </c>
      <c r="O30" s="31" t="s">
        <v>361</v>
      </c>
      <c r="P30" s="31" t="s">
        <v>362</v>
      </c>
      <c r="Q30" s="31" t="s">
        <v>363</v>
      </c>
      <c r="R30" s="32" t="s">
        <v>4132</v>
      </c>
      <c r="S30" s="31" t="s">
        <v>316</v>
      </c>
      <c r="T30" s="31" t="s">
        <v>335</v>
      </c>
      <c r="U30" s="31" t="s">
        <v>318</v>
      </c>
      <c r="V30" s="31" t="s">
        <v>94</v>
      </c>
      <c r="W30" s="31" t="s">
        <v>365</v>
      </c>
      <c r="X30" s="31" t="s">
        <v>366</v>
      </c>
      <c r="Y30" s="31" t="s">
        <v>321</v>
      </c>
      <c r="Z30" s="31" t="s">
        <v>300</v>
      </c>
      <c r="AA30" s="31" t="s">
        <v>304</v>
      </c>
      <c r="AB30" s="31" t="s">
        <v>2939</v>
      </c>
      <c r="AC30" s="31" t="s">
        <v>4133</v>
      </c>
      <c r="AD30" s="31" t="s">
        <v>305</v>
      </c>
      <c r="AE30" s="31" t="s">
        <v>357</v>
      </c>
      <c r="AF30" s="33">
        <v>84</v>
      </c>
    </row>
    <row r="31" spans="2:32" ht="24.95" customHeight="1" x14ac:dyDescent="0.25">
      <c r="B31" s="29" t="s">
        <v>600</v>
      </c>
      <c r="C31" s="30">
        <v>15</v>
      </c>
      <c r="D31" s="31" t="s">
        <v>4063</v>
      </c>
      <c r="E31" s="31" t="s">
        <v>4087</v>
      </c>
      <c r="F31" s="31" t="s">
        <v>600</v>
      </c>
      <c r="G31" s="31" t="s">
        <v>4134</v>
      </c>
      <c r="H31" s="31" t="s">
        <v>79</v>
      </c>
      <c r="I31" s="31" t="s">
        <v>602</v>
      </c>
      <c r="J31" s="31" t="s">
        <v>603</v>
      </c>
      <c r="K31" s="32" t="s">
        <v>4135</v>
      </c>
      <c r="L31" s="32" t="s">
        <v>4136</v>
      </c>
      <c r="M31" s="31" t="s">
        <v>85</v>
      </c>
      <c r="N31" s="31" t="s">
        <v>86</v>
      </c>
      <c r="O31" s="31" t="s">
        <v>606</v>
      </c>
      <c r="P31" s="31" t="s">
        <v>607</v>
      </c>
      <c r="Q31" s="31" t="s">
        <v>608</v>
      </c>
      <c r="R31" s="32" t="s">
        <v>4137</v>
      </c>
      <c r="S31" s="31" t="s">
        <v>316</v>
      </c>
      <c r="T31" s="31" t="s">
        <v>610</v>
      </c>
      <c r="U31" s="31" t="s">
        <v>318</v>
      </c>
      <c r="V31" s="31" t="s">
        <v>94</v>
      </c>
      <c r="W31" s="31" t="s">
        <v>611</v>
      </c>
      <c r="X31" s="31" t="s">
        <v>612</v>
      </c>
      <c r="Y31" s="31" t="s">
        <v>321</v>
      </c>
      <c r="Z31" s="31" t="s">
        <v>536</v>
      </c>
      <c r="AA31" s="31" t="s">
        <v>304</v>
      </c>
      <c r="AB31" s="31" t="s">
        <v>1682</v>
      </c>
      <c r="AC31" s="31" t="s">
        <v>4092</v>
      </c>
      <c r="AD31" s="31" t="s">
        <v>305</v>
      </c>
      <c r="AE31" s="31" t="s">
        <v>601</v>
      </c>
      <c r="AF31" s="33">
        <v>100</v>
      </c>
    </row>
    <row r="32" spans="2:32" ht="24.95" customHeight="1" x14ac:dyDescent="0.25">
      <c r="B32" s="29" t="s">
        <v>855</v>
      </c>
      <c r="C32" s="30">
        <v>16</v>
      </c>
      <c r="D32" s="31" t="s">
        <v>4063</v>
      </c>
      <c r="E32" s="31" t="s">
        <v>4064</v>
      </c>
      <c r="F32" s="31" t="s">
        <v>855</v>
      </c>
      <c r="G32" s="31" t="s">
        <v>4138</v>
      </c>
      <c r="H32" s="31" t="s">
        <v>79</v>
      </c>
      <c r="I32" s="31" t="s">
        <v>327</v>
      </c>
      <c r="J32" s="31" t="s">
        <v>857</v>
      </c>
      <c r="K32" s="32" t="s">
        <v>4139</v>
      </c>
      <c r="L32" s="32" t="s">
        <v>4140</v>
      </c>
      <c r="M32" s="31" t="s">
        <v>85</v>
      </c>
      <c r="N32" s="31" t="s">
        <v>86</v>
      </c>
      <c r="O32" s="31" t="s">
        <v>860</v>
      </c>
      <c r="P32" s="31" t="s">
        <v>861</v>
      </c>
      <c r="Q32" s="31" t="s">
        <v>862</v>
      </c>
      <c r="R32" s="32" t="s">
        <v>4141</v>
      </c>
      <c r="S32" s="31" t="s">
        <v>316</v>
      </c>
      <c r="T32" s="31" t="s">
        <v>864</v>
      </c>
      <c r="U32" s="31" t="s">
        <v>318</v>
      </c>
      <c r="V32" s="31" t="s">
        <v>94</v>
      </c>
      <c r="W32" s="31" t="s">
        <v>865</v>
      </c>
      <c r="X32" s="31" t="s">
        <v>866</v>
      </c>
      <c r="Y32" s="31" t="s">
        <v>321</v>
      </c>
      <c r="Z32" s="31" t="s">
        <v>536</v>
      </c>
      <c r="AA32" s="31" t="s">
        <v>304</v>
      </c>
      <c r="AB32" s="31" t="s">
        <v>4043</v>
      </c>
      <c r="AC32" s="31" t="s">
        <v>4069</v>
      </c>
      <c r="AD32" s="31" t="s">
        <v>305</v>
      </c>
      <c r="AE32" s="31" t="s">
        <v>856</v>
      </c>
      <c r="AF32" s="33">
        <v>117</v>
      </c>
    </row>
    <row r="33" spans="2:32" ht="24.95" customHeight="1" x14ac:dyDescent="0.25">
      <c r="B33" s="29" t="s">
        <v>493</v>
      </c>
      <c r="C33" s="30">
        <v>17</v>
      </c>
      <c r="D33" s="31" t="s">
        <v>4063</v>
      </c>
      <c r="E33" s="31" t="s">
        <v>4142</v>
      </c>
      <c r="F33" s="31" t="s">
        <v>493</v>
      </c>
      <c r="G33" s="31" t="s">
        <v>4143</v>
      </c>
      <c r="H33" s="31" t="s">
        <v>79</v>
      </c>
      <c r="I33" s="31" t="s">
        <v>81</v>
      </c>
      <c r="J33" s="31" t="s">
        <v>495</v>
      </c>
      <c r="K33" s="32" t="s">
        <v>4144</v>
      </c>
      <c r="L33" s="32" t="s">
        <v>4145</v>
      </c>
      <c r="M33" s="31" t="s">
        <v>85</v>
      </c>
      <c r="N33" s="31" t="s">
        <v>86</v>
      </c>
      <c r="O33" s="31" t="s">
        <v>498</v>
      </c>
      <c r="P33" s="31" t="s">
        <v>499</v>
      </c>
      <c r="Q33" s="31" t="s">
        <v>500</v>
      </c>
      <c r="R33" s="32" t="s">
        <v>4146</v>
      </c>
      <c r="S33" s="31" t="s">
        <v>316</v>
      </c>
      <c r="T33" s="31" t="s">
        <v>502</v>
      </c>
      <c r="U33" s="31" t="s">
        <v>318</v>
      </c>
      <c r="V33" s="31" t="s">
        <v>94</v>
      </c>
      <c r="W33" s="31" t="s">
        <v>503</v>
      </c>
      <c r="X33" s="31" t="s">
        <v>504</v>
      </c>
      <c r="Y33" s="31" t="s">
        <v>321</v>
      </c>
      <c r="Z33" s="31" t="s">
        <v>505</v>
      </c>
      <c r="AA33" s="31" t="s">
        <v>304</v>
      </c>
      <c r="AB33" s="31" t="s">
        <v>4025</v>
      </c>
      <c r="AC33" s="31" t="s">
        <v>4147</v>
      </c>
      <c r="AD33" s="31" t="s">
        <v>305</v>
      </c>
      <c r="AE33" s="31" t="s">
        <v>494</v>
      </c>
      <c r="AF33" s="33">
        <v>93</v>
      </c>
    </row>
    <row r="34" spans="2:32" ht="24.95" customHeight="1" x14ac:dyDescent="0.25">
      <c r="B34" s="29" t="s">
        <v>661</v>
      </c>
      <c r="C34" s="30">
        <v>18</v>
      </c>
      <c r="D34" s="31" t="s">
        <v>4063</v>
      </c>
      <c r="E34" s="31" t="s">
        <v>4148</v>
      </c>
      <c r="F34" s="31" t="s">
        <v>661</v>
      </c>
      <c r="G34" s="31" t="s">
        <v>4149</v>
      </c>
      <c r="H34" s="31" t="s">
        <v>79</v>
      </c>
      <c r="I34" s="31" t="s">
        <v>464</v>
      </c>
      <c r="J34" s="31" t="s">
        <v>663</v>
      </c>
      <c r="K34" s="32" t="s">
        <v>4150</v>
      </c>
      <c r="L34" s="32" t="s">
        <v>4151</v>
      </c>
      <c r="M34" s="31" t="s">
        <v>85</v>
      </c>
      <c r="N34" s="31" t="s">
        <v>86</v>
      </c>
      <c r="O34" s="31" t="s">
        <v>666</v>
      </c>
      <c r="P34" s="31" t="s">
        <v>667</v>
      </c>
      <c r="Q34" s="31" t="s">
        <v>668</v>
      </c>
      <c r="R34" s="32" t="s">
        <v>4152</v>
      </c>
      <c r="S34" s="31" t="s">
        <v>316</v>
      </c>
      <c r="T34" s="31" t="s">
        <v>587</v>
      </c>
      <c r="U34" s="31" t="s">
        <v>318</v>
      </c>
      <c r="V34" s="31" t="s">
        <v>94</v>
      </c>
      <c r="W34" s="31" t="s">
        <v>670</v>
      </c>
      <c r="X34" s="31" t="s">
        <v>671</v>
      </c>
      <c r="Y34" s="31" t="s">
        <v>321</v>
      </c>
      <c r="Z34" s="31" t="s">
        <v>536</v>
      </c>
      <c r="AA34" s="31" t="s">
        <v>304</v>
      </c>
      <c r="AB34" s="31" t="s">
        <v>1682</v>
      </c>
      <c r="AC34" s="31" t="s">
        <v>4153</v>
      </c>
      <c r="AD34" s="31" t="s">
        <v>305</v>
      </c>
      <c r="AE34" s="31" t="s">
        <v>662</v>
      </c>
      <c r="AF34" s="33">
        <v>104</v>
      </c>
    </row>
    <row r="35" spans="2:32" ht="24.95" customHeight="1" x14ac:dyDescent="0.25">
      <c r="B35" s="29" t="s">
        <v>401</v>
      </c>
      <c r="C35" s="30">
        <v>19</v>
      </c>
      <c r="D35" s="31" t="s">
        <v>4063</v>
      </c>
      <c r="E35" s="31" t="s">
        <v>4109</v>
      </c>
      <c r="F35" s="31" t="s">
        <v>401</v>
      </c>
      <c r="G35" s="31" t="s">
        <v>4154</v>
      </c>
      <c r="H35" s="31" t="s">
        <v>79</v>
      </c>
      <c r="I35" s="31" t="s">
        <v>81</v>
      </c>
      <c r="J35" s="31" t="s">
        <v>403</v>
      </c>
      <c r="K35" s="32" t="s">
        <v>4155</v>
      </c>
      <c r="L35" s="32" t="s">
        <v>4156</v>
      </c>
      <c r="M35" s="31" t="s">
        <v>85</v>
      </c>
      <c r="N35" s="31" t="s">
        <v>86</v>
      </c>
      <c r="O35" s="31" t="s">
        <v>406</v>
      </c>
      <c r="P35" s="31" t="s">
        <v>407</v>
      </c>
      <c r="Q35" s="31" t="s">
        <v>408</v>
      </c>
      <c r="R35" s="32" t="s">
        <v>4157</v>
      </c>
      <c r="S35" s="31" t="s">
        <v>316</v>
      </c>
      <c r="T35" s="31" t="s">
        <v>410</v>
      </c>
      <c r="U35" s="31" t="s">
        <v>318</v>
      </c>
      <c r="V35" s="31" t="s">
        <v>94</v>
      </c>
      <c r="W35" s="31" t="s">
        <v>411</v>
      </c>
      <c r="X35" s="31" t="s">
        <v>412</v>
      </c>
      <c r="Y35" s="31" t="s">
        <v>321</v>
      </c>
      <c r="Z35" s="31" t="s">
        <v>413</v>
      </c>
      <c r="AA35" s="31" t="s">
        <v>304</v>
      </c>
      <c r="AB35" s="31" t="s">
        <v>4042</v>
      </c>
      <c r="AC35" s="31" t="s">
        <v>4114</v>
      </c>
      <c r="AD35" s="31" t="s">
        <v>305</v>
      </c>
      <c r="AE35" s="31" t="s">
        <v>402</v>
      </c>
      <c r="AF35" s="33">
        <v>87</v>
      </c>
    </row>
    <row r="36" spans="2:32" ht="24.95" customHeight="1" x14ac:dyDescent="0.25">
      <c r="B36" s="29" t="s">
        <v>780</v>
      </c>
      <c r="C36" s="30">
        <v>20</v>
      </c>
      <c r="D36" s="31" t="s">
        <v>4063</v>
      </c>
      <c r="E36" s="31" t="s">
        <v>4158</v>
      </c>
      <c r="F36" s="31" t="s">
        <v>780</v>
      </c>
      <c r="G36" s="31" t="s">
        <v>4159</v>
      </c>
      <c r="H36" s="31" t="s">
        <v>79</v>
      </c>
      <c r="I36" s="31" t="s">
        <v>308</v>
      </c>
      <c r="J36" s="31" t="s">
        <v>782</v>
      </c>
      <c r="K36" s="32" t="s">
        <v>4160</v>
      </c>
      <c r="L36" s="32" t="s">
        <v>4161</v>
      </c>
      <c r="M36" s="31" t="s">
        <v>85</v>
      </c>
      <c r="N36" s="31" t="s">
        <v>86</v>
      </c>
      <c r="O36" s="31" t="s">
        <v>785</v>
      </c>
      <c r="P36" s="31" t="s">
        <v>786</v>
      </c>
      <c r="Q36" s="31" t="s">
        <v>787</v>
      </c>
      <c r="R36" s="32" t="s">
        <v>4162</v>
      </c>
      <c r="S36" s="31" t="s">
        <v>316</v>
      </c>
      <c r="T36" s="31" t="s">
        <v>789</v>
      </c>
      <c r="U36" s="31" t="s">
        <v>318</v>
      </c>
      <c r="V36" s="31" t="s">
        <v>94</v>
      </c>
      <c r="W36" s="31" t="s">
        <v>790</v>
      </c>
      <c r="X36" s="31" t="s">
        <v>791</v>
      </c>
      <c r="Y36" s="31" t="s">
        <v>321</v>
      </c>
      <c r="Z36" s="31" t="s">
        <v>300</v>
      </c>
      <c r="AA36" s="31" t="s">
        <v>304</v>
      </c>
      <c r="AB36" s="31" t="s">
        <v>4038</v>
      </c>
      <c r="AC36" s="31" t="s">
        <v>4163</v>
      </c>
      <c r="AD36" s="31" t="s">
        <v>305</v>
      </c>
      <c r="AE36" s="31" t="s">
        <v>781</v>
      </c>
      <c r="AF36" s="33">
        <v>112</v>
      </c>
    </row>
    <row r="37" spans="2:32" ht="24.95" customHeight="1" x14ac:dyDescent="0.25">
      <c r="B37" s="29" t="s">
        <v>903</v>
      </c>
      <c r="C37" s="30">
        <v>21</v>
      </c>
      <c r="D37" s="31" t="s">
        <v>4063</v>
      </c>
      <c r="E37" s="31" t="s">
        <v>4064</v>
      </c>
      <c r="F37" s="31" t="s">
        <v>903</v>
      </c>
      <c r="G37" s="31" t="s">
        <v>4164</v>
      </c>
      <c r="H37" s="31" t="s">
        <v>79</v>
      </c>
      <c r="I37" s="31" t="s">
        <v>464</v>
      </c>
      <c r="J37" s="31" t="s">
        <v>212</v>
      </c>
      <c r="K37" s="32" t="s">
        <v>4165</v>
      </c>
      <c r="L37" s="32" t="s">
        <v>4166</v>
      </c>
      <c r="M37" s="31" t="s">
        <v>85</v>
      </c>
      <c r="N37" s="31" t="s">
        <v>86</v>
      </c>
      <c r="O37" s="31" t="s">
        <v>907</v>
      </c>
      <c r="P37" s="31" t="s">
        <v>908</v>
      </c>
      <c r="Q37" s="31" t="s">
        <v>909</v>
      </c>
      <c r="R37" s="32" t="s">
        <v>4167</v>
      </c>
      <c r="S37" s="31" t="s">
        <v>316</v>
      </c>
      <c r="T37" s="31" t="s">
        <v>212</v>
      </c>
      <c r="U37" s="31" t="s">
        <v>318</v>
      </c>
      <c r="V37" s="31" t="s">
        <v>94</v>
      </c>
      <c r="W37" s="31" t="s">
        <v>911</v>
      </c>
      <c r="X37" s="31" t="s">
        <v>912</v>
      </c>
      <c r="Y37" s="31" t="s">
        <v>321</v>
      </c>
      <c r="Z37" s="31" t="s">
        <v>897</v>
      </c>
      <c r="AA37" s="31" t="s">
        <v>304</v>
      </c>
      <c r="AB37" s="31" t="s">
        <v>4043</v>
      </c>
      <c r="AC37" s="31" t="s">
        <v>4069</v>
      </c>
      <c r="AD37" s="31" t="s">
        <v>305</v>
      </c>
      <c r="AE37" s="31" t="s">
        <v>904</v>
      </c>
      <c r="AF37" s="33">
        <v>120</v>
      </c>
    </row>
    <row r="38" spans="2:32" ht="24.95" customHeight="1" x14ac:dyDescent="0.25">
      <c r="B38" s="29" t="s">
        <v>478</v>
      </c>
      <c r="C38" s="30">
        <v>22</v>
      </c>
      <c r="D38" s="31" t="s">
        <v>4063</v>
      </c>
      <c r="E38" s="31" t="s">
        <v>4168</v>
      </c>
      <c r="F38" s="31" t="s">
        <v>478</v>
      </c>
      <c r="G38" s="31" t="s">
        <v>4169</v>
      </c>
      <c r="H38" s="31" t="s">
        <v>79</v>
      </c>
      <c r="I38" s="31" t="s">
        <v>81</v>
      </c>
      <c r="J38" s="31" t="s">
        <v>480</v>
      </c>
      <c r="K38" s="32" t="s">
        <v>4170</v>
      </c>
      <c r="L38" s="32" t="s">
        <v>4171</v>
      </c>
      <c r="M38" s="31" t="s">
        <v>85</v>
      </c>
      <c r="N38" s="31" t="s">
        <v>86</v>
      </c>
      <c r="O38" s="31" t="s">
        <v>483</v>
      </c>
      <c r="P38" s="31" t="s">
        <v>484</v>
      </c>
      <c r="Q38" s="31" t="s">
        <v>485</v>
      </c>
      <c r="R38" s="32" t="s">
        <v>4172</v>
      </c>
      <c r="S38" s="31" t="s">
        <v>316</v>
      </c>
      <c r="T38" s="31" t="s">
        <v>441</v>
      </c>
      <c r="U38" s="31" t="s">
        <v>318</v>
      </c>
      <c r="V38" s="31" t="s">
        <v>94</v>
      </c>
      <c r="W38" s="31" t="s">
        <v>487</v>
      </c>
      <c r="X38" s="31" t="s">
        <v>488</v>
      </c>
      <c r="Y38" s="31" t="s">
        <v>321</v>
      </c>
      <c r="Z38" s="31" t="s">
        <v>489</v>
      </c>
      <c r="AA38" s="31" t="s">
        <v>304</v>
      </c>
      <c r="AB38" s="31" t="s">
        <v>479</v>
      </c>
      <c r="AC38" s="31" t="s">
        <v>4173</v>
      </c>
      <c r="AD38" s="31" t="s">
        <v>305</v>
      </c>
      <c r="AE38" s="31" t="s">
        <v>479</v>
      </c>
      <c r="AF38" s="33">
        <v>92</v>
      </c>
    </row>
    <row r="39" spans="2:32" ht="24.95" customHeight="1" x14ac:dyDescent="0.25">
      <c r="B39" s="29" t="s">
        <v>720</v>
      </c>
      <c r="C39" s="30">
        <v>23</v>
      </c>
      <c r="D39" s="31" t="s">
        <v>4063</v>
      </c>
      <c r="E39" s="31" t="s">
        <v>4174</v>
      </c>
      <c r="F39" s="31" t="s">
        <v>720</v>
      </c>
      <c r="G39" s="31" t="s">
        <v>4175</v>
      </c>
      <c r="H39" s="31" t="s">
        <v>79</v>
      </c>
      <c r="I39" s="31" t="s">
        <v>308</v>
      </c>
      <c r="J39" s="31" t="s">
        <v>722</v>
      </c>
      <c r="K39" s="32" t="s">
        <v>4176</v>
      </c>
      <c r="L39" s="32" t="s">
        <v>4177</v>
      </c>
      <c r="M39" s="31" t="s">
        <v>85</v>
      </c>
      <c r="N39" s="31" t="s">
        <v>86</v>
      </c>
      <c r="O39" s="31" t="s">
        <v>725</v>
      </c>
      <c r="P39" s="31" t="s">
        <v>726</v>
      </c>
      <c r="Q39" s="31" t="s">
        <v>727</v>
      </c>
      <c r="R39" s="32" t="s">
        <v>4178</v>
      </c>
      <c r="S39" s="31" t="s">
        <v>316</v>
      </c>
      <c r="T39" s="31" t="s">
        <v>729</v>
      </c>
      <c r="U39" s="31" t="s">
        <v>318</v>
      </c>
      <c r="V39" s="31" t="s">
        <v>94</v>
      </c>
      <c r="W39" s="31" t="s">
        <v>730</v>
      </c>
      <c r="X39" s="31" t="s">
        <v>731</v>
      </c>
      <c r="Y39" s="31" t="s">
        <v>321</v>
      </c>
      <c r="Z39" s="31" t="s">
        <v>536</v>
      </c>
      <c r="AA39" s="31" t="s">
        <v>304</v>
      </c>
      <c r="AB39" s="31" t="s">
        <v>4034</v>
      </c>
      <c r="AC39" s="31" t="s">
        <v>4179</v>
      </c>
      <c r="AD39" s="31" t="s">
        <v>305</v>
      </c>
      <c r="AE39" s="31" t="s">
        <v>721</v>
      </c>
      <c r="AF39" s="33">
        <v>108</v>
      </c>
    </row>
    <row r="40" spans="2:32" ht="24.95" customHeight="1" x14ac:dyDescent="0.25">
      <c r="B40" s="29" t="s">
        <v>750</v>
      </c>
      <c r="C40" s="30">
        <v>24</v>
      </c>
      <c r="D40" s="31" t="s">
        <v>4063</v>
      </c>
      <c r="E40" s="31" t="s">
        <v>4180</v>
      </c>
      <c r="F40" s="31" t="s">
        <v>750</v>
      </c>
      <c r="G40" s="31" t="s">
        <v>4181</v>
      </c>
      <c r="H40" s="31" t="s">
        <v>79</v>
      </c>
      <c r="I40" s="31" t="s">
        <v>81</v>
      </c>
      <c r="J40" s="31" t="s">
        <v>752</v>
      </c>
      <c r="K40" s="32" t="s">
        <v>4182</v>
      </c>
      <c r="L40" s="32" t="s">
        <v>4183</v>
      </c>
      <c r="M40" s="31" t="s">
        <v>85</v>
      </c>
      <c r="N40" s="31" t="s">
        <v>86</v>
      </c>
      <c r="O40" s="31" t="s">
        <v>755</v>
      </c>
      <c r="P40" s="31" t="s">
        <v>756</v>
      </c>
      <c r="Q40" s="31" t="s">
        <v>757</v>
      </c>
      <c r="R40" s="32" t="s">
        <v>4184</v>
      </c>
      <c r="S40" s="31" t="s">
        <v>316</v>
      </c>
      <c r="T40" s="31" t="s">
        <v>759</v>
      </c>
      <c r="U40" s="31" t="s">
        <v>318</v>
      </c>
      <c r="V40" s="31" t="s">
        <v>94</v>
      </c>
      <c r="W40" s="31" t="s">
        <v>760</v>
      </c>
      <c r="X40" s="31" t="s">
        <v>761</v>
      </c>
      <c r="Y40" s="31" t="s">
        <v>321</v>
      </c>
      <c r="Z40" s="31" t="s">
        <v>489</v>
      </c>
      <c r="AA40" s="31" t="s">
        <v>304</v>
      </c>
      <c r="AB40" s="31" t="s">
        <v>4034</v>
      </c>
      <c r="AC40" s="31" t="s">
        <v>4185</v>
      </c>
      <c r="AD40" s="31" t="s">
        <v>305</v>
      </c>
      <c r="AE40" s="31" t="s">
        <v>751</v>
      </c>
      <c r="AF40" s="33">
        <v>110</v>
      </c>
    </row>
    <row r="41" spans="2:32" ht="24.95" customHeight="1" x14ac:dyDescent="0.25">
      <c r="B41" s="29" t="s">
        <v>646</v>
      </c>
      <c r="C41" s="30">
        <v>25</v>
      </c>
      <c r="D41" s="31" t="s">
        <v>4063</v>
      </c>
      <c r="E41" s="31" t="s">
        <v>4087</v>
      </c>
      <c r="F41" s="31" t="s">
        <v>646</v>
      </c>
      <c r="G41" s="31" t="s">
        <v>4186</v>
      </c>
      <c r="H41" s="31" t="s">
        <v>79</v>
      </c>
      <c r="I41" s="31" t="s">
        <v>387</v>
      </c>
      <c r="J41" s="31" t="s">
        <v>648</v>
      </c>
      <c r="K41" s="32" t="s">
        <v>4187</v>
      </c>
      <c r="L41" s="32" t="s">
        <v>4188</v>
      </c>
      <c r="M41" s="31" t="s">
        <v>85</v>
      </c>
      <c r="N41" s="31" t="s">
        <v>86</v>
      </c>
      <c r="O41" s="31" t="s">
        <v>651</v>
      </c>
      <c r="P41" s="31" t="s">
        <v>652</v>
      </c>
      <c r="Q41" s="31" t="s">
        <v>653</v>
      </c>
      <c r="R41" s="32" t="s">
        <v>4189</v>
      </c>
      <c r="S41" s="31" t="s">
        <v>316</v>
      </c>
      <c r="T41" s="31" t="s">
        <v>655</v>
      </c>
      <c r="U41" s="31" t="s">
        <v>318</v>
      </c>
      <c r="V41" s="31" t="s">
        <v>94</v>
      </c>
      <c r="W41" s="31" t="s">
        <v>656</v>
      </c>
      <c r="X41" s="31" t="s">
        <v>657</v>
      </c>
      <c r="Y41" s="31" t="s">
        <v>321</v>
      </c>
      <c r="Z41" s="31" t="s">
        <v>536</v>
      </c>
      <c r="AA41" s="31" t="s">
        <v>304</v>
      </c>
      <c r="AB41" s="31" t="s">
        <v>1682</v>
      </c>
      <c r="AC41" s="31" t="s">
        <v>4092</v>
      </c>
      <c r="AD41" s="31" t="s">
        <v>305</v>
      </c>
      <c r="AE41" s="31" t="s">
        <v>647</v>
      </c>
      <c r="AF41" s="33">
        <v>103</v>
      </c>
    </row>
    <row r="42" spans="2:32" ht="24.95" customHeight="1" x14ac:dyDescent="0.25">
      <c r="B42" s="29" t="s">
        <v>840</v>
      </c>
      <c r="C42" s="30">
        <v>26</v>
      </c>
      <c r="D42" s="31" t="s">
        <v>4063</v>
      </c>
      <c r="E42" s="31" t="s">
        <v>4064</v>
      </c>
      <c r="F42" s="31" t="s">
        <v>840</v>
      </c>
      <c r="G42" s="31" t="s">
        <v>4190</v>
      </c>
      <c r="H42" s="31" t="s">
        <v>79</v>
      </c>
      <c r="I42" s="31" t="s">
        <v>308</v>
      </c>
      <c r="J42" s="31" t="s">
        <v>842</v>
      </c>
      <c r="K42" s="32" t="s">
        <v>4191</v>
      </c>
      <c r="L42" s="32" t="s">
        <v>4192</v>
      </c>
      <c r="M42" s="31" t="s">
        <v>85</v>
      </c>
      <c r="N42" s="31" t="s">
        <v>86</v>
      </c>
      <c r="O42" s="31" t="s">
        <v>845</v>
      </c>
      <c r="P42" s="31" t="s">
        <v>846</v>
      </c>
      <c r="Q42" s="31" t="s">
        <v>847</v>
      </c>
      <c r="R42" s="32" t="s">
        <v>4193</v>
      </c>
      <c r="S42" s="31" t="s">
        <v>316</v>
      </c>
      <c r="T42" s="31" t="s">
        <v>849</v>
      </c>
      <c r="U42" s="31" t="s">
        <v>318</v>
      </c>
      <c r="V42" s="31" t="s">
        <v>94</v>
      </c>
      <c r="W42" s="31" t="s">
        <v>850</v>
      </c>
      <c r="X42" s="31" t="s">
        <v>851</v>
      </c>
      <c r="Y42" s="31" t="s">
        <v>321</v>
      </c>
      <c r="Z42" s="31" t="s">
        <v>536</v>
      </c>
      <c r="AA42" s="31" t="s">
        <v>304</v>
      </c>
      <c r="AB42" s="31" t="s">
        <v>4043</v>
      </c>
      <c r="AC42" s="31" t="s">
        <v>4069</v>
      </c>
      <c r="AD42" s="31" t="s">
        <v>305</v>
      </c>
      <c r="AE42" s="31" t="s">
        <v>841</v>
      </c>
      <c r="AF42" s="33">
        <v>116</v>
      </c>
    </row>
    <row r="43" spans="2:32" ht="24.95" customHeight="1" x14ac:dyDescent="0.25">
      <c r="B43" s="29" t="s">
        <v>585</v>
      </c>
      <c r="C43" s="30">
        <v>27</v>
      </c>
      <c r="D43" s="31" t="s">
        <v>4063</v>
      </c>
      <c r="E43" s="31" t="s">
        <v>4148</v>
      </c>
      <c r="F43" s="31" t="s">
        <v>585</v>
      </c>
      <c r="G43" s="31" t="s">
        <v>4194</v>
      </c>
      <c r="H43" s="31" t="s">
        <v>79</v>
      </c>
      <c r="I43" s="31" t="s">
        <v>308</v>
      </c>
      <c r="J43" s="31" t="s">
        <v>587</v>
      </c>
      <c r="K43" s="32" t="s">
        <v>4195</v>
      </c>
      <c r="L43" s="32" t="s">
        <v>4196</v>
      </c>
      <c r="M43" s="31" t="s">
        <v>85</v>
      </c>
      <c r="N43" s="31" t="s">
        <v>86</v>
      </c>
      <c r="O43" s="31" t="s">
        <v>590</v>
      </c>
      <c r="P43" s="31" t="s">
        <v>591</v>
      </c>
      <c r="Q43" s="31" t="s">
        <v>592</v>
      </c>
      <c r="R43" s="32" t="s">
        <v>4197</v>
      </c>
      <c r="S43" s="31" t="s">
        <v>316</v>
      </c>
      <c r="T43" s="31" t="s">
        <v>594</v>
      </c>
      <c r="U43" s="31" t="s">
        <v>318</v>
      </c>
      <c r="V43" s="31" t="s">
        <v>94</v>
      </c>
      <c r="W43" s="31" t="s">
        <v>595</v>
      </c>
      <c r="X43" s="31" t="s">
        <v>596</v>
      </c>
      <c r="Y43" s="31" t="s">
        <v>321</v>
      </c>
      <c r="Z43" s="31" t="s">
        <v>536</v>
      </c>
      <c r="AA43" s="31" t="s">
        <v>304</v>
      </c>
      <c r="AB43" s="31" t="s">
        <v>1682</v>
      </c>
      <c r="AC43" s="31" t="s">
        <v>4153</v>
      </c>
      <c r="AD43" s="31" t="s">
        <v>305</v>
      </c>
      <c r="AE43" s="31" t="s">
        <v>586</v>
      </c>
      <c r="AF43" s="33">
        <v>99</v>
      </c>
    </row>
    <row r="44" spans="2:32" ht="24.95" customHeight="1" x14ac:dyDescent="0.25">
      <c r="B44" s="29" t="s">
        <v>795</v>
      </c>
      <c r="C44" s="30">
        <v>28</v>
      </c>
      <c r="D44" s="31" t="s">
        <v>4063</v>
      </c>
      <c r="E44" s="31" t="s">
        <v>4158</v>
      </c>
      <c r="F44" s="31" t="s">
        <v>795</v>
      </c>
      <c r="G44" s="31" t="s">
        <v>4198</v>
      </c>
      <c r="H44" s="31" t="s">
        <v>79</v>
      </c>
      <c r="I44" s="31" t="s">
        <v>308</v>
      </c>
      <c r="J44" s="31" t="s">
        <v>797</v>
      </c>
      <c r="K44" s="32" t="s">
        <v>4199</v>
      </c>
      <c r="L44" s="32" t="s">
        <v>4200</v>
      </c>
      <c r="M44" s="31" t="s">
        <v>85</v>
      </c>
      <c r="N44" s="31" t="s">
        <v>86</v>
      </c>
      <c r="O44" s="31" t="s">
        <v>800</v>
      </c>
      <c r="P44" s="31" t="s">
        <v>801</v>
      </c>
      <c r="Q44" s="31" t="s">
        <v>802</v>
      </c>
      <c r="R44" s="32" t="s">
        <v>4201</v>
      </c>
      <c r="S44" s="31" t="s">
        <v>316</v>
      </c>
      <c r="T44" s="31" t="s">
        <v>804</v>
      </c>
      <c r="U44" s="31" t="s">
        <v>318</v>
      </c>
      <c r="V44" s="31" t="s">
        <v>94</v>
      </c>
      <c r="W44" s="31" t="s">
        <v>805</v>
      </c>
      <c r="X44" s="31" t="s">
        <v>806</v>
      </c>
      <c r="Y44" s="31" t="s">
        <v>321</v>
      </c>
      <c r="Z44" s="31" t="s">
        <v>300</v>
      </c>
      <c r="AA44" s="31" t="s">
        <v>304</v>
      </c>
      <c r="AB44" s="31" t="s">
        <v>4038</v>
      </c>
      <c r="AC44" s="31" t="s">
        <v>4163</v>
      </c>
      <c r="AD44" s="31" t="s">
        <v>305</v>
      </c>
      <c r="AE44" s="31" t="s">
        <v>796</v>
      </c>
      <c r="AF44" s="33">
        <v>113</v>
      </c>
    </row>
    <row r="45" spans="2:32" ht="24.95" customHeight="1" x14ac:dyDescent="0.25">
      <c r="B45" s="29" t="s">
        <v>810</v>
      </c>
      <c r="C45" s="30">
        <v>29</v>
      </c>
      <c r="D45" s="31" t="s">
        <v>4063</v>
      </c>
      <c r="E45" s="31" t="s">
        <v>4158</v>
      </c>
      <c r="F45" s="31" t="s">
        <v>810</v>
      </c>
      <c r="G45" s="31" t="s">
        <v>4202</v>
      </c>
      <c r="H45" s="31" t="s">
        <v>79</v>
      </c>
      <c r="I45" s="31" t="s">
        <v>81</v>
      </c>
      <c r="J45" s="31" t="s">
        <v>812</v>
      </c>
      <c r="K45" s="32" t="s">
        <v>4203</v>
      </c>
      <c r="L45" s="32" t="s">
        <v>4204</v>
      </c>
      <c r="M45" s="31" t="s">
        <v>85</v>
      </c>
      <c r="N45" s="31" t="s">
        <v>86</v>
      </c>
      <c r="O45" s="31" t="s">
        <v>815</v>
      </c>
      <c r="P45" s="31" t="s">
        <v>816</v>
      </c>
      <c r="Q45" s="31" t="s">
        <v>817</v>
      </c>
      <c r="R45" s="32" t="s">
        <v>4205</v>
      </c>
      <c r="S45" s="31" t="s">
        <v>316</v>
      </c>
      <c r="T45" s="31" t="s">
        <v>819</v>
      </c>
      <c r="U45" s="31" t="s">
        <v>318</v>
      </c>
      <c r="V45" s="31" t="s">
        <v>94</v>
      </c>
      <c r="W45" s="31" t="s">
        <v>820</v>
      </c>
      <c r="X45" s="31" t="s">
        <v>821</v>
      </c>
      <c r="Y45" s="31" t="s">
        <v>321</v>
      </c>
      <c r="Z45" s="31" t="s">
        <v>300</v>
      </c>
      <c r="AA45" s="31" t="s">
        <v>304</v>
      </c>
      <c r="AB45" s="31" t="s">
        <v>4038</v>
      </c>
      <c r="AC45" s="31" t="s">
        <v>4163</v>
      </c>
      <c r="AD45" s="31" t="s">
        <v>305</v>
      </c>
      <c r="AE45" s="31" t="s">
        <v>811</v>
      </c>
      <c r="AF45" s="33">
        <v>114</v>
      </c>
    </row>
    <row r="46" spans="2:32" ht="24.95" customHeight="1" x14ac:dyDescent="0.25">
      <c r="B46" s="29" t="s">
        <v>432</v>
      </c>
      <c r="C46" s="30">
        <v>30</v>
      </c>
      <c r="D46" s="31" t="s">
        <v>4063</v>
      </c>
      <c r="E46" s="31" t="s">
        <v>4206</v>
      </c>
      <c r="F46" s="31" t="s">
        <v>432</v>
      </c>
      <c r="G46" s="31" t="s">
        <v>4207</v>
      </c>
      <c r="H46" s="31" t="s">
        <v>79</v>
      </c>
      <c r="I46" s="31" t="s">
        <v>81</v>
      </c>
      <c r="J46" s="31" t="s">
        <v>434</v>
      </c>
      <c r="K46" s="32" t="s">
        <v>4208</v>
      </c>
      <c r="L46" s="32" t="s">
        <v>4209</v>
      </c>
      <c r="M46" s="31" t="s">
        <v>85</v>
      </c>
      <c r="N46" s="31" t="s">
        <v>86</v>
      </c>
      <c r="O46" s="31" t="s">
        <v>437</v>
      </c>
      <c r="P46" s="31" t="s">
        <v>438</v>
      </c>
      <c r="Q46" s="31" t="s">
        <v>439</v>
      </c>
      <c r="R46" s="32" t="s">
        <v>4210</v>
      </c>
      <c r="S46" s="31" t="s">
        <v>316</v>
      </c>
      <c r="T46" s="31" t="s">
        <v>441</v>
      </c>
      <c r="U46" s="31" t="s">
        <v>318</v>
      </c>
      <c r="V46" s="31" t="s">
        <v>94</v>
      </c>
      <c r="W46" s="31" t="s">
        <v>442</v>
      </c>
      <c r="X46" s="31" t="s">
        <v>443</v>
      </c>
      <c r="Y46" s="31" t="s">
        <v>321</v>
      </c>
      <c r="Z46" s="31" t="s">
        <v>119</v>
      </c>
      <c r="AA46" s="31" t="s">
        <v>304</v>
      </c>
      <c r="AB46" s="31" t="s">
        <v>940</v>
      </c>
      <c r="AC46" s="31" t="s">
        <v>4211</v>
      </c>
      <c r="AD46" s="31" t="s">
        <v>305</v>
      </c>
      <c r="AE46" s="31" t="s">
        <v>433</v>
      </c>
      <c r="AF46" s="33">
        <v>89</v>
      </c>
    </row>
    <row r="47" spans="2:32" ht="24.95" customHeight="1" x14ac:dyDescent="0.25">
      <c r="B47" s="29" t="s">
        <v>825</v>
      </c>
      <c r="C47" s="30">
        <v>31</v>
      </c>
      <c r="D47" s="31" t="s">
        <v>4063</v>
      </c>
      <c r="E47" s="31" t="s">
        <v>4064</v>
      </c>
      <c r="F47" s="31" t="s">
        <v>825</v>
      </c>
      <c r="G47" s="31" t="s">
        <v>4212</v>
      </c>
      <c r="H47" s="31" t="s">
        <v>79</v>
      </c>
      <c r="I47" s="31" t="s">
        <v>308</v>
      </c>
      <c r="J47" s="31" t="s">
        <v>827</v>
      </c>
      <c r="K47" s="32" t="s">
        <v>4213</v>
      </c>
      <c r="L47" s="32" t="s">
        <v>4214</v>
      </c>
      <c r="M47" s="31" t="s">
        <v>85</v>
      </c>
      <c r="N47" s="31" t="s">
        <v>86</v>
      </c>
      <c r="O47" s="31" t="s">
        <v>830</v>
      </c>
      <c r="P47" s="31" t="s">
        <v>831</v>
      </c>
      <c r="Q47" s="31" t="s">
        <v>832</v>
      </c>
      <c r="R47" s="32" t="s">
        <v>4215</v>
      </c>
      <c r="S47" s="31" t="s">
        <v>316</v>
      </c>
      <c r="T47" s="31" t="s">
        <v>834</v>
      </c>
      <c r="U47" s="31" t="s">
        <v>318</v>
      </c>
      <c r="V47" s="31" t="s">
        <v>94</v>
      </c>
      <c r="W47" s="31" t="s">
        <v>835</v>
      </c>
      <c r="X47" s="31" t="s">
        <v>836</v>
      </c>
      <c r="Y47" s="31" t="s">
        <v>321</v>
      </c>
      <c r="Z47" s="31" t="s">
        <v>536</v>
      </c>
      <c r="AA47" s="31" t="s">
        <v>304</v>
      </c>
      <c r="AB47" s="31" t="s">
        <v>4043</v>
      </c>
      <c r="AC47" s="31" t="s">
        <v>4069</v>
      </c>
      <c r="AD47" s="31" t="s">
        <v>305</v>
      </c>
      <c r="AE47" s="31" t="s">
        <v>826</v>
      </c>
      <c r="AF47" s="33">
        <v>115</v>
      </c>
    </row>
    <row r="48" spans="2:32" ht="24.95" customHeight="1" x14ac:dyDescent="0.25">
      <c r="B48" s="29" t="s">
        <v>705</v>
      </c>
      <c r="C48" s="30">
        <v>32</v>
      </c>
      <c r="D48" s="31" t="s">
        <v>4063</v>
      </c>
      <c r="E48" s="31" t="s">
        <v>4216</v>
      </c>
      <c r="F48" s="31" t="s">
        <v>705</v>
      </c>
      <c r="G48" s="31" t="s">
        <v>4217</v>
      </c>
      <c r="H48" s="31" t="s">
        <v>79</v>
      </c>
      <c r="I48" s="31" t="s">
        <v>81</v>
      </c>
      <c r="J48" s="31" t="s">
        <v>707</v>
      </c>
      <c r="K48" s="32" t="s">
        <v>4218</v>
      </c>
      <c r="L48" s="32" t="s">
        <v>4219</v>
      </c>
      <c r="M48" s="31" t="s">
        <v>85</v>
      </c>
      <c r="N48" s="31" t="s">
        <v>86</v>
      </c>
      <c r="O48" s="31" t="s">
        <v>710</v>
      </c>
      <c r="P48" s="31" t="s">
        <v>711</v>
      </c>
      <c r="Q48" s="31" t="s">
        <v>712</v>
      </c>
      <c r="R48" s="32" t="s">
        <v>4220</v>
      </c>
      <c r="S48" s="31" t="s">
        <v>316</v>
      </c>
      <c r="T48" s="31" t="s">
        <v>714</v>
      </c>
      <c r="U48" s="31" t="s">
        <v>318</v>
      </c>
      <c r="V48" s="31" t="s">
        <v>94</v>
      </c>
      <c r="W48" s="31" t="s">
        <v>715</v>
      </c>
      <c r="X48" s="31" t="s">
        <v>716</v>
      </c>
      <c r="Y48" s="31" t="s">
        <v>321</v>
      </c>
      <c r="Z48" s="31" t="s">
        <v>489</v>
      </c>
      <c r="AA48" s="31" t="s">
        <v>304</v>
      </c>
      <c r="AB48" s="31" t="s">
        <v>4034</v>
      </c>
      <c r="AC48" s="31" t="s">
        <v>4221</v>
      </c>
      <c r="AD48" s="31" t="s">
        <v>305</v>
      </c>
      <c r="AE48" s="31" t="s">
        <v>706</v>
      </c>
      <c r="AF48" s="33">
        <v>107</v>
      </c>
    </row>
    <row r="49" spans="2:32" ht="24.95" customHeight="1" x14ac:dyDescent="0.25">
      <c r="B49" s="29" t="s">
        <v>370</v>
      </c>
      <c r="C49" s="30">
        <v>33</v>
      </c>
      <c r="D49" s="31" t="s">
        <v>4063</v>
      </c>
      <c r="E49" s="31" t="s">
        <v>4222</v>
      </c>
      <c r="F49" s="31" t="s">
        <v>370</v>
      </c>
      <c r="G49" s="31" t="s">
        <v>4223</v>
      </c>
      <c r="H49" s="31" t="s">
        <v>79</v>
      </c>
      <c r="I49" s="31" t="s">
        <v>81</v>
      </c>
      <c r="J49" s="31" t="s">
        <v>372</v>
      </c>
      <c r="K49" s="32" t="s">
        <v>4224</v>
      </c>
      <c r="L49" s="32" t="s">
        <v>4225</v>
      </c>
      <c r="M49" s="31" t="s">
        <v>85</v>
      </c>
      <c r="N49" s="31" t="s">
        <v>86</v>
      </c>
      <c r="O49" s="31" t="s">
        <v>375</v>
      </c>
      <c r="P49" s="31" t="s">
        <v>376</v>
      </c>
      <c r="Q49" s="31" t="s">
        <v>377</v>
      </c>
      <c r="R49" s="32" t="s">
        <v>4226</v>
      </c>
      <c r="S49" s="31" t="s">
        <v>316</v>
      </c>
      <c r="T49" s="31" t="s">
        <v>379</v>
      </c>
      <c r="U49" s="31" t="s">
        <v>318</v>
      </c>
      <c r="V49" s="31" t="s">
        <v>94</v>
      </c>
      <c r="W49" s="31" t="s">
        <v>380</v>
      </c>
      <c r="X49" s="31" t="s">
        <v>381</v>
      </c>
      <c r="Y49" s="31" t="s">
        <v>321</v>
      </c>
      <c r="Z49" s="31" t="s">
        <v>300</v>
      </c>
      <c r="AA49" s="31" t="s">
        <v>304</v>
      </c>
      <c r="AB49" s="31" t="s">
        <v>2960</v>
      </c>
      <c r="AC49" s="31" t="s">
        <v>4227</v>
      </c>
      <c r="AD49" s="31" t="s">
        <v>305</v>
      </c>
      <c r="AE49" s="31" t="s">
        <v>371</v>
      </c>
      <c r="AF49" s="33">
        <v>85</v>
      </c>
    </row>
    <row r="50" spans="2:32" ht="24.95" customHeight="1" x14ac:dyDescent="0.25">
      <c r="B50" s="29" t="s">
        <v>735</v>
      </c>
      <c r="C50" s="30">
        <v>34</v>
      </c>
      <c r="D50" s="31" t="s">
        <v>4063</v>
      </c>
      <c r="E50" s="31" t="s">
        <v>4180</v>
      </c>
      <c r="F50" s="31" t="s">
        <v>735</v>
      </c>
      <c r="G50" s="31" t="s">
        <v>4228</v>
      </c>
      <c r="H50" s="31" t="s">
        <v>79</v>
      </c>
      <c r="I50" s="31" t="s">
        <v>81</v>
      </c>
      <c r="J50" s="31" t="s">
        <v>737</v>
      </c>
      <c r="K50" s="32" t="s">
        <v>4229</v>
      </c>
      <c r="L50" s="32" t="s">
        <v>4230</v>
      </c>
      <c r="M50" s="31" t="s">
        <v>85</v>
      </c>
      <c r="N50" s="31" t="s">
        <v>86</v>
      </c>
      <c r="O50" s="31" t="s">
        <v>740</v>
      </c>
      <c r="P50" s="31" t="s">
        <v>741</v>
      </c>
      <c r="Q50" s="31" t="s">
        <v>742</v>
      </c>
      <c r="R50" s="32" t="s">
        <v>4231</v>
      </c>
      <c r="S50" s="31" t="s">
        <v>316</v>
      </c>
      <c r="T50" s="31" t="s">
        <v>744</v>
      </c>
      <c r="U50" s="31" t="s">
        <v>318</v>
      </c>
      <c r="V50" s="31" t="s">
        <v>94</v>
      </c>
      <c r="W50" s="31" t="s">
        <v>745</v>
      </c>
      <c r="X50" s="31" t="s">
        <v>746</v>
      </c>
      <c r="Y50" s="31" t="s">
        <v>321</v>
      </c>
      <c r="Z50" s="31" t="s">
        <v>489</v>
      </c>
      <c r="AA50" s="31" t="s">
        <v>304</v>
      </c>
      <c r="AB50" s="31" t="s">
        <v>4034</v>
      </c>
      <c r="AC50" s="31" t="s">
        <v>4185</v>
      </c>
      <c r="AD50" s="31" t="s">
        <v>305</v>
      </c>
      <c r="AE50" s="31" t="s">
        <v>736</v>
      </c>
      <c r="AF50" s="33">
        <v>109</v>
      </c>
    </row>
    <row r="51" spans="2:32" ht="24.95" customHeight="1" x14ac:dyDescent="0.25">
      <c r="B51" s="29" t="s">
        <v>447</v>
      </c>
      <c r="C51" s="30">
        <v>35</v>
      </c>
      <c r="D51" s="31" t="s">
        <v>4063</v>
      </c>
      <c r="E51" s="31" t="s">
        <v>4232</v>
      </c>
      <c r="F51" s="31" t="s">
        <v>447</v>
      </c>
      <c r="G51" s="31" t="s">
        <v>4233</v>
      </c>
      <c r="H51" s="31" t="s">
        <v>79</v>
      </c>
      <c r="I51" s="31" t="s">
        <v>327</v>
      </c>
      <c r="J51" s="31" t="s">
        <v>449</v>
      </c>
      <c r="K51" s="32" t="s">
        <v>4234</v>
      </c>
      <c r="L51" s="32" t="s">
        <v>4235</v>
      </c>
      <c r="M51" s="31" t="s">
        <v>85</v>
      </c>
      <c r="N51" s="31" t="s">
        <v>86</v>
      </c>
      <c r="O51" s="31" t="s">
        <v>452</v>
      </c>
      <c r="P51" s="31" t="s">
        <v>453</v>
      </c>
      <c r="Q51" s="31" t="s">
        <v>454</v>
      </c>
      <c r="R51" s="32" t="s">
        <v>4236</v>
      </c>
      <c r="S51" s="31" t="s">
        <v>316</v>
      </c>
      <c r="T51" s="31" t="s">
        <v>456</v>
      </c>
      <c r="U51" s="31" t="s">
        <v>318</v>
      </c>
      <c r="V51" s="31" t="s">
        <v>94</v>
      </c>
      <c r="W51" s="31" t="s">
        <v>457</v>
      </c>
      <c r="X51" s="31" t="s">
        <v>458</v>
      </c>
      <c r="Y51" s="31" t="s">
        <v>321</v>
      </c>
      <c r="Z51" s="31" t="s">
        <v>119</v>
      </c>
      <c r="AA51" s="31" t="s">
        <v>304</v>
      </c>
      <c r="AB51" s="31" t="s">
        <v>940</v>
      </c>
      <c r="AC51" s="31" t="s">
        <v>4237</v>
      </c>
      <c r="AD51" s="31" t="s">
        <v>305</v>
      </c>
      <c r="AE51" s="31" t="s">
        <v>448</v>
      </c>
      <c r="AF51" s="33">
        <v>90</v>
      </c>
    </row>
    <row r="52" spans="2:32" ht="24.95" customHeight="1" x14ac:dyDescent="0.25">
      <c r="B52" s="29" t="s">
        <v>765</v>
      </c>
      <c r="C52" s="30">
        <v>36</v>
      </c>
      <c r="D52" s="31" t="s">
        <v>4063</v>
      </c>
      <c r="E52" s="31" t="s">
        <v>4174</v>
      </c>
      <c r="F52" s="31" t="s">
        <v>765</v>
      </c>
      <c r="G52" s="31" t="s">
        <v>4238</v>
      </c>
      <c r="H52" s="31" t="s">
        <v>79</v>
      </c>
      <c r="I52" s="31" t="s">
        <v>81</v>
      </c>
      <c r="J52" s="31" t="s">
        <v>767</v>
      </c>
      <c r="K52" s="32" t="s">
        <v>4239</v>
      </c>
      <c r="L52" s="32" t="s">
        <v>4240</v>
      </c>
      <c r="M52" s="31" t="s">
        <v>85</v>
      </c>
      <c r="N52" s="31" t="s">
        <v>86</v>
      </c>
      <c r="O52" s="31" t="s">
        <v>770</v>
      </c>
      <c r="P52" s="31" t="s">
        <v>771</v>
      </c>
      <c r="Q52" s="31" t="s">
        <v>772</v>
      </c>
      <c r="R52" s="32" t="s">
        <v>4241</v>
      </c>
      <c r="S52" s="31" t="s">
        <v>316</v>
      </c>
      <c r="T52" s="31" t="s">
        <v>774</v>
      </c>
      <c r="U52" s="31" t="s">
        <v>318</v>
      </c>
      <c r="V52" s="31" t="s">
        <v>94</v>
      </c>
      <c r="W52" s="31" t="s">
        <v>775</v>
      </c>
      <c r="X52" s="31" t="s">
        <v>776</v>
      </c>
      <c r="Y52" s="31" t="s">
        <v>321</v>
      </c>
      <c r="Z52" s="31" t="s">
        <v>119</v>
      </c>
      <c r="AA52" s="31" t="s">
        <v>304</v>
      </c>
      <c r="AB52" s="31" t="s">
        <v>4034</v>
      </c>
      <c r="AC52" s="31" t="s">
        <v>4179</v>
      </c>
      <c r="AD52" s="31" t="s">
        <v>305</v>
      </c>
      <c r="AE52" s="31" t="s">
        <v>766</v>
      </c>
      <c r="AF52" s="33">
        <v>111</v>
      </c>
    </row>
    <row r="53" spans="2:32" ht="24.95" customHeight="1" x14ac:dyDescent="0.25">
      <c r="B53" s="29" t="s">
        <v>462</v>
      </c>
      <c r="C53" s="30">
        <v>37</v>
      </c>
      <c r="D53" s="31" t="s">
        <v>4063</v>
      </c>
      <c r="E53" s="31" t="s">
        <v>4242</v>
      </c>
      <c r="F53" s="31" t="s">
        <v>462</v>
      </c>
      <c r="G53" s="31" t="s">
        <v>4243</v>
      </c>
      <c r="H53" s="31" t="s">
        <v>79</v>
      </c>
      <c r="I53" s="31" t="s">
        <v>464</v>
      </c>
      <c r="J53" s="31" t="s">
        <v>465</v>
      </c>
      <c r="K53" s="32" t="s">
        <v>4244</v>
      </c>
      <c r="L53" s="32" t="s">
        <v>4245</v>
      </c>
      <c r="M53" s="31" t="s">
        <v>85</v>
      </c>
      <c r="N53" s="31" t="s">
        <v>86</v>
      </c>
      <c r="O53" s="31" t="s">
        <v>468</v>
      </c>
      <c r="P53" s="31" t="s">
        <v>469</v>
      </c>
      <c r="Q53" s="31" t="s">
        <v>470</v>
      </c>
      <c r="R53" s="32" t="s">
        <v>4246</v>
      </c>
      <c r="S53" s="31" t="s">
        <v>316</v>
      </c>
      <c r="T53" s="31" t="s">
        <v>472</v>
      </c>
      <c r="U53" s="31" t="s">
        <v>318</v>
      </c>
      <c r="V53" s="31" t="s">
        <v>94</v>
      </c>
      <c r="W53" s="31" t="s">
        <v>473</v>
      </c>
      <c r="X53" s="31" t="s">
        <v>474</v>
      </c>
      <c r="Y53" s="31" t="s">
        <v>321</v>
      </c>
      <c r="Z53" s="31" t="s">
        <v>300</v>
      </c>
      <c r="AA53" s="31" t="s">
        <v>304</v>
      </c>
      <c r="AB53" s="31" t="s">
        <v>940</v>
      </c>
      <c r="AC53" s="31" t="s">
        <v>4247</v>
      </c>
      <c r="AD53" s="31" t="s">
        <v>305</v>
      </c>
      <c r="AE53" s="31" t="s">
        <v>463</v>
      </c>
      <c r="AF53" s="33">
        <v>91</v>
      </c>
    </row>
    <row r="54" spans="2:32" ht="24.95" customHeight="1" x14ac:dyDescent="0.25">
      <c r="B54" s="29" t="s">
        <v>570</v>
      </c>
      <c r="C54" s="30">
        <v>38</v>
      </c>
      <c r="D54" s="31" t="s">
        <v>4063</v>
      </c>
      <c r="E54" s="31" t="s">
        <v>4123</v>
      </c>
      <c r="F54" s="31" t="s">
        <v>570</v>
      </c>
      <c r="G54" s="31" t="s">
        <v>4248</v>
      </c>
      <c r="H54" s="31" t="s">
        <v>79</v>
      </c>
      <c r="I54" s="31" t="s">
        <v>464</v>
      </c>
      <c r="J54" s="31" t="s">
        <v>572</v>
      </c>
      <c r="K54" s="32" t="s">
        <v>4249</v>
      </c>
      <c r="L54" s="32" t="s">
        <v>4250</v>
      </c>
      <c r="M54" s="31" t="s">
        <v>85</v>
      </c>
      <c r="N54" s="31" t="s">
        <v>86</v>
      </c>
      <c r="O54" s="31" t="s">
        <v>575</v>
      </c>
      <c r="P54" s="31" t="s">
        <v>576</v>
      </c>
      <c r="Q54" s="31" t="s">
        <v>577</v>
      </c>
      <c r="R54" s="32" t="s">
        <v>4251</v>
      </c>
      <c r="S54" s="31" t="s">
        <v>316</v>
      </c>
      <c r="T54" s="31" t="s">
        <v>579</v>
      </c>
      <c r="U54" s="31" t="s">
        <v>318</v>
      </c>
      <c r="V54" s="31" t="s">
        <v>94</v>
      </c>
      <c r="W54" s="31" t="s">
        <v>580</v>
      </c>
      <c r="X54" s="31" t="s">
        <v>581</v>
      </c>
      <c r="Y54" s="31" t="s">
        <v>321</v>
      </c>
      <c r="Z54" s="31" t="s">
        <v>536</v>
      </c>
      <c r="AA54" s="31" t="s">
        <v>304</v>
      </c>
      <c r="AB54" s="31" t="s">
        <v>1682</v>
      </c>
      <c r="AC54" s="31" t="s">
        <v>4082</v>
      </c>
      <c r="AD54" s="31" t="s">
        <v>305</v>
      </c>
      <c r="AE54" s="31" t="s">
        <v>571</v>
      </c>
      <c r="AF54" s="33">
        <v>98</v>
      </c>
    </row>
    <row r="55" spans="2:32" ht="24.95" customHeight="1" x14ac:dyDescent="0.25">
      <c r="B55" s="29" t="s">
        <v>325</v>
      </c>
      <c r="C55" s="30">
        <v>39</v>
      </c>
      <c r="D55" s="31" t="s">
        <v>4063</v>
      </c>
      <c r="E55" s="31" t="s">
        <v>4070</v>
      </c>
      <c r="F55" s="31" t="s">
        <v>325</v>
      </c>
      <c r="G55" s="31" t="s">
        <v>4252</v>
      </c>
      <c r="H55" s="31" t="s">
        <v>79</v>
      </c>
      <c r="I55" s="31" t="s">
        <v>327</v>
      </c>
      <c r="J55" s="31" t="s">
        <v>328</v>
      </c>
      <c r="K55" s="32" t="s">
        <v>4253</v>
      </c>
      <c r="L55" s="32" t="s">
        <v>4254</v>
      </c>
      <c r="M55" s="31" t="s">
        <v>85</v>
      </c>
      <c r="N55" s="31" t="s">
        <v>86</v>
      </c>
      <c r="O55" s="31" t="s">
        <v>331</v>
      </c>
      <c r="P55" s="31" t="s">
        <v>332</v>
      </c>
      <c r="Q55" s="31" t="s">
        <v>333</v>
      </c>
      <c r="R55" s="32" t="s">
        <v>4255</v>
      </c>
      <c r="S55" s="31" t="s">
        <v>316</v>
      </c>
      <c r="T55" s="31" t="s">
        <v>335</v>
      </c>
      <c r="U55" s="31" t="s">
        <v>318</v>
      </c>
      <c r="V55" s="31" t="s">
        <v>94</v>
      </c>
      <c r="W55" s="31" t="s">
        <v>336</v>
      </c>
      <c r="X55" s="31" t="s">
        <v>337</v>
      </c>
      <c r="Y55" s="31" t="s">
        <v>321</v>
      </c>
      <c r="Z55" s="31" t="s">
        <v>300</v>
      </c>
      <c r="AA55" s="31" t="s">
        <v>304</v>
      </c>
      <c r="AB55" s="31" t="s">
        <v>981</v>
      </c>
      <c r="AC55" s="31" t="s">
        <v>4075</v>
      </c>
      <c r="AD55" s="31" t="s">
        <v>305</v>
      </c>
      <c r="AE55" s="31" t="s">
        <v>326</v>
      </c>
      <c r="AF55" s="33">
        <v>82</v>
      </c>
    </row>
    <row r="56" spans="2:32" ht="24.95" customHeight="1" x14ac:dyDescent="0.25">
      <c r="B56" s="29" t="s">
        <v>3048</v>
      </c>
      <c r="C56" s="30">
        <v>40</v>
      </c>
      <c r="D56" s="31" t="s">
        <v>4256</v>
      </c>
      <c r="E56" s="31" t="s">
        <v>4257</v>
      </c>
      <c r="F56" s="31" t="s">
        <v>3048</v>
      </c>
      <c r="G56" s="31" t="s">
        <v>3049</v>
      </c>
      <c r="H56" s="31" t="s">
        <v>2873</v>
      </c>
      <c r="I56" s="31" t="s">
        <v>81</v>
      </c>
      <c r="J56" s="31" t="s">
        <v>3051</v>
      </c>
      <c r="K56" s="32" t="s">
        <v>4258</v>
      </c>
      <c r="L56" s="32" t="s">
        <v>4259</v>
      </c>
      <c r="M56" s="31" t="s">
        <v>3054</v>
      </c>
      <c r="N56" s="31" t="s">
        <v>3055</v>
      </c>
      <c r="O56" s="31" t="s">
        <v>3056</v>
      </c>
      <c r="P56" s="31" t="s">
        <v>3057</v>
      </c>
      <c r="Q56" s="31" t="s">
        <v>3058</v>
      </c>
      <c r="R56" s="32" t="s">
        <v>3059</v>
      </c>
      <c r="S56" s="31" t="s">
        <v>3060</v>
      </c>
      <c r="T56" s="31" t="s">
        <v>3061</v>
      </c>
      <c r="U56" s="31" t="s">
        <v>3062</v>
      </c>
      <c r="V56" s="31" t="s">
        <v>94</v>
      </c>
      <c r="W56" s="31" t="s">
        <v>3063</v>
      </c>
      <c r="X56" s="31" t="s">
        <v>3064</v>
      </c>
      <c r="Y56" s="31" t="s">
        <v>3065</v>
      </c>
      <c r="Z56" s="31" t="s">
        <v>2867</v>
      </c>
      <c r="AA56" s="31" t="s">
        <v>3025</v>
      </c>
      <c r="AB56" s="31" t="s">
        <v>981</v>
      </c>
      <c r="AC56" s="31" t="s">
        <v>4075</v>
      </c>
      <c r="AD56" s="31" t="s">
        <v>3026</v>
      </c>
      <c r="AE56" s="31" t="s">
        <v>3050</v>
      </c>
      <c r="AF56" s="33">
        <v>260</v>
      </c>
    </row>
    <row r="57" spans="2:32" ht="24.95" customHeight="1" x14ac:dyDescent="0.25">
      <c r="B57" s="29" t="s">
        <v>341</v>
      </c>
      <c r="C57" s="30">
        <v>41</v>
      </c>
      <c r="D57" s="31" t="s">
        <v>4063</v>
      </c>
      <c r="E57" s="31" t="s">
        <v>4128</v>
      </c>
      <c r="F57" s="31" t="s">
        <v>341</v>
      </c>
      <c r="G57" s="31" t="s">
        <v>4260</v>
      </c>
      <c r="H57" s="31" t="s">
        <v>79</v>
      </c>
      <c r="I57" s="31" t="s">
        <v>81</v>
      </c>
      <c r="J57" s="31" t="s">
        <v>343</v>
      </c>
      <c r="K57" s="32" t="s">
        <v>4261</v>
      </c>
      <c r="L57" s="32" t="s">
        <v>4262</v>
      </c>
      <c r="M57" s="31" t="s">
        <v>85</v>
      </c>
      <c r="N57" s="31" t="s">
        <v>86</v>
      </c>
      <c r="O57" s="31" t="s">
        <v>346</v>
      </c>
      <c r="P57" s="31" t="s">
        <v>347</v>
      </c>
      <c r="Q57" s="31" t="s">
        <v>348</v>
      </c>
      <c r="R57" s="32" t="s">
        <v>4263</v>
      </c>
      <c r="S57" s="31" t="s">
        <v>316</v>
      </c>
      <c r="T57" s="31" t="s">
        <v>350</v>
      </c>
      <c r="U57" s="31" t="s">
        <v>318</v>
      </c>
      <c r="V57" s="31" t="s">
        <v>94</v>
      </c>
      <c r="W57" s="31" t="s">
        <v>351</v>
      </c>
      <c r="X57" s="31" t="s">
        <v>352</v>
      </c>
      <c r="Y57" s="31" t="s">
        <v>321</v>
      </c>
      <c r="Z57" s="31" t="s">
        <v>300</v>
      </c>
      <c r="AA57" s="31" t="s">
        <v>304</v>
      </c>
      <c r="AB57" s="31" t="s">
        <v>2939</v>
      </c>
      <c r="AC57" s="31" t="s">
        <v>4133</v>
      </c>
      <c r="AD57" s="31" t="s">
        <v>305</v>
      </c>
      <c r="AE57" s="31" t="s">
        <v>342</v>
      </c>
      <c r="AF57" s="33">
        <v>83</v>
      </c>
    </row>
    <row r="58" spans="2:32" ht="24.95" customHeight="1" x14ac:dyDescent="0.25">
      <c r="B58" s="29" t="s">
        <v>509</v>
      </c>
      <c r="C58" s="30">
        <v>42</v>
      </c>
      <c r="D58" s="31" t="s">
        <v>4063</v>
      </c>
      <c r="E58" s="31" t="s">
        <v>4142</v>
      </c>
      <c r="F58" s="31" t="s">
        <v>509</v>
      </c>
      <c r="G58" s="31" t="s">
        <v>4264</v>
      </c>
      <c r="H58" s="31" t="s">
        <v>79</v>
      </c>
      <c r="I58" s="31" t="s">
        <v>81</v>
      </c>
      <c r="J58" s="31" t="s">
        <v>511</v>
      </c>
      <c r="K58" s="32" t="s">
        <v>4265</v>
      </c>
      <c r="L58" s="32" t="s">
        <v>4266</v>
      </c>
      <c r="M58" s="31" t="s">
        <v>85</v>
      </c>
      <c r="N58" s="31" t="s">
        <v>86</v>
      </c>
      <c r="O58" s="31" t="s">
        <v>514</v>
      </c>
      <c r="P58" s="31" t="s">
        <v>515</v>
      </c>
      <c r="Q58" s="31" t="s">
        <v>516</v>
      </c>
      <c r="R58" s="32" t="s">
        <v>4267</v>
      </c>
      <c r="S58" s="31" t="s">
        <v>316</v>
      </c>
      <c r="T58" s="31" t="s">
        <v>518</v>
      </c>
      <c r="U58" s="31" t="s">
        <v>318</v>
      </c>
      <c r="V58" s="31" t="s">
        <v>94</v>
      </c>
      <c r="W58" s="31" t="s">
        <v>519</v>
      </c>
      <c r="X58" s="31" t="s">
        <v>520</v>
      </c>
      <c r="Y58" s="31" t="s">
        <v>321</v>
      </c>
      <c r="Z58" s="31" t="s">
        <v>505</v>
      </c>
      <c r="AA58" s="31" t="s">
        <v>304</v>
      </c>
      <c r="AB58" s="31" t="s">
        <v>4025</v>
      </c>
      <c r="AC58" s="31" t="s">
        <v>4147</v>
      </c>
      <c r="AD58" s="31" t="s">
        <v>305</v>
      </c>
      <c r="AE58" s="31" t="s">
        <v>510</v>
      </c>
      <c r="AF58" s="33">
        <v>94</v>
      </c>
    </row>
    <row r="59" spans="2:32" ht="24.95" customHeight="1" x14ac:dyDescent="0.25">
      <c r="B59" s="29" t="s">
        <v>1679</v>
      </c>
      <c r="C59" s="30">
        <v>43</v>
      </c>
      <c r="D59" s="31" t="s">
        <v>4268</v>
      </c>
      <c r="E59" s="31" t="s">
        <v>4269</v>
      </c>
      <c r="F59" s="31" t="s">
        <v>1679</v>
      </c>
      <c r="G59" s="31" t="s">
        <v>1680</v>
      </c>
      <c r="H59" s="31" t="s">
        <v>1681</v>
      </c>
      <c r="I59" s="31" t="s">
        <v>961</v>
      </c>
      <c r="J59" s="31" t="s">
        <v>1683</v>
      </c>
      <c r="K59" s="32" t="s">
        <v>4270</v>
      </c>
      <c r="L59" s="32" t="s">
        <v>4271</v>
      </c>
      <c r="M59" s="31" t="s">
        <v>85</v>
      </c>
      <c r="N59" s="31" t="s">
        <v>86</v>
      </c>
      <c r="O59" s="31" t="s">
        <v>1686</v>
      </c>
      <c r="P59" s="31" t="s">
        <v>1687</v>
      </c>
      <c r="Q59" s="31" t="s">
        <v>1688</v>
      </c>
      <c r="R59" s="32" t="s">
        <v>4272</v>
      </c>
      <c r="S59" s="31" t="s">
        <v>1690</v>
      </c>
      <c r="T59" s="31" t="s">
        <v>1691</v>
      </c>
      <c r="U59" s="31" t="s">
        <v>1692</v>
      </c>
      <c r="V59" s="31" t="s">
        <v>94</v>
      </c>
      <c r="W59" s="31" t="s">
        <v>1693</v>
      </c>
      <c r="X59" s="31" t="s">
        <v>1694</v>
      </c>
      <c r="Y59" s="31" t="s">
        <v>1695</v>
      </c>
      <c r="Z59" s="31" t="s">
        <v>1652</v>
      </c>
      <c r="AA59" s="31" t="s">
        <v>1658</v>
      </c>
      <c r="AB59" s="31" t="s">
        <v>1682</v>
      </c>
      <c r="AC59" s="31" t="s">
        <v>4092</v>
      </c>
      <c r="AD59" s="31" t="s">
        <v>1678</v>
      </c>
      <c r="AE59" s="31" t="s">
        <v>1682</v>
      </c>
      <c r="AF59" s="33">
        <v>165</v>
      </c>
    </row>
    <row r="60" spans="2:32" ht="24.95" customHeight="1" x14ac:dyDescent="0.25">
      <c r="B60" s="29" t="s">
        <v>2823</v>
      </c>
      <c r="C60" s="30">
        <v>44</v>
      </c>
      <c r="D60" s="31" t="s">
        <v>4273</v>
      </c>
      <c r="E60" s="31" t="s">
        <v>2744</v>
      </c>
      <c r="F60" s="31" t="s">
        <v>2823</v>
      </c>
      <c r="G60" s="31" t="s">
        <v>2824</v>
      </c>
      <c r="H60" s="31" t="s">
        <v>1197</v>
      </c>
      <c r="I60" s="31" t="s">
        <v>81</v>
      </c>
      <c r="J60" s="31" t="s">
        <v>2825</v>
      </c>
      <c r="K60" s="32" t="s">
        <v>4274</v>
      </c>
      <c r="L60" s="32" t="s">
        <v>4275</v>
      </c>
      <c r="M60" s="31" t="s">
        <v>85</v>
      </c>
      <c r="N60" s="31" t="s">
        <v>86</v>
      </c>
      <c r="O60" s="31" t="s">
        <v>2828</v>
      </c>
      <c r="P60" s="31" t="s">
        <v>2829</v>
      </c>
      <c r="Q60" s="31" t="s">
        <v>2830</v>
      </c>
      <c r="R60" s="32" t="s">
        <v>4276</v>
      </c>
      <c r="S60" s="31" t="s">
        <v>2754</v>
      </c>
      <c r="T60" s="31" t="s">
        <v>2755</v>
      </c>
      <c r="U60" s="31" t="s">
        <v>2756</v>
      </c>
      <c r="V60" s="31" t="s">
        <v>94</v>
      </c>
      <c r="W60" s="31" t="s">
        <v>2757</v>
      </c>
      <c r="X60" s="31" t="s">
        <v>2831</v>
      </c>
      <c r="Y60" s="31" t="s">
        <v>2759</v>
      </c>
      <c r="Z60" s="31" t="s">
        <v>974</v>
      </c>
      <c r="AA60" s="31" t="s">
        <v>2743</v>
      </c>
      <c r="AB60" s="31" t="s">
        <v>92</v>
      </c>
      <c r="AC60" s="31" t="s">
        <v>4277</v>
      </c>
      <c r="AD60" s="31" t="s">
        <v>2744</v>
      </c>
      <c r="AE60" s="31" t="s">
        <v>2747</v>
      </c>
      <c r="AF60" s="33">
        <v>249</v>
      </c>
    </row>
    <row r="61" spans="2:32" ht="24.95" customHeight="1" x14ac:dyDescent="0.25">
      <c r="B61" s="29" t="s">
        <v>2408</v>
      </c>
      <c r="C61" s="30">
        <v>45</v>
      </c>
      <c r="D61" s="31" t="s">
        <v>4278</v>
      </c>
      <c r="E61" s="31" t="s">
        <v>2336</v>
      </c>
      <c r="F61" s="31" t="s">
        <v>2408</v>
      </c>
      <c r="G61" s="31" t="s">
        <v>4279</v>
      </c>
      <c r="H61" s="31" t="s">
        <v>2409</v>
      </c>
      <c r="I61" s="31" t="s">
        <v>81</v>
      </c>
      <c r="J61" s="31" t="s">
        <v>2340</v>
      </c>
      <c r="K61" s="32" t="s">
        <v>4280</v>
      </c>
      <c r="L61" s="32" t="s">
        <v>4281</v>
      </c>
      <c r="M61" s="31" t="s">
        <v>85</v>
      </c>
      <c r="N61" s="31" t="s">
        <v>86</v>
      </c>
      <c r="O61" s="31" t="s">
        <v>2412</v>
      </c>
      <c r="P61" s="31" t="s">
        <v>2413</v>
      </c>
      <c r="Q61" s="31" t="s">
        <v>2414</v>
      </c>
      <c r="R61" s="32" t="s">
        <v>4282</v>
      </c>
      <c r="S61" s="31" t="s">
        <v>2347</v>
      </c>
      <c r="T61" s="31" t="s">
        <v>2348</v>
      </c>
      <c r="U61" s="31" t="s">
        <v>2349</v>
      </c>
      <c r="V61" s="31" t="s">
        <v>94</v>
      </c>
      <c r="W61" s="31" t="s">
        <v>2416</v>
      </c>
      <c r="X61" s="31" t="s">
        <v>2417</v>
      </c>
      <c r="Y61" s="31" t="s">
        <v>2352</v>
      </c>
      <c r="Z61" s="31" t="s">
        <v>98</v>
      </c>
      <c r="AA61" s="31" t="s">
        <v>146</v>
      </c>
      <c r="AB61" s="31" t="s">
        <v>4024</v>
      </c>
      <c r="AC61" s="31" t="s">
        <v>4283</v>
      </c>
      <c r="AD61" s="31" t="s">
        <v>2336</v>
      </c>
      <c r="AE61" s="31" t="s">
        <v>2339</v>
      </c>
      <c r="AF61" s="33">
        <v>214</v>
      </c>
    </row>
    <row r="62" spans="2:32" ht="24.95" customHeight="1" x14ac:dyDescent="0.25">
      <c r="B62" s="29" t="s">
        <v>2337</v>
      </c>
      <c r="C62" s="30">
        <v>46</v>
      </c>
      <c r="D62" s="31" t="s">
        <v>4278</v>
      </c>
      <c r="E62" s="31" t="s">
        <v>2336</v>
      </c>
      <c r="F62" s="31" t="s">
        <v>2337</v>
      </c>
      <c r="G62" s="31" t="s">
        <v>4284</v>
      </c>
      <c r="H62" s="31" t="s">
        <v>2338</v>
      </c>
      <c r="I62" s="31" t="s">
        <v>81</v>
      </c>
      <c r="J62" s="31" t="s">
        <v>2340</v>
      </c>
      <c r="K62" s="32" t="s">
        <v>4285</v>
      </c>
      <c r="L62" s="32" t="s">
        <v>4286</v>
      </c>
      <c r="M62" s="31" t="s">
        <v>85</v>
      </c>
      <c r="N62" s="31" t="s">
        <v>86</v>
      </c>
      <c r="O62" s="31" t="s">
        <v>2343</v>
      </c>
      <c r="P62" s="31" t="s">
        <v>2344</v>
      </c>
      <c r="Q62" s="31" t="s">
        <v>2345</v>
      </c>
      <c r="R62" s="32" t="s">
        <v>4287</v>
      </c>
      <c r="S62" s="31" t="s">
        <v>2347</v>
      </c>
      <c r="T62" s="31" t="s">
        <v>2348</v>
      </c>
      <c r="U62" s="31" t="s">
        <v>2349</v>
      </c>
      <c r="V62" s="31" t="s">
        <v>94</v>
      </c>
      <c r="W62" s="31" t="s">
        <v>2350</v>
      </c>
      <c r="X62" s="31" t="s">
        <v>2351</v>
      </c>
      <c r="Y62" s="31" t="s">
        <v>2352</v>
      </c>
      <c r="Z62" s="31" t="s">
        <v>98</v>
      </c>
      <c r="AA62" s="31" t="s">
        <v>146</v>
      </c>
      <c r="AB62" s="31" t="s">
        <v>4024</v>
      </c>
      <c r="AC62" s="31" t="s">
        <v>4283</v>
      </c>
      <c r="AD62" s="31" t="s">
        <v>2336</v>
      </c>
      <c r="AE62" s="31" t="s">
        <v>2339</v>
      </c>
      <c r="AF62" s="33">
        <v>209</v>
      </c>
    </row>
    <row r="63" spans="2:32" ht="24.95" customHeight="1" x14ac:dyDescent="0.25">
      <c r="B63" s="29" t="s">
        <v>2356</v>
      </c>
      <c r="C63" s="30">
        <v>47</v>
      </c>
      <c r="D63" s="31" t="s">
        <v>4278</v>
      </c>
      <c r="E63" s="31" t="s">
        <v>2336</v>
      </c>
      <c r="F63" s="31" t="s">
        <v>2356</v>
      </c>
      <c r="G63" s="31" t="s">
        <v>4288</v>
      </c>
      <c r="H63" s="31" t="s">
        <v>2357</v>
      </c>
      <c r="I63" s="31" t="s">
        <v>81</v>
      </c>
      <c r="J63" s="31" t="s">
        <v>2340</v>
      </c>
      <c r="K63" s="32" t="s">
        <v>4289</v>
      </c>
      <c r="L63" s="32" t="s">
        <v>4290</v>
      </c>
      <c r="M63" s="31" t="s">
        <v>85</v>
      </c>
      <c r="N63" s="31" t="s">
        <v>86</v>
      </c>
      <c r="O63" s="31" t="s">
        <v>2360</v>
      </c>
      <c r="P63" s="31" t="s">
        <v>2361</v>
      </c>
      <c r="Q63" s="31" t="s">
        <v>2362</v>
      </c>
      <c r="R63" s="32" t="s">
        <v>4291</v>
      </c>
      <c r="S63" s="31" t="s">
        <v>2347</v>
      </c>
      <c r="T63" s="31" t="s">
        <v>2348</v>
      </c>
      <c r="U63" s="31" t="s">
        <v>2349</v>
      </c>
      <c r="V63" s="31" t="s">
        <v>94</v>
      </c>
      <c r="W63" s="31" t="s">
        <v>2364</v>
      </c>
      <c r="X63" s="31" t="s">
        <v>2365</v>
      </c>
      <c r="Y63" s="31" t="s">
        <v>2352</v>
      </c>
      <c r="Z63" s="31" t="s">
        <v>119</v>
      </c>
      <c r="AA63" s="31" t="s">
        <v>146</v>
      </c>
      <c r="AB63" s="31" t="s">
        <v>4024</v>
      </c>
      <c r="AC63" s="31" t="s">
        <v>4283</v>
      </c>
      <c r="AD63" s="31" t="s">
        <v>2336</v>
      </c>
      <c r="AE63" s="31" t="s">
        <v>2339</v>
      </c>
      <c r="AF63" s="33">
        <v>210</v>
      </c>
    </row>
    <row r="64" spans="2:32" ht="24.95" customHeight="1" x14ac:dyDescent="0.25">
      <c r="B64" s="29" t="s">
        <v>2369</v>
      </c>
      <c r="C64" s="30">
        <v>48</v>
      </c>
      <c r="D64" s="31" t="s">
        <v>4278</v>
      </c>
      <c r="E64" s="31" t="s">
        <v>2336</v>
      </c>
      <c r="F64" s="31" t="s">
        <v>2369</v>
      </c>
      <c r="G64" s="31" t="s">
        <v>4292</v>
      </c>
      <c r="H64" s="31" t="s">
        <v>2370</v>
      </c>
      <c r="I64" s="31" t="s">
        <v>81</v>
      </c>
      <c r="J64" s="31" t="s">
        <v>2340</v>
      </c>
      <c r="K64" s="32" t="s">
        <v>4293</v>
      </c>
      <c r="L64" s="32" t="s">
        <v>4294</v>
      </c>
      <c r="M64" s="31" t="s">
        <v>85</v>
      </c>
      <c r="N64" s="31" t="s">
        <v>86</v>
      </c>
      <c r="O64" s="31" t="s">
        <v>2373</v>
      </c>
      <c r="P64" s="31" t="s">
        <v>2374</v>
      </c>
      <c r="Q64" s="31" t="s">
        <v>2375</v>
      </c>
      <c r="R64" s="32" t="s">
        <v>4295</v>
      </c>
      <c r="S64" s="31" t="s">
        <v>2347</v>
      </c>
      <c r="T64" s="31" t="s">
        <v>2348</v>
      </c>
      <c r="U64" s="31" t="s">
        <v>2349</v>
      </c>
      <c r="V64" s="31" t="s">
        <v>94</v>
      </c>
      <c r="W64" s="31" t="s">
        <v>2377</v>
      </c>
      <c r="X64" s="31" t="s">
        <v>2378</v>
      </c>
      <c r="Y64" s="31" t="s">
        <v>2352</v>
      </c>
      <c r="Z64" s="31" t="s">
        <v>119</v>
      </c>
      <c r="AA64" s="31" t="s">
        <v>146</v>
      </c>
      <c r="AB64" s="31" t="s">
        <v>4024</v>
      </c>
      <c r="AC64" s="31" t="s">
        <v>4283</v>
      </c>
      <c r="AD64" s="31" t="s">
        <v>2336</v>
      </c>
      <c r="AE64" s="31" t="s">
        <v>2339</v>
      </c>
      <c r="AF64" s="33">
        <v>211</v>
      </c>
    </row>
    <row r="65" spans="2:32" ht="35.25" customHeight="1" x14ac:dyDescent="0.25">
      <c r="B65" s="29" t="s">
        <v>2382</v>
      </c>
      <c r="C65" s="30">
        <v>49</v>
      </c>
      <c r="D65" s="31" t="s">
        <v>4278</v>
      </c>
      <c r="E65" s="31" t="s">
        <v>2336</v>
      </c>
      <c r="F65" s="31" t="s">
        <v>2382</v>
      </c>
      <c r="G65" s="31" t="s">
        <v>4296</v>
      </c>
      <c r="H65" s="31" t="s">
        <v>2383</v>
      </c>
      <c r="I65" s="31" t="s">
        <v>81</v>
      </c>
      <c r="J65" s="31" t="s">
        <v>2340</v>
      </c>
      <c r="K65" s="32" t="s">
        <v>4297</v>
      </c>
      <c r="L65" s="32" t="s">
        <v>4298</v>
      </c>
      <c r="M65" s="31" t="s">
        <v>85</v>
      </c>
      <c r="N65" s="31" t="s">
        <v>86</v>
      </c>
      <c r="O65" s="31" t="s">
        <v>2386</v>
      </c>
      <c r="P65" s="31" t="s">
        <v>2387</v>
      </c>
      <c r="Q65" s="31" t="s">
        <v>2388</v>
      </c>
      <c r="R65" s="32" t="s">
        <v>4299</v>
      </c>
      <c r="S65" s="31" t="s">
        <v>2347</v>
      </c>
      <c r="T65" s="31" t="s">
        <v>2348</v>
      </c>
      <c r="U65" s="31" t="s">
        <v>2349</v>
      </c>
      <c r="V65" s="31" t="s">
        <v>94</v>
      </c>
      <c r="W65" s="31" t="s">
        <v>2390</v>
      </c>
      <c r="X65" s="31" t="s">
        <v>2391</v>
      </c>
      <c r="Y65" s="31" t="s">
        <v>2352</v>
      </c>
      <c r="Z65" s="31" t="s">
        <v>119</v>
      </c>
      <c r="AA65" s="31" t="s">
        <v>146</v>
      </c>
      <c r="AB65" s="31" t="s">
        <v>4024</v>
      </c>
      <c r="AC65" s="31" t="s">
        <v>4283</v>
      </c>
      <c r="AD65" s="31" t="s">
        <v>2336</v>
      </c>
      <c r="AE65" s="31" t="s">
        <v>2339</v>
      </c>
      <c r="AF65" s="33">
        <v>212</v>
      </c>
    </row>
    <row r="66" spans="2:32" ht="24.95" customHeight="1" x14ac:dyDescent="0.25">
      <c r="B66" s="29" t="s">
        <v>2395</v>
      </c>
      <c r="C66" s="30">
        <v>50</v>
      </c>
      <c r="D66" s="31" t="s">
        <v>4278</v>
      </c>
      <c r="E66" s="31" t="s">
        <v>2336</v>
      </c>
      <c r="F66" s="31" t="s">
        <v>2395</v>
      </c>
      <c r="G66" s="31" t="s">
        <v>4300</v>
      </c>
      <c r="H66" s="31" t="s">
        <v>2396</v>
      </c>
      <c r="I66" s="31" t="s">
        <v>81</v>
      </c>
      <c r="J66" s="31" t="s">
        <v>2340</v>
      </c>
      <c r="K66" s="32" t="s">
        <v>4301</v>
      </c>
      <c r="L66" s="32" t="s">
        <v>4302</v>
      </c>
      <c r="M66" s="31" t="s">
        <v>85</v>
      </c>
      <c r="N66" s="31" t="s">
        <v>86</v>
      </c>
      <c r="O66" s="31" t="s">
        <v>2399</v>
      </c>
      <c r="P66" s="31" t="s">
        <v>2400</v>
      </c>
      <c r="Q66" s="31" t="s">
        <v>2401</v>
      </c>
      <c r="R66" s="32" t="s">
        <v>4303</v>
      </c>
      <c r="S66" s="31" t="s">
        <v>2347</v>
      </c>
      <c r="T66" s="31" t="s">
        <v>2348</v>
      </c>
      <c r="U66" s="31" t="s">
        <v>2349</v>
      </c>
      <c r="V66" s="31" t="s">
        <v>94</v>
      </c>
      <c r="W66" s="31" t="s">
        <v>2403</v>
      </c>
      <c r="X66" s="31" t="s">
        <v>2404</v>
      </c>
      <c r="Y66" s="31" t="s">
        <v>2352</v>
      </c>
      <c r="Z66" s="31" t="s">
        <v>119</v>
      </c>
      <c r="AA66" s="31" t="s">
        <v>146</v>
      </c>
      <c r="AB66" s="31" t="s">
        <v>4024</v>
      </c>
      <c r="AC66" s="31" t="s">
        <v>4283</v>
      </c>
      <c r="AD66" s="31" t="s">
        <v>2336</v>
      </c>
      <c r="AE66" s="31" t="s">
        <v>2339</v>
      </c>
      <c r="AF66" s="33">
        <v>213</v>
      </c>
    </row>
    <row r="67" spans="2:32" ht="24.95" customHeight="1" x14ac:dyDescent="0.25">
      <c r="B67" s="29" t="s">
        <v>1541</v>
      </c>
      <c r="C67" s="30">
        <v>51</v>
      </c>
      <c r="D67" s="31" t="s">
        <v>4304</v>
      </c>
      <c r="E67" s="31" t="s">
        <v>1540</v>
      </c>
      <c r="F67" s="31" t="s">
        <v>1541</v>
      </c>
      <c r="G67" s="31" t="s">
        <v>4305</v>
      </c>
      <c r="H67" s="31" t="s">
        <v>170</v>
      </c>
      <c r="I67" s="31" t="s">
        <v>327</v>
      </c>
      <c r="J67" s="31" t="s">
        <v>1167</v>
      </c>
      <c r="K67" s="32" t="s">
        <v>4306</v>
      </c>
      <c r="L67" s="32" t="s">
        <v>4307</v>
      </c>
      <c r="M67" s="31" t="s">
        <v>85</v>
      </c>
      <c r="N67" s="31" t="s">
        <v>86</v>
      </c>
      <c r="O67" s="31" t="s">
        <v>1545</v>
      </c>
      <c r="P67" s="31" t="s">
        <v>1546</v>
      </c>
      <c r="Q67" s="31" t="s">
        <v>1547</v>
      </c>
      <c r="R67" s="32" t="s">
        <v>1548</v>
      </c>
      <c r="S67" s="31" t="s">
        <v>1108</v>
      </c>
      <c r="T67" s="31" t="s">
        <v>1549</v>
      </c>
      <c r="U67" s="31" t="s">
        <v>1550</v>
      </c>
      <c r="V67" s="31" t="s">
        <v>94</v>
      </c>
      <c r="W67" s="31" t="s">
        <v>1551</v>
      </c>
      <c r="X67" s="31" t="s">
        <v>1552</v>
      </c>
      <c r="Y67" s="31" t="s">
        <v>1553</v>
      </c>
      <c r="Z67" s="31" t="s">
        <v>974</v>
      </c>
      <c r="AA67" s="31" t="s">
        <v>1519</v>
      </c>
      <c r="AB67" s="31" t="s">
        <v>4051</v>
      </c>
      <c r="AC67" s="31" t="s">
        <v>4308</v>
      </c>
      <c r="AD67" s="31" t="s">
        <v>1540</v>
      </c>
      <c r="AE67" s="31" t="s">
        <v>1542</v>
      </c>
      <c r="AF67" s="33">
        <v>158</v>
      </c>
    </row>
    <row r="68" spans="2:32" ht="24.95" customHeight="1" x14ac:dyDescent="0.25">
      <c r="B68" s="29" t="s">
        <v>1814</v>
      </c>
      <c r="C68" s="30">
        <v>52</v>
      </c>
      <c r="D68" s="31" t="s">
        <v>4309</v>
      </c>
      <c r="E68" s="31" t="s">
        <v>1813</v>
      </c>
      <c r="F68" s="31" t="s">
        <v>1814</v>
      </c>
      <c r="G68" s="31" t="s">
        <v>4310</v>
      </c>
      <c r="H68" s="31" t="s">
        <v>266</v>
      </c>
      <c r="I68" s="31" t="s">
        <v>81</v>
      </c>
      <c r="J68" s="31" t="s">
        <v>1815</v>
      </c>
      <c r="K68" s="32" t="s">
        <v>4311</v>
      </c>
      <c r="L68" s="32" t="s">
        <v>4312</v>
      </c>
      <c r="M68" s="31" t="s">
        <v>85</v>
      </c>
      <c r="N68" s="31" t="s">
        <v>86</v>
      </c>
      <c r="O68" s="31" t="s">
        <v>1818</v>
      </c>
      <c r="P68" s="31" t="s">
        <v>1819</v>
      </c>
      <c r="Q68" s="31" t="s">
        <v>1820</v>
      </c>
      <c r="R68" s="32" t="s">
        <v>1821</v>
      </c>
      <c r="S68" s="31" t="s">
        <v>1822</v>
      </c>
      <c r="T68" s="31" t="s">
        <v>1823</v>
      </c>
      <c r="U68" s="31" t="s">
        <v>1824</v>
      </c>
      <c r="V68" s="31" t="s">
        <v>94</v>
      </c>
      <c r="W68" s="31" t="s">
        <v>1825</v>
      </c>
      <c r="X68" s="31" t="s">
        <v>1826</v>
      </c>
      <c r="Y68" s="31" t="s">
        <v>1827</v>
      </c>
      <c r="Z68" s="31" t="s">
        <v>281</v>
      </c>
      <c r="AA68" s="31" t="s">
        <v>1757</v>
      </c>
      <c r="AB68" s="31" t="s">
        <v>4024</v>
      </c>
      <c r="AC68" s="31" t="s">
        <v>4283</v>
      </c>
      <c r="AD68" s="31" t="s">
        <v>1813</v>
      </c>
      <c r="AE68" s="31" t="s">
        <v>1638</v>
      </c>
      <c r="AF68" s="33">
        <v>172</v>
      </c>
    </row>
    <row r="69" spans="2:32" ht="24.95" customHeight="1" x14ac:dyDescent="0.25">
      <c r="B69" s="29" t="s">
        <v>918</v>
      </c>
      <c r="C69" s="30">
        <v>53</v>
      </c>
      <c r="D69" s="31" t="s">
        <v>4313</v>
      </c>
      <c r="E69" s="31" t="s">
        <v>917</v>
      </c>
      <c r="F69" s="31" t="s">
        <v>918</v>
      </c>
      <c r="G69" s="31" t="s">
        <v>4314</v>
      </c>
      <c r="H69" s="31" t="s">
        <v>919</v>
      </c>
      <c r="I69" s="31" t="s">
        <v>308</v>
      </c>
      <c r="J69" s="31" t="s">
        <v>921</v>
      </c>
      <c r="K69" s="32" t="s">
        <v>4315</v>
      </c>
      <c r="L69" s="32" t="s">
        <v>4316</v>
      </c>
      <c r="M69" s="31" t="s">
        <v>85</v>
      </c>
      <c r="N69" s="31" t="s">
        <v>86</v>
      </c>
      <c r="O69" s="31" t="s">
        <v>924</v>
      </c>
      <c r="P69" s="31" t="s">
        <v>925</v>
      </c>
      <c r="Q69" s="31" t="s">
        <v>926</v>
      </c>
      <c r="R69" s="32" t="s">
        <v>927</v>
      </c>
      <c r="S69" s="31" t="s">
        <v>928</v>
      </c>
      <c r="T69" s="31" t="s">
        <v>929</v>
      </c>
      <c r="U69" s="31" t="s">
        <v>930</v>
      </c>
      <c r="V69" s="31" t="s">
        <v>94</v>
      </c>
      <c r="W69" s="31" t="s">
        <v>931</v>
      </c>
      <c r="X69" s="31" t="s">
        <v>932</v>
      </c>
      <c r="Y69" s="31" t="s">
        <v>933</v>
      </c>
      <c r="Z69" s="31" t="s">
        <v>489</v>
      </c>
      <c r="AA69" s="31" t="s">
        <v>916</v>
      </c>
      <c r="AB69" s="31" t="s">
        <v>92</v>
      </c>
      <c r="AC69" s="31" t="s">
        <v>4277</v>
      </c>
      <c r="AD69" s="31" t="s">
        <v>917</v>
      </c>
      <c r="AE69" s="31" t="s">
        <v>920</v>
      </c>
      <c r="AF69" s="33">
        <v>121</v>
      </c>
    </row>
    <row r="70" spans="2:32" ht="24.95" customHeight="1" x14ac:dyDescent="0.25">
      <c r="B70" s="29" t="s">
        <v>3091</v>
      </c>
      <c r="C70" s="30">
        <v>54</v>
      </c>
      <c r="D70" s="31" t="s">
        <v>4256</v>
      </c>
      <c r="E70" s="31" t="s">
        <v>4257</v>
      </c>
      <c r="F70" s="31" t="s">
        <v>3091</v>
      </c>
      <c r="G70" s="31" t="s">
        <v>3092</v>
      </c>
      <c r="H70" s="31" t="s">
        <v>2873</v>
      </c>
      <c r="I70" s="31" t="s">
        <v>81</v>
      </c>
      <c r="J70" s="31" t="s">
        <v>3093</v>
      </c>
      <c r="K70" s="32" t="s">
        <v>4317</v>
      </c>
      <c r="L70" s="32" t="s">
        <v>4318</v>
      </c>
      <c r="M70" s="31" t="s">
        <v>3096</v>
      </c>
      <c r="N70" s="31" t="s">
        <v>3097</v>
      </c>
      <c r="O70" s="31" t="s">
        <v>3098</v>
      </c>
      <c r="P70" s="31" t="s">
        <v>3099</v>
      </c>
      <c r="Q70" s="31" t="s">
        <v>3100</v>
      </c>
      <c r="R70" s="32" t="s">
        <v>3101</v>
      </c>
      <c r="S70" s="31" t="s">
        <v>3102</v>
      </c>
      <c r="T70" s="31" t="s">
        <v>3103</v>
      </c>
      <c r="U70" s="31" t="s">
        <v>3104</v>
      </c>
      <c r="V70" s="31" t="s">
        <v>94</v>
      </c>
      <c r="W70" s="31" t="s">
        <v>3105</v>
      </c>
      <c r="X70" s="31" t="s">
        <v>3106</v>
      </c>
      <c r="Y70" s="31" t="s">
        <v>3107</v>
      </c>
      <c r="Z70" s="31" t="s">
        <v>3044</v>
      </c>
      <c r="AA70" s="31" t="s">
        <v>3025</v>
      </c>
      <c r="AB70" s="31" t="s">
        <v>4026</v>
      </c>
      <c r="AC70" s="31" t="s">
        <v>4319</v>
      </c>
      <c r="AD70" s="31" t="s">
        <v>3090</v>
      </c>
      <c r="AE70" s="31" t="s">
        <v>981</v>
      </c>
      <c r="AF70" s="33">
        <v>262</v>
      </c>
    </row>
    <row r="71" spans="2:32" ht="24.95" customHeight="1" x14ac:dyDescent="0.25">
      <c r="B71" s="29" t="s">
        <v>1216</v>
      </c>
      <c r="C71" s="30">
        <v>55</v>
      </c>
      <c r="D71" s="31" t="s">
        <v>4320</v>
      </c>
      <c r="E71" s="31" t="s">
        <v>1215</v>
      </c>
      <c r="F71" s="31" t="s">
        <v>1216</v>
      </c>
      <c r="G71" s="31" t="s">
        <v>4321</v>
      </c>
      <c r="H71" s="31" t="s">
        <v>1217</v>
      </c>
      <c r="I71" s="31" t="s">
        <v>81</v>
      </c>
      <c r="J71" s="31" t="s">
        <v>1219</v>
      </c>
      <c r="K71" s="32" t="s">
        <v>4322</v>
      </c>
      <c r="L71" s="32" t="s">
        <v>4323</v>
      </c>
      <c r="M71" s="31" t="s">
        <v>85</v>
      </c>
      <c r="N71" s="31" t="s">
        <v>86</v>
      </c>
      <c r="O71" s="31" t="s">
        <v>1222</v>
      </c>
      <c r="P71" s="31" t="s">
        <v>1223</v>
      </c>
      <c r="Q71" s="31" t="s">
        <v>1224</v>
      </c>
      <c r="R71" s="32" t="s">
        <v>1225</v>
      </c>
      <c r="S71" s="31" t="s">
        <v>1226</v>
      </c>
      <c r="T71" s="31" t="s">
        <v>1227</v>
      </c>
      <c r="U71" s="31" t="s">
        <v>1228</v>
      </c>
      <c r="V71" s="31" t="s">
        <v>94</v>
      </c>
      <c r="W71" s="31" t="s">
        <v>1229</v>
      </c>
      <c r="X71" s="31" t="s">
        <v>1230</v>
      </c>
      <c r="Y71" s="31" t="s">
        <v>1231</v>
      </c>
      <c r="Z71" s="31" t="s">
        <v>1232</v>
      </c>
      <c r="AA71" s="31" t="s">
        <v>1077</v>
      </c>
      <c r="AB71" s="31" t="s">
        <v>4026</v>
      </c>
      <c r="AC71" s="31" t="s">
        <v>4319</v>
      </c>
      <c r="AD71" s="31" t="s">
        <v>1215</v>
      </c>
      <c r="AE71" s="31" t="s">
        <v>1218</v>
      </c>
      <c r="AF71" s="33">
        <v>136</v>
      </c>
    </row>
    <row r="72" spans="2:32" ht="24.95" customHeight="1" x14ac:dyDescent="0.25">
      <c r="B72" s="29" t="s">
        <v>3883</v>
      </c>
      <c r="C72" s="30">
        <v>56</v>
      </c>
      <c r="D72" s="31" t="s">
        <v>4324</v>
      </c>
      <c r="E72" s="31" t="s">
        <v>4325</v>
      </c>
      <c r="F72" s="31" t="s">
        <v>3883</v>
      </c>
      <c r="G72" s="31" t="s">
        <v>3884</v>
      </c>
      <c r="H72" s="31" t="s">
        <v>2873</v>
      </c>
      <c r="I72" s="31" t="s">
        <v>81</v>
      </c>
      <c r="J72" s="31" t="s">
        <v>3885</v>
      </c>
      <c r="K72" s="32" t="s">
        <v>4326</v>
      </c>
      <c r="L72" s="32" t="s">
        <v>4327</v>
      </c>
      <c r="M72" s="31" t="s">
        <v>3888</v>
      </c>
      <c r="N72" s="31" t="s">
        <v>3889</v>
      </c>
      <c r="O72" s="31" t="s">
        <v>3890</v>
      </c>
      <c r="P72" s="31" t="s">
        <v>3891</v>
      </c>
      <c r="Q72" s="31" t="s">
        <v>3892</v>
      </c>
      <c r="R72" s="32" t="s">
        <v>3893</v>
      </c>
      <c r="S72" s="31" t="s">
        <v>3894</v>
      </c>
      <c r="T72" s="31" t="s">
        <v>3895</v>
      </c>
      <c r="U72" s="31" t="s">
        <v>3896</v>
      </c>
      <c r="V72" s="31" t="s">
        <v>94</v>
      </c>
      <c r="W72" s="31" t="s">
        <v>3897</v>
      </c>
      <c r="X72" s="31" t="s">
        <v>3898</v>
      </c>
      <c r="Y72" s="31" t="s">
        <v>3899</v>
      </c>
      <c r="Z72" s="31" t="s">
        <v>3511</v>
      </c>
      <c r="AA72" s="31" t="s">
        <v>2847</v>
      </c>
      <c r="AB72" s="31" t="s">
        <v>981</v>
      </c>
      <c r="AC72" s="31" t="s">
        <v>4075</v>
      </c>
      <c r="AD72" s="31" t="s">
        <v>3882</v>
      </c>
      <c r="AE72" s="31" t="s">
        <v>3050</v>
      </c>
      <c r="AF72" s="33">
        <v>299</v>
      </c>
    </row>
    <row r="73" spans="2:32" ht="33.75" customHeight="1" x14ac:dyDescent="0.25">
      <c r="B73" s="29" t="s">
        <v>2849</v>
      </c>
      <c r="C73" s="30">
        <v>57</v>
      </c>
      <c r="D73" s="31" t="s">
        <v>4324</v>
      </c>
      <c r="E73" s="31" t="s">
        <v>4325</v>
      </c>
      <c r="F73" s="31" t="s">
        <v>2849</v>
      </c>
      <c r="G73" s="31" t="s">
        <v>4328</v>
      </c>
      <c r="H73" s="31" t="s">
        <v>2850</v>
      </c>
      <c r="I73" s="31" t="s">
        <v>81</v>
      </c>
      <c r="J73" s="31" t="s">
        <v>2852</v>
      </c>
      <c r="K73" s="32" t="s">
        <v>4329</v>
      </c>
      <c r="L73" s="32" t="s">
        <v>4330</v>
      </c>
      <c r="M73" s="31" t="s">
        <v>2855</v>
      </c>
      <c r="N73" s="31" t="s">
        <v>2856</v>
      </c>
      <c r="O73" s="31" t="s">
        <v>2857</v>
      </c>
      <c r="P73" s="31" t="s">
        <v>2858</v>
      </c>
      <c r="Q73" s="31" t="s">
        <v>2859</v>
      </c>
      <c r="R73" s="32" t="s">
        <v>2860</v>
      </c>
      <c r="S73" s="31" t="s">
        <v>2861</v>
      </c>
      <c r="T73" s="31" t="s">
        <v>2862</v>
      </c>
      <c r="U73" s="31" t="s">
        <v>2863</v>
      </c>
      <c r="V73" s="31" t="s">
        <v>94</v>
      </c>
      <c r="W73" s="31" t="s">
        <v>2864</v>
      </c>
      <c r="X73" s="31" t="s">
        <v>2865</v>
      </c>
      <c r="Y73" s="31" t="s">
        <v>2866</v>
      </c>
      <c r="Z73" s="31" t="s">
        <v>2867</v>
      </c>
      <c r="AA73" s="31" t="s">
        <v>2847</v>
      </c>
      <c r="AB73" s="31" t="s">
        <v>981</v>
      </c>
      <c r="AC73" s="31" t="s">
        <v>4075</v>
      </c>
      <c r="AD73" s="31" t="s">
        <v>2848</v>
      </c>
      <c r="AE73" s="31" t="s">
        <v>2851</v>
      </c>
      <c r="AF73" s="33">
        <v>251</v>
      </c>
    </row>
    <row r="74" spans="2:32" ht="24.95" customHeight="1" x14ac:dyDescent="0.25">
      <c r="B74" s="29" t="s">
        <v>3797</v>
      </c>
      <c r="C74" s="30">
        <v>58</v>
      </c>
      <c r="D74" s="31" t="s">
        <v>4331</v>
      </c>
      <c r="E74" s="31" t="s">
        <v>4332</v>
      </c>
      <c r="F74" s="31" t="s">
        <v>3797</v>
      </c>
      <c r="G74" s="31" t="s">
        <v>3798</v>
      </c>
      <c r="H74" s="31" t="s">
        <v>3799</v>
      </c>
      <c r="I74" s="31" t="s">
        <v>81</v>
      </c>
      <c r="J74" s="31" t="s">
        <v>3800</v>
      </c>
      <c r="K74" s="32" t="s">
        <v>4333</v>
      </c>
      <c r="L74" s="32" t="s">
        <v>4334</v>
      </c>
      <c r="M74" s="31" t="s">
        <v>3803</v>
      </c>
      <c r="N74" s="31" t="s">
        <v>3804</v>
      </c>
      <c r="O74" s="31" t="s">
        <v>3805</v>
      </c>
      <c r="P74" s="31" t="s">
        <v>3806</v>
      </c>
      <c r="Q74" s="31" t="s">
        <v>3807</v>
      </c>
      <c r="R74" s="32" t="s">
        <v>3808</v>
      </c>
      <c r="S74" s="31" t="s">
        <v>3809</v>
      </c>
      <c r="T74" s="31" t="s">
        <v>3810</v>
      </c>
      <c r="U74" s="31" t="s">
        <v>3811</v>
      </c>
      <c r="V74" s="31" t="s">
        <v>94</v>
      </c>
      <c r="W74" s="31" t="s">
        <v>3812</v>
      </c>
      <c r="X74" s="31" t="s">
        <v>3813</v>
      </c>
      <c r="Y74" s="31" t="s">
        <v>3814</v>
      </c>
      <c r="Z74" s="31" t="s">
        <v>2956</v>
      </c>
      <c r="AA74" s="31" t="s">
        <v>3344</v>
      </c>
      <c r="AB74" s="31" t="s">
        <v>981</v>
      </c>
      <c r="AC74" s="31" t="s">
        <v>4075</v>
      </c>
      <c r="AD74" s="31" t="s">
        <v>3796</v>
      </c>
      <c r="AE74" s="31" t="s">
        <v>3050</v>
      </c>
      <c r="AF74" s="33">
        <v>295</v>
      </c>
    </row>
    <row r="75" spans="2:32" ht="24.95" customHeight="1" x14ac:dyDescent="0.25">
      <c r="B75" s="29" t="s">
        <v>2044</v>
      </c>
      <c r="C75" s="30">
        <v>59</v>
      </c>
      <c r="D75" s="31" t="s">
        <v>4335</v>
      </c>
      <c r="E75" s="31" t="s">
        <v>1944</v>
      </c>
      <c r="F75" s="31" t="s">
        <v>2044</v>
      </c>
      <c r="G75" s="31" t="s">
        <v>4336</v>
      </c>
      <c r="H75" s="31" t="s">
        <v>1197</v>
      </c>
      <c r="I75" s="31" t="s">
        <v>211</v>
      </c>
      <c r="J75" s="31" t="s">
        <v>1021</v>
      </c>
      <c r="K75" s="32" t="s">
        <v>4337</v>
      </c>
      <c r="L75" s="32" t="s">
        <v>4338</v>
      </c>
      <c r="M75" s="31" t="s">
        <v>85</v>
      </c>
      <c r="N75" s="31" t="s">
        <v>86</v>
      </c>
      <c r="O75" s="31" t="s">
        <v>2047</v>
      </c>
      <c r="P75" s="31" t="s">
        <v>2048</v>
      </c>
      <c r="Q75" s="31" t="s">
        <v>2049</v>
      </c>
      <c r="R75" s="32" t="s">
        <v>4339</v>
      </c>
      <c r="S75" s="31" t="s">
        <v>1954</v>
      </c>
      <c r="T75" s="31" t="s">
        <v>1029</v>
      </c>
      <c r="U75" s="31" t="s">
        <v>1955</v>
      </c>
      <c r="V75" s="31" t="s">
        <v>94</v>
      </c>
      <c r="W75" s="31" t="s">
        <v>2050</v>
      </c>
      <c r="X75" s="31" t="s">
        <v>2051</v>
      </c>
      <c r="Y75" s="31" t="s">
        <v>1958</v>
      </c>
      <c r="Z75" s="31" t="s">
        <v>489</v>
      </c>
      <c r="AA75" s="31" t="s">
        <v>1943</v>
      </c>
      <c r="AB75" s="31" t="s">
        <v>1682</v>
      </c>
      <c r="AC75" s="31" t="s">
        <v>4092</v>
      </c>
      <c r="AD75" s="31" t="s">
        <v>1944</v>
      </c>
      <c r="AE75" s="31" t="s">
        <v>1020</v>
      </c>
      <c r="AF75" s="33">
        <v>186</v>
      </c>
    </row>
    <row r="76" spans="2:32" ht="24.95" customHeight="1" x14ac:dyDescent="0.25">
      <c r="B76" s="29" t="s">
        <v>2083</v>
      </c>
      <c r="C76" s="30">
        <v>60</v>
      </c>
      <c r="D76" s="31" t="s">
        <v>4335</v>
      </c>
      <c r="E76" s="31" t="s">
        <v>1944</v>
      </c>
      <c r="F76" s="31" t="s">
        <v>2083</v>
      </c>
      <c r="G76" s="31" t="s">
        <v>4340</v>
      </c>
      <c r="H76" s="31" t="s">
        <v>1197</v>
      </c>
      <c r="I76" s="31" t="s">
        <v>211</v>
      </c>
      <c r="J76" s="31" t="s">
        <v>2085</v>
      </c>
      <c r="K76" s="32" t="s">
        <v>4341</v>
      </c>
      <c r="L76" s="32" t="s">
        <v>4342</v>
      </c>
      <c r="M76" s="31" t="s">
        <v>85</v>
      </c>
      <c r="N76" s="31" t="s">
        <v>86</v>
      </c>
      <c r="O76" s="31" t="s">
        <v>2088</v>
      </c>
      <c r="P76" s="31" t="s">
        <v>2089</v>
      </c>
      <c r="Q76" s="31" t="s">
        <v>2090</v>
      </c>
      <c r="R76" s="32" t="s">
        <v>4343</v>
      </c>
      <c r="S76" s="31" t="s">
        <v>1954</v>
      </c>
      <c r="T76" s="31" t="s">
        <v>1227</v>
      </c>
      <c r="U76" s="31" t="s">
        <v>1955</v>
      </c>
      <c r="V76" s="31" t="s">
        <v>94</v>
      </c>
      <c r="W76" s="31" t="s">
        <v>2092</v>
      </c>
      <c r="X76" s="31" t="s">
        <v>2093</v>
      </c>
      <c r="Y76" s="31" t="s">
        <v>1958</v>
      </c>
      <c r="Z76" s="31" t="s">
        <v>1232</v>
      </c>
      <c r="AA76" s="31" t="s">
        <v>1943</v>
      </c>
      <c r="AB76" s="31" t="s">
        <v>92</v>
      </c>
      <c r="AC76" s="31" t="s">
        <v>4277</v>
      </c>
      <c r="AD76" s="31" t="s">
        <v>1944</v>
      </c>
      <c r="AE76" s="31" t="s">
        <v>2084</v>
      </c>
      <c r="AF76" s="33">
        <v>189</v>
      </c>
    </row>
    <row r="77" spans="2:32" ht="24.95" customHeight="1" x14ac:dyDescent="0.25">
      <c r="B77" s="29" t="s">
        <v>1962</v>
      </c>
      <c r="C77" s="30">
        <v>61</v>
      </c>
      <c r="D77" s="31" t="s">
        <v>4335</v>
      </c>
      <c r="E77" s="31" t="s">
        <v>1944</v>
      </c>
      <c r="F77" s="31" t="s">
        <v>1962</v>
      </c>
      <c r="G77" s="31" t="s">
        <v>4344</v>
      </c>
      <c r="H77" s="31" t="s">
        <v>1197</v>
      </c>
      <c r="I77" s="31" t="s">
        <v>211</v>
      </c>
      <c r="J77" s="31" t="s">
        <v>1964</v>
      </c>
      <c r="K77" s="32" t="s">
        <v>4345</v>
      </c>
      <c r="L77" s="32" t="s">
        <v>4346</v>
      </c>
      <c r="M77" s="31" t="s">
        <v>85</v>
      </c>
      <c r="N77" s="31" t="s">
        <v>86</v>
      </c>
      <c r="O77" s="31" t="s">
        <v>1967</v>
      </c>
      <c r="P77" s="31" t="s">
        <v>1968</v>
      </c>
      <c r="Q77" s="31" t="s">
        <v>1969</v>
      </c>
      <c r="R77" s="32" t="s">
        <v>4339</v>
      </c>
      <c r="S77" s="31" t="s">
        <v>1954</v>
      </c>
      <c r="T77" s="31" t="s">
        <v>441</v>
      </c>
      <c r="U77" s="31" t="s">
        <v>1955</v>
      </c>
      <c r="V77" s="31" t="s">
        <v>94</v>
      </c>
      <c r="W77" s="31" t="s">
        <v>1971</v>
      </c>
      <c r="X77" s="31" t="s">
        <v>1972</v>
      </c>
      <c r="Y77" s="31" t="s">
        <v>1958</v>
      </c>
      <c r="Z77" s="31" t="s">
        <v>489</v>
      </c>
      <c r="AA77" s="31" t="s">
        <v>1943</v>
      </c>
      <c r="AB77" s="31" t="s">
        <v>940</v>
      </c>
      <c r="AC77" s="31" t="s">
        <v>4211</v>
      </c>
      <c r="AD77" s="31" t="s">
        <v>1944</v>
      </c>
      <c r="AE77" s="31" t="s">
        <v>1963</v>
      </c>
      <c r="AF77" s="33">
        <v>180</v>
      </c>
    </row>
    <row r="78" spans="2:32" ht="24.95" customHeight="1" x14ac:dyDescent="0.25">
      <c r="B78" s="29" t="s">
        <v>2097</v>
      </c>
      <c r="C78" s="30">
        <v>62</v>
      </c>
      <c r="D78" s="31" t="s">
        <v>4335</v>
      </c>
      <c r="E78" s="31" t="s">
        <v>1944</v>
      </c>
      <c r="F78" s="31" t="s">
        <v>2097</v>
      </c>
      <c r="G78" s="31" t="s">
        <v>4347</v>
      </c>
      <c r="H78" s="31" t="s">
        <v>1197</v>
      </c>
      <c r="I78" s="31" t="s">
        <v>211</v>
      </c>
      <c r="J78" s="31" t="s">
        <v>2099</v>
      </c>
      <c r="K78" s="32" t="s">
        <v>4348</v>
      </c>
      <c r="L78" s="32" t="s">
        <v>4349</v>
      </c>
      <c r="M78" s="31" t="s">
        <v>85</v>
      </c>
      <c r="N78" s="31" t="s">
        <v>86</v>
      </c>
      <c r="O78" s="31" t="s">
        <v>2102</v>
      </c>
      <c r="P78" s="31" t="s">
        <v>2103</v>
      </c>
      <c r="Q78" s="31" t="s">
        <v>2104</v>
      </c>
      <c r="R78" s="32" t="s">
        <v>4350</v>
      </c>
      <c r="S78" s="31" t="s">
        <v>1954</v>
      </c>
      <c r="T78" s="31" t="s">
        <v>1549</v>
      </c>
      <c r="U78" s="31" t="s">
        <v>1955</v>
      </c>
      <c r="V78" s="31" t="s">
        <v>94</v>
      </c>
      <c r="W78" s="31" t="s">
        <v>2106</v>
      </c>
      <c r="X78" s="31" t="s">
        <v>2107</v>
      </c>
      <c r="Y78" s="31" t="s">
        <v>1958</v>
      </c>
      <c r="Z78" s="31" t="s">
        <v>1232</v>
      </c>
      <c r="AA78" s="31" t="s">
        <v>1943</v>
      </c>
      <c r="AB78" s="31" t="s">
        <v>4051</v>
      </c>
      <c r="AC78" s="31" t="s">
        <v>4308</v>
      </c>
      <c r="AD78" s="31" t="s">
        <v>1944</v>
      </c>
      <c r="AE78" s="31" t="s">
        <v>2098</v>
      </c>
      <c r="AF78" s="33">
        <v>190</v>
      </c>
    </row>
    <row r="79" spans="2:32" ht="24.95" customHeight="1" x14ac:dyDescent="0.25">
      <c r="B79" s="29" t="s">
        <v>2018</v>
      </c>
      <c r="C79" s="30">
        <v>63</v>
      </c>
      <c r="D79" s="31" t="s">
        <v>4335</v>
      </c>
      <c r="E79" s="31" t="s">
        <v>1944</v>
      </c>
      <c r="F79" s="31" t="s">
        <v>2018</v>
      </c>
      <c r="G79" s="31" t="s">
        <v>4351</v>
      </c>
      <c r="H79" s="31" t="s">
        <v>1197</v>
      </c>
      <c r="I79" s="31" t="s">
        <v>211</v>
      </c>
      <c r="J79" s="31" t="s">
        <v>1451</v>
      </c>
      <c r="K79" s="32" t="s">
        <v>4352</v>
      </c>
      <c r="L79" s="32" t="s">
        <v>4353</v>
      </c>
      <c r="M79" s="31" t="s">
        <v>85</v>
      </c>
      <c r="N79" s="31" t="s">
        <v>86</v>
      </c>
      <c r="O79" s="31" t="s">
        <v>2022</v>
      </c>
      <c r="P79" s="31" t="s">
        <v>2023</v>
      </c>
      <c r="Q79" s="31" t="s">
        <v>2024</v>
      </c>
      <c r="R79" s="32" t="s">
        <v>4354</v>
      </c>
      <c r="S79" s="31" t="s">
        <v>1954</v>
      </c>
      <c r="T79" s="31" t="s">
        <v>1457</v>
      </c>
      <c r="U79" s="31" t="s">
        <v>1955</v>
      </c>
      <c r="V79" s="31" t="s">
        <v>94</v>
      </c>
      <c r="W79" s="31" t="s">
        <v>2026</v>
      </c>
      <c r="X79" s="31" t="s">
        <v>2027</v>
      </c>
      <c r="Y79" s="31" t="s">
        <v>1958</v>
      </c>
      <c r="Z79" s="31" t="s">
        <v>489</v>
      </c>
      <c r="AA79" s="31" t="s">
        <v>1943</v>
      </c>
      <c r="AB79" s="31" t="s">
        <v>4051</v>
      </c>
      <c r="AC79" s="31" t="s">
        <v>4308</v>
      </c>
      <c r="AD79" s="31" t="s">
        <v>1944</v>
      </c>
      <c r="AE79" s="31" t="s">
        <v>2019</v>
      </c>
      <c r="AF79" s="33">
        <v>184</v>
      </c>
    </row>
    <row r="80" spans="2:32" ht="24.95" customHeight="1" x14ac:dyDescent="0.25">
      <c r="B80" s="29" t="s">
        <v>1976</v>
      </c>
      <c r="C80" s="30">
        <v>64</v>
      </c>
      <c r="D80" s="31" t="s">
        <v>4335</v>
      </c>
      <c r="E80" s="31" t="s">
        <v>1944</v>
      </c>
      <c r="F80" s="31" t="s">
        <v>1976</v>
      </c>
      <c r="G80" s="31" t="s">
        <v>4355</v>
      </c>
      <c r="H80" s="31" t="s">
        <v>1197</v>
      </c>
      <c r="I80" s="31" t="s">
        <v>211</v>
      </c>
      <c r="J80" s="31" t="s">
        <v>1978</v>
      </c>
      <c r="K80" s="32" t="s">
        <v>4356</v>
      </c>
      <c r="L80" s="32" t="s">
        <v>4357</v>
      </c>
      <c r="M80" s="31" t="s">
        <v>85</v>
      </c>
      <c r="N80" s="31" t="s">
        <v>86</v>
      </c>
      <c r="O80" s="31" t="s">
        <v>1981</v>
      </c>
      <c r="P80" s="31" t="s">
        <v>1982</v>
      </c>
      <c r="Q80" s="31" t="s">
        <v>1983</v>
      </c>
      <c r="R80" s="32" t="s">
        <v>4358</v>
      </c>
      <c r="S80" s="31" t="s">
        <v>1954</v>
      </c>
      <c r="T80" s="31" t="s">
        <v>1248</v>
      </c>
      <c r="U80" s="31" t="s">
        <v>1955</v>
      </c>
      <c r="V80" s="31" t="s">
        <v>94</v>
      </c>
      <c r="W80" s="31" t="s">
        <v>1985</v>
      </c>
      <c r="X80" s="31" t="s">
        <v>1986</v>
      </c>
      <c r="Y80" s="31" t="s">
        <v>1958</v>
      </c>
      <c r="Z80" s="31" t="s">
        <v>489</v>
      </c>
      <c r="AA80" s="31" t="s">
        <v>1943</v>
      </c>
      <c r="AB80" s="31" t="s">
        <v>4034</v>
      </c>
      <c r="AC80" s="31" t="s">
        <v>4179</v>
      </c>
      <c r="AD80" s="31" t="s">
        <v>1944</v>
      </c>
      <c r="AE80" s="31" t="s">
        <v>1977</v>
      </c>
      <c r="AF80" s="33">
        <v>181</v>
      </c>
    </row>
    <row r="81" spans="2:32" ht="38.25" customHeight="1" x14ac:dyDescent="0.25">
      <c r="B81" s="29" t="s">
        <v>2068</v>
      </c>
      <c r="C81" s="30">
        <v>65</v>
      </c>
      <c r="D81" s="31" t="s">
        <v>4335</v>
      </c>
      <c r="E81" s="31" t="s">
        <v>4359</v>
      </c>
      <c r="F81" s="31" t="s">
        <v>2068</v>
      </c>
      <c r="G81" s="31" t="s">
        <v>4360</v>
      </c>
      <c r="H81" s="31" t="s">
        <v>1197</v>
      </c>
      <c r="I81" s="31" t="s">
        <v>211</v>
      </c>
      <c r="J81" s="31" t="s">
        <v>2070</v>
      </c>
      <c r="K81" s="32" t="s">
        <v>4361</v>
      </c>
      <c r="L81" s="32" t="s">
        <v>4362</v>
      </c>
      <c r="M81" s="31" t="s">
        <v>85</v>
      </c>
      <c r="N81" s="31" t="s">
        <v>86</v>
      </c>
      <c r="O81" s="31" t="s">
        <v>2073</v>
      </c>
      <c r="P81" s="31" t="s">
        <v>2074</v>
      </c>
      <c r="Q81" s="31" t="s">
        <v>2075</v>
      </c>
      <c r="R81" s="32" t="s">
        <v>4363</v>
      </c>
      <c r="S81" s="31" t="s">
        <v>1954</v>
      </c>
      <c r="T81" s="31" t="s">
        <v>2077</v>
      </c>
      <c r="U81" s="31" t="s">
        <v>1955</v>
      </c>
      <c r="V81" s="31" t="s">
        <v>94</v>
      </c>
      <c r="W81" s="31" t="s">
        <v>2078</v>
      </c>
      <c r="X81" s="31" t="s">
        <v>2079</v>
      </c>
      <c r="Y81" s="31" t="s">
        <v>1958</v>
      </c>
      <c r="Z81" s="31" t="s">
        <v>1133</v>
      </c>
      <c r="AA81" s="31" t="s">
        <v>1943</v>
      </c>
      <c r="AB81" s="31" t="s">
        <v>4047</v>
      </c>
      <c r="AC81" s="31" t="s">
        <v>4364</v>
      </c>
      <c r="AD81" s="31" t="s">
        <v>1944</v>
      </c>
      <c r="AE81" s="31" t="s">
        <v>2069</v>
      </c>
      <c r="AF81" s="33">
        <v>188</v>
      </c>
    </row>
    <row r="82" spans="2:32" ht="24.95" customHeight="1" x14ac:dyDescent="0.25">
      <c r="B82" s="29" t="s">
        <v>1945</v>
      </c>
      <c r="C82" s="30">
        <v>66</v>
      </c>
      <c r="D82" s="31" t="s">
        <v>4335</v>
      </c>
      <c r="E82" s="31" t="s">
        <v>1944</v>
      </c>
      <c r="F82" s="31" t="s">
        <v>1945</v>
      </c>
      <c r="G82" s="31" t="s">
        <v>4365</v>
      </c>
      <c r="H82" s="31" t="s">
        <v>1197</v>
      </c>
      <c r="I82" s="31" t="s">
        <v>211</v>
      </c>
      <c r="J82" s="31" t="s">
        <v>1947</v>
      </c>
      <c r="K82" s="32" t="s">
        <v>4366</v>
      </c>
      <c r="L82" s="32" t="s">
        <v>4367</v>
      </c>
      <c r="M82" s="31" t="s">
        <v>85</v>
      </c>
      <c r="N82" s="31" t="s">
        <v>86</v>
      </c>
      <c r="O82" s="31" t="s">
        <v>1950</v>
      </c>
      <c r="P82" s="31" t="s">
        <v>1951</v>
      </c>
      <c r="Q82" s="31" t="s">
        <v>1952</v>
      </c>
      <c r="R82" s="32" t="s">
        <v>4368</v>
      </c>
      <c r="S82" s="31" t="s">
        <v>1954</v>
      </c>
      <c r="T82" s="31" t="s">
        <v>990</v>
      </c>
      <c r="U82" s="31" t="s">
        <v>1955</v>
      </c>
      <c r="V82" s="31" t="s">
        <v>94</v>
      </c>
      <c r="W82" s="31" t="s">
        <v>1956</v>
      </c>
      <c r="X82" s="31" t="s">
        <v>1957</v>
      </c>
      <c r="Y82" s="31" t="s">
        <v>1958</v>
      </c>
      <c r="Z82" s="31" t="s">
        <v>489</v>
      </c>
      <c r="AA82" s="31" t="s">
        <v>1943</v>
      </c>
      <c r="AB82" s="31" t="s">
        <v>4051</v>
      </c>
      <c r="AC82" s="31" t="s">
        <v>4308</v>
      </c>
      <c r="AD82" s="31" t="s">
        <v>1944</v>
      </c>
      <c r="AE82" s="31" t="s">
        <v>1946</v>
      </c>
      <c r="AF82" s="33">
        <v>179</v>
      </c>
    </row>
    <row r="83" spans="2:32" ht="24.95" customHeight="1" x14ac:dyDescent="0.25">
      <c r="B83" s="29" t="s">
        <v>2031</v>
      </c>
      <c r="C83" s="30">
        <v>67</v>
      </c>
      <c r="D83" s="31" t="s">
        <v>4335</v>
      </c>
      <c r="E83" s="31" t="s">
        <v>1944</v>
      </c>
      <c r="F83" s="31" t="s">
        <v>2031</v>
      </c>
      <c r="G83" s="31" t="s">
        <v>4369</v>
      </c>
      <c r="H83" s="31" t="s">
        <v>1197</v>
      </c>
      <c r="I83" s="31" t="s">
        <v>211</v>
      </c>
      <c r="J83" s="31" t="s">
        <v>1061</v>
      </c>
      <c r="K83" s="32" t="s">
        <v>4370</v>
      </c>
      <c r="L83" s="32" t="s">
        <v>4371</v>
      </c>
      <c r="M83" s="31" t="s">
        <v>85</v>
      </c>
      <c r="N83" s="31" t="s">
        <v>86</v>
      </c>
      <c r="O83" s="31" t="s">
        <v>2035</v>
      </c>
      <c r="P83" s="31" t="s">
        <v>2036</v>
      </c>
      <c r="Q83" s="31" t="s">
        <v>2037</v>
      </c>
      <c r="R83" s="32" t="s">
        <v>4372</v>
      </c>
      <c r="S83" s="31" t="s">
        <v>1954</v>
      </c>
      <c r="T83" s="31" t="s">
        <v>834</v>
      </c>
      <c r="U83" s="31" t="s">
        <v>1955</v>
      </c>
      <c r="V83" s="31" t="s">
        <v>94</v>
      </c>
      <c r="W83" s="31" t="s">
        <v>2039</v>
      </c>
      <c r="X83" s="31" t="s">
        <v>2040</v>
      </c>
      <c r="Y83" s="31" t="s">
        <v>1958</v>
      </c>
      <c r="Z83" s="31" t="s">
        <v>489</v>
      </c>
      <c r="AA83" s="31" t="s">
        <v>1943</v>
      </c>
      <c r="AB83" s="31" t="s">
        <v>1682</v>
      </c>
      <c r="AC83" s="31" t="s">
        <v>4092</v>
      </c>
      <c r="AD83" s="31" t="s">
        <v>1944</v>
      </c>
      <c r="AE83" s="31" t="s">
        <v>2032</v>
      </c>
      <c r="AF83" s="33">
        <v>185</v>
      </c>
    </row>
    <row r="84" spans="2:32" ht="24.95" customHeight="1" x14ac:dyDescent="0.25">
      <c r="B84" s="29" t="s">
        <v>2055</v>
      </c>
      <c r="C84" s="30">
        <v>68</v>
      </c>
      <c r="D84" s="31" t="s">
        <v>4335</v>
      </c>
      <c r="E84" s="31" t="s">
        <v>1944</v>
      </c>
      <c r="F84" s="31" t="s">
        <v>2055</v>
      </c>
      <c r="G84" s="31" t="s">
        <v>4373</v>
      </c>
      <c r="H84" s="31" t="s">
        <v>1197</v>
      </c>
      <c r="I84" s="31" t="s">
        <v>211</v>
      </c>
      <c r="J84" s="31" t="s">
        <v>2056</v>
      </c>
      <c r="K84" s="32" t="s">
        <v>4374</v>
      </c>
      <c r="L84" s="32" t="s">
        <v>4375</v>
      </c>
      <c r="M84" s="31" t="s">
        <v>85</v>
      </c>
      <c r="N84" s="31" t="s">
        <v>86</v>
      </c>
      <c r="O84" s="31" t="s">
        <v>2059</v>
      </c>
      <c r="P84" s="31" t="s">
        <v>2060</v>
      </c>
      <c r="Q84" s="31" t="s">
        <v>2061</v>
      </c>
      <c r="R84" s="32" t="s">
        <v>4376</v>
      </c>
      <c r="S84" s="31" t="s">
        <v>1954</v>
      </c>
      <c r="T84" s="31" t="s">
        <v>2063</v>
      </c>
      <c r="U84" s="31" t="s">
        <v>1955</v>
      </c>
      <c r="V84" s="31" t="s">
        <v>94</v>
      </c>
      <c r="W84" s="31" t="s">
        <v>2039</v>
      </c>
      <c r="X84" s="31" t="s">
        <v>2064</v>
      </c>
      <c r="Y84" s="31" t="s">
        <v>1958</v>
      </c>
      <c r="Z84" s="31" t="s">
        <v>536</v>
      </c>
      <c r="AA84" s="31" t="s">
        <v>1943</v>
      </c>
      <c r="AB84" s="31" t="s">
        <v>1682</v>
      </c>
      <c r="AC84" s="31" t="s">
        <v>4092</v>
      </c>
      <c r="AD84" s="31" t="s">
        <v>1944</v>
      </c>
      <c r="AE84" s="31" t="s">
        <v>2032</v>
      </c>
      <c r="AF84" s="33">
        <v>187</v>
      </c>
    </row>
    <row r="85" spans="2:32" ht="24.95" customHeight="1" x14ac:dyDescent="0.25">
      <c r="B85" s="29" t="s">
        <v>1990</v>
      </c>
      <c r="C85" s="30">
        <v>69</v>
      </c>
      <c r="D85" s="31" t="s">
        <v>4335</v>
      </c>
      <c r="E85" s="31" t="s">
        <v>1944</v>
      </c>
      <c r="F85" s="31" t="s">
        <v>1990</v>
      </c>
      <c r="G85" s="31" t="s">
        <v>4377</v>
      </c>
      <c r="H85" s="31" t="s">
        <v>1197</v>
      </c>
      <c r="I85" s="31" t="s">
        <v>211</v>
      </c>
      <c r="J85" s="31" t="s">
        <v>1992</v>
      </c>
      <c r="K85" s="32" t="s">
        <v>4378</v>
      </c>
      <c r="L85" s="32" t="s">
        <v>4379</v>
      </c>
      <c r="M85" s="31" t="s">
        <v>85</v>
      </c>
      <c r="N85" s="31" t="s">
        <v>86</v>
      </c>
      <c r="O85" s="31" t="s">
        <v>1995</v>
      </c>
      <c r="P85" s="31" t="s">
        <v>1996</v>
      </c>
      <c r="Q85" s="31" t="s">
        <v>1997</v>
      </c>
      <c r="R85" s="32" t="s">
        <v>4380</v>
      </c>
      <c r="S85" s="31" t="s">
        <v>1954</v>
      </c>
      <c r="T85" s="31" t="s">
        <v>1999</v>
      </c>
      <c r="U85" s="31" t="s">
        <v>1955</v>
      </c>
      <c r="V85" s="31" t="s">
        <v>94</v>
      </c>
      <c r="W85" s="31" t="s">
        <v>2000</v>
      </c>
      <c r="X85" s="31" t="s">
        <v>2001</v>
      </c>
      <c r="Y85" s="31" t="s">
        <v>1958</v>
      </c>
      <c r="Z85" s="31" t="s">
        <v>489</v>
      </c>
      <c r="AA85" s="31" t="s">
        <v>1943</v>
      </c>
      <c r="AB85" s="31" t="s">
        <v>4034</v>
      </c>
      <c r="AC85" s="31" t="s">
        <v>4185</v>
      </c>
      <c r="AD85" s="31" t="s">
        <v>1944</v>
      </c>
      <c r="AE85" s="31" t="s">
        <v>1991</v>
      </c>
      <c r="AF85" s="33">
        <v>182</v>
      </c>
    </row>
    <row r="86" spans="2:32" ht="24.95" customHeight="1" x14ac:dyDescent="0.25">
      <c r="B86" s="29" t="s">
        <v>2005</v>
      </c>
      <c r="C86" s="30">
        <v>70</v>
      </c>
      <c r="D86" s="31" t="s">
        <v>4335</v>
      </c>
      <c r="E86" s="31" t="s">
        <v>1944</v>
      </c>
      <c r="F86" s="31" t="s">
        <v>2005</v>
      </c>
      <c r="G86" s="31" t="s">
        <v>4381</v>
      </c>
      <c r="H86" s="31" t="s">
        <v>1197</v>
      </c>
      <c r="I86" s="31" t="s">
        <v>211</v>
      </c>
      <c r="J86" s="31" t="s">
        <v>212</v>
      </c>
      <c r="K86" s="32" t="s">
        <v>4382</v>
      </c>
      <c r="L86" s="32" t="s">
        <v>4383</v>
      </c>
      <c r="M86" s="31" t="s">
        <v>85</v>
      </c>
      <c r="N86" s="31" t="s">
        <v>86</v>
      </c>
      <c r="O86" s="31" t="s">
        <v>2009</v>
      </c>
      <c r="P86" s="31" t="s">
        <v>2010</v>
      </c>
      <c r="Q86" s="31" t="s">
        <v>2011</v>
      </c>
      <c r="R86" s="32" t="s">
        <v>4384</v>
      </c>
      <c r="S86" s="31" t="s">
        <v>1954</v>
      </c>
      <c r="T86" s="31" t="s">
        <v>220</v>
      </c>
      <c r="U86" s="31" t="s">
        <v>1955</v>
      </c>
      <c r="V86" s="31" t="s">
        <v>94</v>
      </c>
      <c r="W86" s="31" t="s">
        <v>2013</v>
      </c>
      <c r="X86" s="31" t="s">
        <v>2014</v>
      </c>
      <c r="Y86" s="31" t="s">
        <v>1958</v>
      </c>
      <c r="Z86" s="31" t="s">
        <v>1133</v>
      </c>
      <c r="AA86" s="31" t="s">
        <v>1943</v>
      </c>
      <c r="AB86" s="31" t="s">
        <v>92</v>
      </c>
      <c r="AC86" s="31" t="s">
        <v>4277</v>
      </c>
      <c r="AD86" s="31" t="s">
        <v>1944</v>
      </c>
      <c r="AE86" s="31" t="s">
        <v>2006</v>
      </c>
      <c r="AF86" s="33">
        <v>183</v>
      </c>
    </row>
    <row r="87" spans="2:32" ht="39.75" customHeight="1" x14ac:dyDescent="0.25">
      <c r="B87" s="29" t="s">
        <v>2872</v>
      </c>
      <c r="C87" s="30">
        <v>71</v>
      </c>
      <c r="D87" s="31" t="s">
        <v>4324</v>
      </c>
      <c r="E87" s="31" t="s">
        <v>4325</v>
      </c>
      <c r="F87" s="31" t="s">
        <v>2872</v>
      </c>
      <c r="G87" s="31" t="s">
        <v>4385</v>
      </c>
      <c r="H87" s="31" t="s">
        <v>2873</v>
      </c>
      <c r="I87" s="31" t="s">
        <v>308</v>
      </c>
      <c r="J87" s="31" t="s">
        <v>2875</v>
      </c>
      <c r="K87" s="32" t="s">
        <v>2876</v>
      </c>
      <c r="L87" s="32" t="s">
        <v>2877</v>
      </c>
      <c r="M87" s="31" t="s">
        <v>2878</v>
      </c>
      <c r="N87" s="31" t="s">
        <v>2879</v>
      </c>
      <c r="O87" s="31" t="s">
        <v>2880</v>
      </c>
      <c r="P87" s="31" t="s">
        <v>2881</v>
      </c>
      <c r="Q87" s="31" t="s">
        <v>2882</v>
      </c>
      <c r="R87" s="32" t="s">
        <v>2883</v>
      </c>
      <c r="S87" s="31" t="s">
        <v>2884</v>
      </c>
      <c r="T87" s="31" t="s">
        <v>2885</v>
      </c>
      <c r="U87" s="31" t="s">
        <v>2886</v>
      </c>
      <c r="V87" s="31" t="s">
        <v>94</v>
      </c>
      <c r="W87" s="31" t="s">
        <v>2887</v>
      </c>
      <c r="X87" s="31" t="s">
        <v>2888</v>
      </c>
      <c r="Y87" s="31" t="s">
        <v>2889</v>
      </c>
      <c r="Z87" s="31" t="s">
        <v>2890</v>
      </c>
      <c r="AA87" s="31" t="s">
        <v>2847</v>
      </c>
      <c r="AB87" s="31" t="s">
        <v>981</v>
      </c>
      <c r="AC87" s="31" t="s">
        <v>4075</v>
      </c>
      <c r="AD87" s="31" t="s">
        <v>2871</v>
      </c>
      <c r="AE87" s="31" t="s">
        <v>2874</v>
      </c>
      <c r="AF87" s="33">
        <v>252</v>
      </c>
    </row>
    <row r="88" spans="2:32" ht="35.25" customHeight="1" x14ac:dyDescent="0.25">
      <c r="B88" s="29" t="s">
        <v>2259</v>
      </c>
      <c r="C88" s="30">
        <v>72</v>
      </c>
      <c r="D88" s="31" t="s">
        <v>4076</v>
      </c>
      <c r="E88" s="31" t="s">
        <v>4077</v>
      </c>
      <c r="F88" s="31" t="s">
        <v>2259</v>
      </c>
      <c r="G88" s="31" t="s">
        <v>4386</v>
      </c>
      <c r="H88" s="31" t="s">
        <v>1197</v>
      </c>
      <c r="I88" s="31" t="s">
        <v>2261</v>
      </c>
      <c r="J88" s="31" t="s">
        <v>2262</v>
      </c>
      <c r="K88" s="32" t="s">
        <v>4387</v>
      </c>
      <c r="L88" s="32" t="s">
        <v>4388</v>
      </c>
      <c r="M88" s="31" t="s">
        <v>85</v>
      </c>
      <c r="N88" s="31" t="s">
        <v>86</v>
      </c>
      <c r="O88" s="31" t="s">
        <v>2265</v>
      </c>
      <c r="P88" s="31" t="s">
        <v>2266</v>
      </c>
      <c r="Q88" s="31" t="s">
        <v>2267</v>
      </c>
      <c r="R88" s="32" t="s">
        <v>2268</v>
      </c>
      <c r="S88" s="31" t="s">
        <v>2269</v>
      </c>
      <c r="T88" s="31" t="s">
        <v>2270</v>
      </c>
      <c r="U88" s="31" t="s">
        <v>2271</v>
      </c>
      <c r="V88" s="31" t="s">
        <v>94</v>
      </c>
      <c r="W88" s="31" t="s">
        <v>2272</v>
      </c>
      <c r="X88" s="31" t="s">
        <v>2273</v>
      </c>
      <c r="Y88" s="31" t="s">
        <v>2274</v>
      </c>
      <c r="Z88" s="31" t="s">
        <v>536</v>
      </c>
      <c r="AA88" s="31" t="s">
        <v>2257</v>
      </c>
      <c r="AB88" s="31" t="s">
        <v>1682</v>
      </c>
      <c r="AC88" s="31" t="s">
        <v>4153</v>
      </c>
      <c r="AD88" s="31" t="s">
        <v>2258</v>
      </c>
      <c r="AE88" s="31" t="s">
        <v>2260</v>
      </c>
      <c r="AF88" s="33">
        <v>203</v>
      </c>
    </row>
    <row r="89" spans="2:32" ht="24.95" customHeight="1" x14ac:dyDescent="0.25">
      <c r="B89" s="29" t="s">
        <v>246</v>
      </c>
      <c r="C89" s="30">
        <v>73</v>
      </c>
      <c r="D89" s="31" t="s">
        <v>4278</v>
      </c>
      <c r="E89" s="31" t="s">
        <v>245</v>
      </c>
      <c r="F89" s="31" t="s">
        <v>246</v>
      </c>
      <c r="G89" s="31" t="s">
        <v>247</v>
      </c>
      <c r="H89" s="31" t="s">
        <v>170</v>
      </c>
      <c r="I89" s="31" t="s">
        <v>81</v>
      </c>
      <c r="J89" s="31" t="s">
        <v>249</v>
      </c>
      <c r="K89" s="32" t="s">
        <v>4389</v>
      </c>
      <c r="L89" s="32" t="s">
        <v>4390</v>
      </c>
      <c r="M89" s="31" t="s">
        <v>85</v>
      </c>
      <c r="N89" s="31" t="s">
        <v>86</v>
      </c>
      <c r="O89" s="31" t="s">
        <v>252</v>
      </c>
      <c r="P89" s="31" t="s">
        <v>253</v>
      </c>
      <c r="Q89" s="31" t="s">
        <v>254</v>
      </c>
      <c r="R89" s="32" t="s">
        <v>4391</v>
      </c>
      <c r="S89" s="31" t="s">
        <v>256</v>
      </c>
      <c r="T89" s="31" t="s">
        <v>160</v>
      </c>
      <c r="U89" s="31" t="s">
        <v>257</v>
      </c>
      <c r="V89" s="31" t="s">
        <v>94</v>
      </c>
      <c r="W89" s="31" t="s">
        <v>258</v>
      </c>
      <c r="X89" s="31" t="s">
        <v>259</v>
      </c>
      <c r="Y89" s="31" t="s">
        <v>260</v>
      </c>
      <c r="Z89" s="31" t="s">
        <v>98</v>
      </c>
      <c r="AA89" s="31" t="s">
        <v>146</v>
      </c>
      <c r="AB89" s="31" t="s">
        <v>4030</v>
      </c>
      <c r="AC89" s="31" t="s">
        <v>4392</v>
      </c>
      <c r="AD89" s="31" t="s">
        <v>245</v>
      </c>
      <c r="AE89" s="31" t="s">
        <v>248</v>
      </c>
      <c r="AF89" s="33">
        <v>78</v>
      </c>
    </row>
    <row r="90" spans="2:32" ht="24.95" customHeight="1" x14ac:dyDescent="0.25">
      <c r="B90" s="29" t="s">
        <v>148</v>
      </c>
      <c r="C90" s="30">
        <v>74</v>
      </c>
      <c r="D90" s="31" t="s">
        <v>4278</v>
      </c>
      <c r="E90" s="31" t="s">
        <v>147</v>
      </c>
      <c r="F90" s="31" t="s">
        <v>148</v>
      </c>
      <c r="G90" s="31" t="s">
        <v>149</v>
      </c>
      <c r="H90" s="31" t="s">
        <v>150</v>
      </c>
      <c r="I90" s="31" t="s">
        <v>81</v>
      </c>
      <c r="J90" s="31" t="s">
        <v>152</v>
      </c>
      <c r="K90" s="32" t="s">
        <v>4393</v>
      </c>
      <c r="L90" s="32" t="s">
        <v>4394</v>
      </c>
      <c r="M90" s="31" t="s">
        <v>85</v>
      </c>
      <c r="N90" s="31" t="s">
        <v>86</v>
      </c>
      <c r="O90" s="31" t="s">
        <v>155</v>
      </c>
      <c r="P90" s="31" t="s">
        <v>156</v>
      </c>
      <c r="Q90" s="31" t="s">
        <v>157</v>
      </c>
      <c r="R90" s="32" t="s">
        <v>158</v>
      </c>
      <c r="S90" s="31" t="s">
        <v>159</v>
      </c>
      <c r="T90" s="31" t="s">
        <v>160</v>
      </c>
      <c r="U90" s="31" t="s">
        <v>161</v>
      </c>
      <c r="V90" s="31" t="s">
        <v>94</v>
      </c>
      <c r="W90" s="31" t="s">
        <v>162</v>
      </c>
      <c r="X90" s="31" t="s">
        <v>163</v>
      </c>
      <c r="Y90" s="31" t="s">
        <v>164</v>
      </c>
      <c r="Z90" s="31" t="s">
        <v>98</v>
      </c>
      <c r="AA90" s="31" t="s">
        <v>146</v>
      </c>
      <c r="AB90" s="31" t="s">
        <v>4051</v>
      </c>
      <c r="AC90" s="31" t="s">
        <v>4308</v>
      </c>
      <c r="AD90" s="31" t="s">
        <v>147</v>
      </c>
      <c r="AE90" s="31" t="s">
        <v>151</v>
      </c>
      <c r="AF90" s="33">
        <v>73</v>
      </c>
    </row>
    <row r="91" spans="2:32" ht="24.95" customHeight="1" x14ac:dyDescent="0.25">
      <c r="B91" s="29" t="s">
        <v>264</v>
      </c>
      <c r="C91" s="30">
        <v>75</v>
      </c>
      <c r="D91" s="31" t="s">
        <v>4278</v>
      </c>
      <c r="E91" s="31" t="s">
        <v>245</v>
      </c>
      <c r="F91" s="31" t="s">
        <v>264</v>
      </c>
      <c r="G91" s="31" t="s">
        <v>265</v>
      </c>
      <c r="H91" s="31" t="s">
        <v>266</v>
      </c>
      <c r="I91" s="31" t="s">
        <v>81</v>
      </c>
      <c r="J91" s="31" t="s">
        <v>268</v>
      </c>
      <c r="K91" s="32" t="s">
        <v>4395</v>
      </c>
      <c r="L91" s="32" t="s">
        <v>4396</v>
      </c>
      <c r="M91" s="31" t="s">
        <v>85</v>
      </c>
      <c r="N91" s="31" t="s">
        <v>86</v>
      </c>
      <c r="O91" s="31" t="s">
        <v>271</v>
      </c>
      <c r="P91" s="31" t="s">
        <v>272</v>
      </c>
      <c r="Q91" s="31" t="s">
        <v>273</v>
      </c>
      <c r="R91" s="32" t="s">
        <v>274</v>
      </c>
      <c r="S91" s="31" t="s">
        <v>275</v>
      </c>
      <c r="T91" s="31" t="s">
        <v>276</v>
      </c>
      <c r="U91" s="31" t="s">
        <v>277</v>
      </c>
      <c r="V91" s="31" t="s">
        <v>94</v>
      </c>
      <c r="W91" s="31" t="s">
        <v>278</v>
      </c>
      <c r="X91" s="31" t="s">
        <v>279</v>
      </c>
      <c r="Y91" s="31" t="s">
        <v>280</v>
      </c>
      <c r="Z91" s="31" t="s">
        <v>281</v>
      </c>
      <c r="AA91" s="31" t="s">
        <v>146</v>
      </c>
      <c r="AB91" s="31" t="s">
        <v>4024</v>
      </c>
      <c r="AC91" s="31" t="s">
        <v>4283</v>
      </c>
      <c r="AD91" s="31" t="s">
        <v>245</v>
      </c>
      <c r="AE91" s="31" t="s">
        <v>267</v>
      </c>
      <c r="AF91" s="33">
        <v>79</v>
      </c>
    </row>
    <row r="92" spans="2:32" ht="24.95" customHeight="1" x14ac:dyDescent="0.25">
      <c r="B92" s="29" t="s">
        <v>188</v>
      </c>
      <c r="C92" s="30">
        <v>76</v>
      </c>
      <c r="D92" s="31" t="s">
        <v>4278</v>
      </c>
      <c r="E92" s="31" t="s">
        <v>147</v>
      </c>
      <c r="F92" s="31" t="s">
        <v>188</v>
      </c>
      <c r="G92" s="31" t="s">
        <v>189</v>
      </c>
      <c r="H92" s="31" t="s">
        <v>190</v>
      </c>
      <c r="I92" s="31" t="s">
        <v>81</v>
      </c>
      <c r="J92" s="31" t="s">
        <v>192</v>
      </c>
      <c r="K92" s="32" t="s">
        <v>4397</v>
      </c>
      <c r="L92" s="32" t="s">
        <v>4398</v>
      </c>
      <c r="M92" s="31" t="s">
        <v>85</v>
      </c>
      <c r="N92" s="31" t="s">
        <v>86</v>
      </c>
      <c r="O92" s="31" t="s">
        <v>195</v>
      </c>
      <c r="P92" s="31" t="s">
        <v>196</v>
      </c>
      <c r="Q92" s="31" t="s">
        <v>197</v>
      </c>
      <c r="R92" s="32" t="s">
        <v>198</v>
      </c>
      <c r="S92" s="31" t="s">
        <v>199</v>
      </c>
      <c r="T92" s="31" t="s">
        <v>200</v>
      </c>
      <c r="U92" s="31" t="s">
        <v>201</v>
      </c>
      <c r="V92" s="31" t="s">
        <v>94</v>
      </c>
      <c r="W92" s="31" t="s">
        <v>202</v>
      </c>
      <c r="X92" s="31" t="s">
        <v>203</v>
      </c>
      <c r="Y92" s="31" t="s">
        <v>204</v>
      </c>
      <c r="Z92" s="31" t="s">
        <v>119</v>
      </c>
      <c r="AA92" s="31" t="s">
        <v>146</v>
      </c>
      <c r="AB92" s="31" t="s">
        <v>4030</v>
      </c>
      <c r="AC92" s="31" t="s">
        <v>4392</v>
      </c>
      <c r="AD92" s="31" t="s">
        <v>147</v>
      </c>
      <c r="AE92" s="31" t="s">
        <v>191</v>
      </c>
      <c r="AF92" s="33">
        <v>75</v>
      </c>
    </row>
    <row r="93" spans="2:32" ht="24.95" customHeight="1" x14ac:dyDescent="0.25">
      <c r="B93" s="29" t="s">
        <v>285</v>
      </c>
      <c r="C93" s="30">
        <v>77</v>
      </c>
      <c r="D93" s="31" t="s">
        <v>4278</v>
      </c>
      <c r="E93" s="31" t="s">
        <v>245</v>
      </c>
      <c r="F93" s="31" t="s">
        <v>285</v>
      </c>
      <c r="G93" s="31" t="s">
        <v>4399</v>
      </c>
      <c r="H93" s="31" t="s">
        <v>286</v>
      </c>
      <c r="I93" s="31" t="s">
        <v>81</v>
      </c>
      <c r="J93" s="31" t="s">
        <v>287</v>
      </c>
      <c r="K93" s="32" t="s">
        <v>4400</v>
      </c>
      <c r="L93" s="32" t="s">
        <v>4401</v>
      </c>
      <c r="M93" s="31" t="s">
        <v>85</v>
      </c>
      <c r="N93" s="31" t="s">
        <v>86</v>
      </c>
      <c r="O93" s="31" t="s">
        <v>290</v>
      </c>
      <c r="P93" s="31" t="s">
        <v>291</v>
      </c>
      <c r="Q93" s="31" t="s">
        <v>292</v>
      </c>
      <c r="R93" s="32" t="s">
        <v>293</v>
      </c>
      <c r="S93" s="31" t="s">
        <v>294</v>
      </c>
      <c r="T93" s="31" t="s">
        <v>295</v>
      </c>
      <c r="U93" s="31" t="s">
        <v>296</v>
      </c>
      <c r="V93" s="31" t="s">
        <v>94</v>
      </c>
      <c r="W93" s="31" t="s">
        <v>297</v>
      </c>
      <c r="X93" s="31" t="s">
        <v>298</v>
      </c>
      <c r="Y93" s="31" t="s">
        <v>299</v>
      </c>
      <c r="Z93" s="31" t="s">
        <v>300</v>
      </c>
      <c r="AA93" s="31" t="s">
        <v>146</v>
      </c>
      <c r="AB93" s="31" t="s">
        <v>4024</v>
      </c>
      <c r="AC93" s="31" t="s">
        <v>4283</v>
      </c>
      <c r="AD93" s="31" t="s">
        <v>245</v>
      </c>
      <c r="AE93" s="31" t="s">
        <v>80</v>
      </c>
      <c r="AF93" s="33">
        <v>80</v>
      </c>
    </row>
    <row r="94" spans="2:32" ht="24.95" customHeight="1" x14ac:dyDescent="0.25">
      <c r="B94" s="29" t="s">
        <v>2224</v>
      </c>
      <c r="C94" s="30">
        <v>78</v>
      </c>
      <c r="D94" s="31" t="s">
        <v>4402</v>
      </c>
      <c r="E94" s="31" t="s">
        <v>4403</v>
      </c>
      <c r="F94" s="31" t="s">
        <v>2224</v>
      </c>
      <c r="G94" s="31" t="s">
        <v>4404</v>
      </c>
      <c r="H94" s="31" t="s">
        <v>2114</v>
      </c>
      <c r="I94" s="31" t="s">
        <v>81</v>
      </c>
      <c r="J94" s="31" t="s">
        <v>2225</v>
      </c>
      <c r="K94" s="32" t="s">
        <v>4405</v>
      </c>
      <c r="L94" s="32" t="s">
        <v>4406</v>
      </c>
      <c r="M94" s="31" t="s">
        <v>85</v>
      </c>
      <c r="N94" s="31" t="s">
        <v>86</v>
      </c>
      <c r="O94" s="31" t="s">
        <v>2228</v>
      </c>
      <c r="P94" s="31" t="s">
        <v>2120</v>
      </c>
      <c r="Q94" s="31" t="s">
        <v>2229</v>
      </c>
      <c r="R94" s="32" t="s">
        <v>4407</v>
      </c>
      <c r="S94" s="31" t="s">
        <v>2123</v>
      </c>
      <c r="T94" s="31" t="s">
        <v>827</v>
      </c>
      <c r="U94" s="31" t="s">
        <v>2124</v>
      </c>
      <c r="V94" s="31" t="s">
        <v>94</v>
      </c>
      <c r="W94" s="31" t="s">
        <v>2125</v>
      </c>
      <c r="X94" s="31" t="s">
        <v>2231</v>
      </c>
      <c r="Y94" s="31" t="s">
        <v>2127</v>
      </c>
      <c r="Z94" s="31" t="s">
        <v>489</v>
      </c>
      <c r="AA94" s="31" t="s">
        <v>2111</v>
      </c>
      <c r="AB94" s="31" t="s">
        <v>92</v>
      </c>
      <c r="AC94" s="31" t="s">
        <v>4277</v>
      </c>
      <c r="AD94" s="31" t="s">
        <v>2112</v>
      </c>
      <c r="AE94" s="31" t="s">
        <v>2115</v>
      </c>
      <c r="AF94" s="33">
        <v>200</v>
      </c>
    </row>
    <row r="95" spans="2:32" ht="24.95" customHeight="1" x14ac:dyDescent="0.25">
      <c r="B95" s="29" t="s">
        <v>2212</v>
      </c>
      <c r="C95" s="30">
        <v>79</v>
      </c>
      <c r="D95" s="31" t="s">
        <v>4402</v>
      </c>
      <c r="E95" s="31" t="s">
        <v>4403</v>
      </c>
      <c r="F95" s="31" t="s">
        <v>2212</v>
      </c>
      <c r="G95" s="31" t="s">
        <v>4408</v>
      </c>
      <c r="H95" s="31" t="s">
        <v>2114</v>
      </c>
      <c r="I95" s="31" t="s">
        <v>81</v>
      </c>
      <c r="J95" s="31" t="s">
        <v>2213</v>
      </c>
      <c r="K95" s="32" t="s">
        <v>4409</v>
      </c>
      <c r="L95" s="32" t="s">
        <v>4410</v>
      </c>
      <c r="M95" s="31" t="s">
        <v>85</v>
      </c>
      <c r="N95" s="31" t="s">
        <v>86</v>
      </c>
      <c r="O95" s="31" t="s">
        <v>2216</v>
      </c>
      <c r="P95" s="31" t="s">
        <v>2120</v>
      </c>
      <c r="Q95" s="31" t="s">
        <v>2217</v>
      </c>
      <c r="R95" s="32" t="s">
        <v>4411</v>
      </c>
      <c r="S95" s="31" t="s">
        <v>2123</v>
      </c>
      <c r="T95" s="31" t="s">
        <v>2219</v>
      </c>
      <c r="U95" s="31" t="s">
        <v>2124</v>
      </c>
      <c r="V95" s="31" t="s">
        <v>94</v>
      </c>
      <c r="W95" s="31" t="s">
        <v>2125</v>
      </c>
      <c r="X95" s="31" t="s">
        <v>2220</v>
      </c>
      <c r="Y95" s="31" t="s">
        <v>2127</v>
      </c>
      <c r="Z95" s="31" t="s">
        <v>281</v>
      </c>
      <c r="AA95" s="31" t="s">
        <v>2111</v>
      </c>
      <c r="AB95" s="31" t="s">
        <v>92</v>
      </c>
      <c r="AC95" s="31" t="s">
        <v>4277</v>
      </c>
      <c r="AD95" s="31" t="s">
        <v>2112</v>
      </c>
      <c r="AE95" s="31" t="s">
        <v>2115</v>
      </c>
      <c r="AF95" s="33">
        <v>199</v>
      </c>
    </row>
    <row r="96" spans="2:32" ht="24.95" customHeight="1" x14ac:dyDescent="0.25">
      <c r="B96" s="29" t="s">
        <v>2178</v>
      </c>
      <c r="C96" s="30">
        <v>80</v>
      </c>
      <c r="D96" s="31" t="s">
        <v>4402</v>
      </c>
      <c r="E96" s="31" t="s">
        <v>4403</v>
      </c>
      <c r="F96" s="31" t="s">
        <v>2178</v>
      </c>
      <c r="G96" s="31" t="s">
        <v>4412</v>
      </c>
      <c r="H96" s="31" t="s">
        <v>2114</v>
      </c>
      <c r="I96" s="31" t="s">
        <v>81</v>
      </c>
      <c r="J96" s="31" t="s">
        <v>2179</v>
      </c>
      <c r="K96" s="32" t="s">
        <v>4413</v>
      </c>
      <c r="L96" s="32" t="s">
        <v>4414</v>
      </c>
      <c r="M96" s="31" t="s">
        <v>85</v>
      </c>
      <c r="N96" s="31" t="s">
        <v>86</v>
      </c>
      <c r="O96" s="31" t="s">
        <v>2182</v>
      </c>
      <c r="P96" s="31" t="s">
        <v>2120</v>
      </c>
      <c r="Q96" s="31" t="s">
        <v>2183</v>
      </c>
      <c r="R96" s="32" t="s">
        <v>4415</v>
      </c>
      <c r="S96" s="31" t="s">
        <v>2123</v>
      </c>
      <c r="T96" s="31" t="s">
        <v>2185</v>
      </c>
      <c r="U96" s="31" t="s">
        <v>2124</v>
      </c>
      <c r="V96" s="31" t="s">
        <v>94</v>
      </c>
      <c r="W96" s="31" t="s">
        <v>2125</v>
      </c>
      <c r="X96" s="31" t="s">
        <v>2186</v>
      </c>
      <c r="Y96" s="31" t="s">
        <v>2127</v>
      </c>
      <c r="Z96" s="31" t="s">
        <v>300</v>
      </c>
      <c r="AA96" s="31" t="s">
        <v>2111</v>
      </c>
      <c r="AB96" s="31" t="s">
        <v>92</v>
      </c>
      <c r="AC96" s="31" t="s">
        <v>4277</v>
      </c>
      <c r="AD96" s="31" t="s">
        <v>2112</v>
      </c>
      <c r="AE96" s="31" t="s">
        <v>2115</v>
      </c>
      <c r="AF96" s="33">
        <v>196</v>
      </c>
    </row>
    <row r="97" spans="2:32" ht="24.95" customHeight="1" x14ac:dyDescent="0.25">
      <c r="B97" s="29" t="s">
        <v>2166</v>
      </c>
      <c r="C97" s="30">
        <v>81</v>
      </c>
      <c r="D97" s="31" t="s">
        <v>4402</v>
      </c>
      <c r="E97" s="31" t="s">
        <v>4403</v>
      </c>
      <c r="F97" s="31" t="s">
        <v>2166</v>
      </c>
      <c r="G97" s="31" t="s">
        <v>4416</v>
      </c>
      <c r="H97" s="31" t="s">
        <v>2114</v>
      </c>
      <c r="I97" s="31" t="s">
        <v>81</v>
      </c>
      <c r="J97" s="31" t="s">
        <v>2167</v>
      </c>
      <c r="K97" s="32" t="s">
        <v>4417</v>
      </c>
      <c r="L97" s="32" t="s">
        <v>4418</v>
      </c>
      <c r="M97" s="31" t="s">
        <v>85</v>
      </c>
      <c r="N97" s="31" t="s">
        <v>86</v>
      </c>
      <c r="O97" s="31" t="s">
        <v>2170</v>
      </c>
      <c r="P97" s="31" t="s">
        <v>2120</v>
      </c>
      <c r="Q97" s="31" t="s">
        <v>2171</v>
      </c>
      <c r="R97" s="32" t="s">
        <v>4419</v>
      </c>
      <c r="S97" s="31" t="s">
        <v>2123</v>
      </c>
      <c r="T97" s="31" t="s">
        <v>2173</v>
      </c>
      <c r="U97" s="31" t="s">
        <v>2124</v>
      </c>
      <c r="V97" s="31" t="s">
        <v>94</v>
      </c>
      <c r="W97" s="31" t="s">
        <v>2125</v>
      </c>
      <c r="X97" s="31" t="s">
        <v>2174</v>
      </c>
      <c r="Y97" s="31" t="s">
        <v>2127</v>
      </c>
      <c r="Z97" s="31" t="s">
        <v>119</v>
      </c>
      <c r="AA97" s="31" t="s">
        <v>2111</v>
      </c>
      <c r="AB97" s="31" t="s">
        <v>92</v>
      </c>
      <c r="AC97" s="31" t="s">
        <v>4277</v>
      </c>
      <c r="AD97" s="31" t="s">
        <v>2112</v>
      </c>
      <c r="AE97" s="31" t="s">
        <v>2115</v>
      </c>
      <c r="AF97" s="33">
        <v>195</v>
      </c>
    </row>
    <row r="98" spans="2:32" ht="24.95" customHeight="1" x14ac:dyDescent="0.25">
      <c r="B98" s="29" t="s">
        <v>2142</v>
      </c>
      <c r="C98" s="30">
        <v>82</v>
      </c>
      <c r="D98" s="31" t="s">
        <v>4402</v>
      </c>
      <c r="E98" s="31" t="s">
        <v>4403</v>
      </c>
      <c r="F98" s="31" t="s">
        <v>2142</v>
      </c>
      <c r="G98" s="31" t="s">
        <v>4420</v>
      </c>
      <c r="H98" s="31" t="s">
        <v>2114</v>
      </c>
      <c r="I98" s="31" t="s">
        <v>81</v>
      </c>
      <c r="J98" s="31" t="s">
        <v>2143</v>
      </c>
      <c r="K98" s="32" t="s">
        <v>4421</v>
      </c>
      <c r="L98" s="32" t="s">
        <v>4422</v>
      </c>
      <c r="M98" s="31" t="s">
        <v>85</v>
      </c>
      <c r="N98" s="31" t="s">
        <v>86</v>
      </c>
      <c r="O98" s="31" t="s">
        <v>2146</v>
      </c>
      <c r="P98" s="31" t="s">
        <v>2120</v>
      </c>
      <c r="Q98" s="31" t="s">
        <v>2147</v>
      </c>
      <c r="R98" s="32" t="s">
        <v>4423</v>
      </c>
      <c r="S98" s="31" t="s">
        <v>2123</v>
      </c>
      <c r="T98" s="31" t="s">
        <v>2149</v>
      </c>
      <c r="U98" s="31" t="s">
        <v>2124</v>
      </c>
      <c r="V98" s="31" t="s">
        <v>94</v>
      </c>
      <c r="W98" s="31" t="s">
        <v>2125</v>
      </c>
      <c r="X98" s="31" t="s">
        <v>2150</v>
      </c>
      <c r="Y98" s="31" t="s">
        <v>2127</v>
      </c>
      <c r="Z98" s="31" t="s">
        <v>1133</v>
      </c>
      <c r="AA98" s="31" t="s">
        <v>2111</v>
      </c>
      <c r="AB98" s="31" t="s">
        <v>92</v>
      </c>
      <c r="AC98" s="31" t="s">
        <v>4277</v>
      </c>
      <c r="AD98" s="31" t="s">
        <v>2112</v>
      </c>
      <c r="AE98" s="31" t="s">
        <v>2115</v>
      </c>
      <c r="AF98" s="33">
        <v>193</v>
      </c>
    </row>
    <row r="99" spans="2:32" ht="24.95" customHeight="1" x14ac:dyDescent="0.25">
      <c r="B99" s="29" t="s">
        <v>2154</v>
      </c>
      <c r="C99" s="30">
        <v>83</v>
      </c>
      <c r="D99" s="31" t="s">
        <v>4402</v>
      </c>
      <c r="E99" s="31" t="s">
        <v>4403</v>
      </c>
      <c r="F99" s="31" t="s">
        <v>2154</v>
      </c>
      <c r="G99" s="31" t="s">
        <v>4424</v>
      </c>
      <c r="H99" s="31" t="s">
        <v>2114</v>
      </c>
      <c r="I99" s="31" t="s">
        <v>81</v>
      </c>
      <c r="J99" s="31" t="s">
        <v>2155</v>
      </c>
      <c r="K99" s="32" t="s">
        <v>4425</v>
      </c>
      <c r="L99" s="32" t="s">
        <v>4426</v>
      </c>
      <c r="M99" s="31" t="s">
        <v>85</v>
      </c>
      <c r="N99" s="31" t="s">
        <v>86</v>
      </c>
      <c r="O99" s="31" t="s">
        <v>2158</v>
      </c>
      <c r="P99" s="31" t="s">
        <v>2120</v>
      </c>
      <c r="Q99" s="31" t="s">
        <v>2159</v>
      </c>
      <c r="R99" s="32" t="s">
        <v>4427</v>
      </c>
      <c r="S99" s="31" t="s">
        <v>2123</v>
      </c>
      <c r="T99" s="31" t="s">
        <v>2161</v>
      </c>
      <c r="U99" s="31" t="s">
        <v>2124</v>
      </c>
      <c r="V99" s="31" t="s">
        <v>94</v>
      </c>
      <c r="W99" s="31" t="s">
        <v>2125</v>
      </c>
      <c r="X99" s="31" t="s">
        <v>2162</v>
      </c>
      <c r="Y99" s="31" t="s">
        <v>2127</v>
      </c>
      <c r="Z99" s="31" t="s">
        <v>489</v>
      </c>
      <c r="AA99" s="31" t="s">
        <v>2111</v>
      </c>
      <c r="AB99" s="31" t="s">
        <v>92</v>
      </c>
      <c r="AC99" s="31" t="s">
        <v>4277</v>
      </c>
      <c r="AD99" s="31" t="s">
        <v>2112</v>
      </c>
      <c r="AE99" s="31" t="s">
        <v>2115</v>
      </c>
      <c r="AF99" s="33">
        <v>194</v>
      </c>
    </row>
    <row r="100" spans="2:32" ht="24.95" customHeight="1" x14ac:dyDescent="0.25">
      <c r="B100" s="29" t="s">
        <v>2202</v>
      </c>
      <c r="C100" s="30">
        <v>84</v>
      </c>
      <c r="D100" s="31" t="s">
        <v>4402</v>
      </c>
      <c r="E100" s="31" t="s">
        <v>4403</v>
      </c>
      <c r="F100" s="31" t="s">
        <v>2202</v>
      </c>
      <c r="G100" s="31" t="s">
        <v>4428</v>
      </c>
      <c r="H100" s="31" t="s">
        <v>2114</v>
      </c>
      <c r="I100" s="31" t="s">
        <v>81</v>
      </c>
      <c r="J100" s="31" t="s">
        <v>1451</v>
      </c>
      <c r="K100" s="32" t="s">
        <v>4429</v>
      </c>
      <c r="L100" s="32" t="s">
        <v>4430</v>
      </c>
      <c r="M100" s="31" t="s">
        <v>85</v>
      </c>
      <c r="N100" s="31" t="s">
        <v>86</v>
      </c>
      <c r="O100" s="31" t="s">
        <v>2205</v>
      </c>
      <c r="P100" s="31" t="s">
        <v>2120</v>
      </c>
      <c r="Q100" s="31" t="s">
        <v>2206</v>
      </c>
      <c r="R100" s="32" t="s">
        <v>4431</v>
      </c>
      <c r="S100" s="31" t="s">
        <v>2123</v>
      </c>
      <c r="T100" s="31" t="s">
        <v>1457</v>
      </c>
      <c r="U100" s="31" t="s">
        <v>2124</v>
      </c>
      <c r="V100" s="31" t="s">
        <v>94</v>
      </c>
      <c r="W100" s="31" t="s">
        <v>2125</v>
      </c>
      <c r="X100" s="31" t="s">
        <v>2208</v>
      </c>
      <c r="Y100" s="31" t="s">
        <v>2127</v>
      </c>
      <c r="Z100" s="31" t="s">
        <v>489</v>
      </c>
      <c r="AA100" s="31" t="s">
        <v>2111</v>
      </c>
      <c r="AB100" s="31" t="s">
        <v>92</v>
      </c>
      <c r="AC100" s="31" t="s">
        <v>4277</v>
      </c>
      <c r="AD100" s="31" t="s">
        <v>2112</v>
      </c>
      <c r="AE100" s="31" t="s">
        <v>2115</v>
      </c>
      <c r="AF100" s="33">
        <v>198</v>
      </c>
    </row>
    <row r="101" spans="2:32" ht="24.95" customHeight="1" x14ac:dyDescent="0.25">
      <c r="B101" s="29" t="s">
        <v>2235</v>
      </c>
      <c r="C101" s="30">
        <v>85</v>
      </c>
      <c r="D101" s="31" t="s">
        <v>4402</v>
      </c>
      <c r="E101" s="31" t="s">
        <v>4403</v>
      </c>
      <c r="F101" s="31" t="s">
        <v>2235</v>
      </c>
      <c r="G101" s="31" t="s">
        <v>4432</v>
      </c>
      <c r="H101" s="31" t="s">
        <v>2114</v>
      </c>
      <c r="I101" s="31" t="s">
        <v>81</v>
      </c>
      <c r="J101" s="31" t="s">
        <v>2236</v>
      </c>
      <c r="K101" s="32" t="s">
        <v>4433</v>
      </c>
      <c r="L101" s="32" t="s">
        <v>4434</v>
      </c>
      <c r="M101" s="31" t="s">
        <v>85</v>
      </c>
      <c r="N101" s="31" t="s">
        <v>86</v>
      </c>
      <c r="O101" s="31" t="s">
        <v>2239</v>
      </c>
      <c r="P101" s="31" t="s">
        <v>2120</v>
      </c>
      <c r="Q101" s="31" t="s">
        <v>2240</v>
      </c>
      <c r="R101" s="32" t="s">
        <v>4435</v>
      </c>
      <c r="S101" s="31" t="s">
        <v>2123</v>
      </c>
      <c r="T101" s="31" t="s">
        <v>1691</v>
      </c>
      <c r="U101" s="31" t="s">
        <v>2124</v>
      </c>
      <c r="V101" s="31" t="s">
        <v>94</v>
      </c>
      <c r="W101" s="31" t="s">
        <v>2125</v>
      </c>
      <c r="X101" s="31" t="s">
        <v>2242</v>
      </c>
      <c r="Y101" s="31" t="s">
        <v>2127</v>
      </c>
      <c r="Z101" s="31" t="s">
        <v>1652</v>
      </c>
      <c r="AA101" s="31" t="s">
        <v>2111</v>
      </c>
      <c r="AB101" s="31" t="s">
        <v>92</v>
      </c>
      <c r="AC101" s="31" t="s">
        <v>4277</v>
      </c>
      <c r="AD101" s="31" t="s">
        <v>2112</v>
      </c>
      <c r="AE101" s="31" t="s">
        <v>2115</v>
      </c>
      <c r="AF101" s="33">
        <v>201</v>
      </c>
    </row>
    <row r="102" spans="2:32" ht="24.95" customHeight="1" x14ac:dyDescent="0.25">
      <c r="B102" s="29" t="s">
        <v>2246</v>
      </c>
      <c r="C102" s="30">
        <v>86</v>
      </c>
      <c r="D102" s="31" t="s">
        <v>4402</v>
      </c>
      <c r="E102" s="31" t="s">
        <v>4403</v>
      </c>
      <c r="F102" s="31" t="s">
        <v>2246</v>
      </c>
      <c r="G102" s="31" t="s">
        <v>4436</v>
      </c>
      <c r="H102" s="31" t="s">
        <v>2114</v>
      </c>
      <c r="I102" s="31" t="s">
        <v>81</v>
      </c>
      <c r="J102" s="31" t="s">
        <v>2247</v>
      </c>
      <c r="K102" s="32" t="s">
        <v>4437</v>
      </c>
      <c r="L102" s="32" t="s">
        <v>4438</v>
      </c>
      <c r="M102" s="31" t="s">
        <v>85</v>
      </c>
      <c r="N102" s="31" t="s">
        <v>86</v>
      </c>
      <c r="O102" s="31" t="s">
        <v>2250</v>
      </c>
      <c r="P102" s="31" t="s">
        <v>2120</v>
      </c>
      <c r="Q102" s="31" t="s">
        <v>2251</v>
      </c>
      <c r="R102" s="32" t="s">
        <v>4439</v>
      </c>
      <c r="S102" s="31" t="s">
        <v>2123</v>
      </c>
      <c r="T102" s="31" t="s">
        <v>1207</v>
      </c>
      <c r="U102" s="31" t="s">
        <v>2124</v>
      </c>
      <c r="V102" s="31" t="s">
        <v>94</v>
      </c>
      <c r="W102" s="31" t="s">
        <v>2125</v>
      </c>
      <c r="X102" s="31" t="s">
        <v>2253</v>
      </c>
      <c r="Y102" s="31" t="s">
        <v>2127</v>
      </c>
      <c r="Z102" s="31" t="s">
        <v>974</v>
      </c>
      <c r="AA102" s="31" t="s">
        <v>2111</v>
      </c>
      <c r="AB102" s="31" t="s">
        <v>92</v>
      </c>
      <c r="AC102" s="31" t="s">
        <v>4277</v>
      </c>
      <c r="AD102" s="31" t="s">
        <v>2112</v>
      </c>
      <c r="AE102" s="31" t="s">
        <v>2115</v>
      </c>
      <c r="AF102" s="33">
        <v>202</v>
      </c>
    </row>
    <row r="103" spans="2:32" ht="24.95" customHeight="1" x14ac:dyDescent="0.25">
      <c r="B103" s="29" t="s">
        <v>2131</v>
      </c>
      <c r="C103" s="30">
        <v>87</v>
      </c>
      <c r="D103" s="31" t="s">
        <v>4402</v>
      </c>
      <c r="E103" s="31" t="s">
        <v>4403</v>
      </c>
      <c r="F103" s="31" t="s">
        <v>2131</v>
      </c>
      <c r="G103" s="31" t="s">
        <v>4440</v>
      </c>
      <c r="H103" s="31" t="s">
        <v>2114</v>
      </c>
      <c r="I103" s="31" t="s">
        <v>81</v>
      </c>
      <c r="J103" s="31" t="s">
        <v>2132</v>
      </c>
      <c r="K103" s="32" t="s">
        <v>4441</v>
      </c>
      <c r="L103" s="32" t="s">
        <v>4442</v>
      </c>
      <c r="M103" s="31" t="s">
        <v>85</v>
      </c>
      <c r="N103" s="31" t="s">
        <v>86</v>
      </c>
      <c r="O103" s="31" t="s">
        <v>2135</v>
      </c>
      <c r="P103" s="31" t="s">
        <v>2120</v>
      </c>
      <c r="Q103" s="31" t="s">
        <v>2136</v>
      </c>
      <c r="R103" s="32" t="s">
        <v>4443</v>
      </c>
      <c r="S103" s="31" t="s">
        <v>2123</v>
      </c>
      <c r="T103" s="31" t="s">
        <v>160</v>
      </c>
      <c r="U103" s="31" t="s">
        <v>2124</v>
      </c>
      <c r="V103" s="31" t="s">
        <v>94</v>
      </c>
      <c r="W103" s="31" t="s">
        <v>2125</v>
      </c>
      <c r="X103" s="31" t="s">
        <v>2138</v>
      </c>
      <c r="Y103" s="31" t="s">
        <v>2127</v>
      </c>
      <c r="Z103" s="31" t="s">
        <v>98</v>
      </c>
      <c r="AA103" s="31" t="s">
        <v>2111</v>
      </c>
      <c r="AB103" s="31" t="s">
        <v>92</v>
      </c>
      <c r="AC103" s="31" t="s">
        <v>4277</v>
      </c>
      <c r="AD103" s="31" t="s">
        <v>2112</v>
      </c>
      <c r="AE103" s="31" t="s">
        <v>2115</v>
      </c>
      <c r="AF103" s="33">
        <v>192</v>
      </c>
    </row>
    <row r="104" spans="2:32" ht="24.95" customHeight="1" x14ac:dyDescent="0.25">
      <c r="B104" s="29" t="s">
        <v>2113</v>
      </c>
      <c r="C104" s="30">
        <v>88</v>
      </c>
      <c r="D104" s="31" t="s">
        <v>4402</v>
      </c>
      <c r="E104" s="31" t="s">
        <v>4403</v>
      </c>
      <c r="F104" s="31" t="s">
        <v>2113</v>
      </c>
      <c r="G104" s="31" t="s">
        <v>4444</v>
      </c>
      <c r="H104" s="31" t="s">
        <v>2114</v>
      </c>
      <c r="I104" s="31" t="s">
        <v>81</v>
      </c>
      <c r="J104" s="31" t="s">
        <v>2116</v>
      </c>
      <c r="K104" s="32" t="s">
        <v>4445</v>
      </c>
      <c r="L104" s="32" t="s">
        <v>4446</v>
      </c>
      <c r="M104" s="31" t="s">
        <v>85</v>
      </c>
      <c r="N104" s="31" t="s">
        <v>86</v>
      </c>
      <c r="O104" s="31" t="s">
        <v>2119</v>
      </c>
      <c r="P104" s="31" t="s">
        <v>2120</v>
      </c>
      <c r="Q104" s="31" t="s">
        <v>2121</v>
      </c>
      <c r="R104" s="32" t="s">
        <v>4447</v>
      </c>
      <c r="S104" s="31" t="s">
        <v>2123</v>
      </c>
      <c r="T104" s="31" t="s">
        <v>220</v>
      </c>
      <c r="U104" s="31" t="s">
        <v>2124</v>
      </c>
      <c r="V104" s="31" t="s">
        <v>94</v>
      </c>
      <c r="W104" s="31" t="s">
        <v>2125</v>
      </c>
      <c r="X104" s="31" t="s">
        <v>2126</v>
      </c>
      <c r="Y104" s="31" t="s">
        <v>2127</v>
      </c>
      <c r="Z104" s="31" t="s">
        <v>98</v>
      </c>
      <c r="AA104" s="31" t="s">
        <v>2111</v>
      </c>
      <c r="AB104" s="31" t="s">
        <v>92</v>
      </c>
      <c r="AC104" s="31" t="s">
        <v>4277</v>
      </c>
      <c r="AD104" s="31" t="s">
        <v>2112</v>
      </c>
      <c r="AE104" s="31" t="s">
        <v>2115</v>
      </c>
      <c r="AF104" s="33">
        <v>191</v>
      </c>
    </row>
    <row r="105" spans="2:32" ht="24.95" customHeight="1" x14ac:dyDescent="0.25">
      <c r="B105" s="29" t="s">
        <v>2190</v>
      </c>
      <c r="C105" s="30">
        <v>89</v>
      </c>
      <c r="D105" s="31" t="s">
        <v>4402</v>
      </c>
      <c r="E105" s="31" t="s">
        <v>4403</v>
      </c>
      <c r="F105" s="31" t="s">
        <v>2190</v>
      </c>
      <c r="G105" s="31" t="s">
        <v>4448</v>
      </c>
      <c r="H105" s="31" t="s">
        <v>2114</v>
      </c>
      <c r="I105" s="31" t="s">
        <v>81</v>
      </c>
      <c r="J105" s="31" t="s">
        <v>2191</v>
      </c>
      <c r="K105" s="32" t="s">
        <v>4449</v>
      </c>
      <c r="L105" s="32" t="s">
        <v>4450</v>
      </c>
      <c r="M105" s="31" t="s">
        <v>85</v>
      </c>
      <c r="N105" s="31" t="s">
        <v>86</v>
      </c>
      <c r="O105" s="31" t="s">
        <v>2194</v>
      </c>
      <c r="P105" s="31" t="s">
        <v>2120</v>
      </c>
      <c r="Q105" s="31" t="s">
        <v>2195</v>
      </c>
      <c r="R105" s="32" t="s">
        <v>4451</v>
      </c>
      <c r="S105" s="31" t="s">
        <v>2123</v>
      </c>
      <c r="T105" s="31" t="s">
        <v>2197</v>
      </c>
      <c r="U105" s="31" t="s">
        <v>2124</v>
      </c>
      <c r="V105" s="31" t="s">
        <v>94</v>
      </c>
      <c r="W105" s="31" t="s">
        <v>2125</v>
      </c>
      <c r="X105" s="31" t="s">
        <v>2198</v>
      </c>
      <c r="Y105" s="31" t="s">
        <v>2127</v>
      </c>
      <c r="Z105" s="31" t="s">
        <v>974</v>
      </c>
      <c r="AA105" s="31" t="s">
        <v>2111</v>
      </c>
      <c r="AB105" s="31" t="s">
        <v>92</v>
      </c>
      <c r="AC105" s="31" t="s">
        <v>4277</v>
      </c>
      <c r="AD105" s="31" t="s">
        <v>2112</v>
      </c>
      <c r="AE105" s="31" t="s">
        <v>2115</v>
      </c>
      <c r="AF105" s="33">
        <v>197</v>
      </c>
    </row>
    <row r="106" spans="2:32" ht="24.95" customHeight="1" x14ac:dyDescent="0.25">
      <c r="B106" s="29" t="s">
        <v>3756</v>
      </c>
      <c r="C106" s="30">
        <v>90</v>
      </c>
      <c r="D106" s="31" t="s">
        <v>4402</v>
      </c>
      <c r="E106" s="31" t="s">
        <v>4403</v>
      </c>
      <c r="F106" s="31" t="s">
        <v>3756</v>
      </c>
      <c r="G106" s="31" t="s">
        <v>4452</v>
      </c>
      <c r="H106" s="31" t="s">
        <v>2873</v>
      </c>
      <c r="I106" s="31" t="s">
        <v>81</v>
      </c>
      <c r="J106" s="31" t="s">
        <v>3757</v>
      </c>
      <c r="K106" s="32" t="s">
        <v>4453</v>
      </c>
      <c r="L106" s="32" t="s">
        <v>4454</v>
      </c>
      <c r="M106" s="31" t="s">
        <v>3760</v>
      </c>
      <c r="N106" s="31" t="s">
        <v>3761</v>
      </c>
      <c r="O106" s="31" t="s">
        <v>3762</v>
      </c>
      <c r="P106" s="31" t="s">
        <v>3763</v>
      </c>
      <c r="Q106" s="31" t="s">
        <v>3764</v>
      </c>
      <c r="R106" s="32" t="s">
        <v>3765</v>
      </c>
      <c r="S106" s="31" t="s">
        <v>3766</v>
      </c>
      <c r="T106" s="31" t="s">
        <v>3767</v>
      </c>
      <c r="U106" s="31" t="s">
        <v>3768</v>
      </c>
      <c r="V106" s="31" t="s">
        <v>94</v>
      </c>
      <c r="W106" s="31" t="s">
        <v>3769</v>
      </c>
      <c r="X106" s="31" t="s">
        <v>3770</v>
      </c>
      <c r="Y106" s="31" t="s">
        <v>3771</v>
      </c>
      <c r="Z106" s="31" t="s">
        <v>2956</v>
      </c>
      <c r="AA106" s="31" t="s">
        <v>3132</v>
      </c>
      <c r="AB106" s="31" t="s">
        <v>981</v>
      </c>
      <c r="AC106" s="31" t="s">
        <v>4075</v>
      </c>
      <c r="AD106" s="31" t="s">
        <v>3755</v>
      </c>
      <c r="AE106" s="31" t="s">
        <v>3050</v>
      </c>
      <c r="AF106" s="33">
        <v>293</v>
      </c>
    </row>
    <row r="107" spans="2:32" ht="24.95" customHeight="1" x14ac:dyDescent="0.25">
      <c r="B107" s="29" t="s">
        <v>3283</v>
      </c>
      <c r="C107" s="30">
        <v>91</v>
      </c>
      <c r="D107" s="31" t="s">
        <v>4455</v>
      </c>
      <c r="E107" s="31" t="s">
        <v>4269</v>
      </c>
      <c r="F107" s="31" t="s">
        <v>3283</v>
      </c>
      <c r="G107" s="31" t="s">
        <v>3284</v>
      </c>
      <c r="H107" s="31" t="s">
        <v>2873</v>
      </c>
      <c r="I107" s="31" t="s">
        <v>81</v>
      </c>
      <c r="J107" s="31" t="s">
        <v>3286</v>
      </c>
      <c r="K107" s="32" t="s">
        <v>4456</v>
      </c>
      <c r="L107" s="32" t="s">
        <v>4457</v>
      </c>
      <c r="M107" s="31" t="s">
        <v>3289</v>
      </c>
      <c r="N107" s="31" t="s">
        <v>3290</v>
      </c>
      <c r="O107" s="31" t="s">
        <v>3291</v>
      </c>
      <c r="P107" s="31" t="s">
        <v>3292</v>
      </c>
      <c r="Q107" s="31" t="s">
        <v>3293</v>
      </c>
      <c r="R107" s="32" t="s">
        <v>3294</v>
      </c>
      <c r="S107" s="31" t="s">
        <v>3295</v>
      </c>
      <c r="T107" s="31" t="s">
        <v>3296</v>
      </c>
      <c r="U107" s="31" t="s">
        <v>3297</v>
      </c>
      <c r="V107" s="31" t="s">
        <v>94</v>
      </c>
      <c r="W107" s="31" t="s">
        <v>3298</v>
      </c>
      <c r="X107" s="31" t="s">
        <v>3299</v>
      </c>
      <c r="Y107" s="31" t="s">
        <v>3300</v>
      </c>
      <c r="Z107" s="31" t="s">
        <v>2956</v>
      </c>
      <c r="AA107" s="31" t="s">
        <v>3238</v>
      </c>
      <c r="AB107" s="31" t="s">
        <v>2939</v>
      </c>
      <c r="AC107" s="31" t="s">
        <v>4133</v>
      </c>
      <c r="AD107" s="31" t="s">
        <v>3282</v>
      </c>
      <c r="AE107" s="31" t="s">
        <v>3285</v>
      </c>
      <c r="AF107" s="33">
        <v>271</v>
      </c>
    </row>
    <row r="108" spans="2:32" ht="24.95" customHeight="1" x14ac:dyDescent="0.25">
      <c r="B108" s="29" t="s">
        <v>1138</v>
      </c>
      <c r="C108" s="30">
        <v>92</v>
      </c>
      <c r="D108" s="31" t="s">
        <v>4320</v>
      </c>
      <c r="E108" s="31" t="s">
        <v>1137</v>
      </c>
      <c r="F108" s="31" t="s">
        <v>1138</v>
      </c>
      <c r="G108" s="31" t="s">
        <v>1139</v>
      </c>
      <c r="H108" s="31" t="s">
        <v>286</v>
      </c>
      <c r="I108" s="31" t="s">
        <v>81</v>
      </c>
      <c r="J108" s="31" t="s">
        <v>1140</v>
      </c>
      <c r="K108" s="32" t="s">
        <v>4458</v>
      </c>
      <c r="L108" s="32" t="s">
        <v>4459</v>
      </c>
      <c r="M108" s="31" t="s">
        <v>85</v>
      </c>
      <c r="N108" s="31" t="s">
        <v>86</v>
      </c>
      <c r="O108" s="31" t="s">
        <v>1143</v>
      </c>
      <c r="P108" s="31" t="s">
        <v>1144</v>
      </c>
      <c r="Q108" s="31" t="s">
        <v>1145</v>
      </c>
      <c r="R108" s="32" t="s">
        <v>1146</v>
      </c>
      <c r="S108" s="31" t="s">
        <v>1147</v>
      </c>
      <c r="T108" s="31" t="s">
        <v>1148</v>
      </c>
      <c r="U108" s="31" t="s">
        <v>1149</v>
      </c>
      <c r="V108" s="31" t="s">
        <v>94</v>
      </c>
      <c r="W108" s="31" t="s">
        <v>1150</v>
      </c>
      <c r="X108" s="31" t="s">
        <v>1151</v>
      </c>
      <c r="Y108" s="31" t="s">
        <v>1152</v>
      </c>
      <c r="Z108" s="31" t="s">
        <v>98</v>
      </c>
      <c r="AA108" s="31" t="s">
        <v>1077</v>
      </c>
      <c r="AB108" s="31" t="s">
        <v>92</v>
      </c>
      <c r="AC108" s="31" t="s">
        <v>4277</v>
      </c>
      <c r="AD108" s="31" t="s">
        <v>1137</v>
      </c>
      <c r="AE108" s="31" t="s">
        <v>171</v>
      </c>
      <c r="AF108" s="33">
        <v>132</v>
      </c>
    </row>
    <row r="109" spans="2:32" ht="24.95" customHeight="1" x14ac:dyDescent="0.25">
      <c r="B109" s="29" t="s">
        <v>3152</v>
      </c>
      <c r="C109" s="30">
        <v>93</v>
      </c>
      <c r="D109" s="31" t="s">
        <v>4402</v>
      </c>
      <c r="E109" s="31" t="s">
        <v>4403</v>
      </c>
      <c r="F109" s="31" t="s">
        <v>3152</v>
      </c>
      <c r="G109" s="31" t="s">
        <v>4460</v>
      </c>
      <c r="H109" s="31" t="s">
        <v>2873</v>
      </c>
      <c r="I109" s="31" t="s">
        <v>81</v>
      </c>
      <c r="J109" s="31" t="s">
        <v>212</v>
      </c>
      <c r="K109" s="32" t="s">
        <v>4461</v>
      </c>
      <c r="L109" s="32" t="s">
        <v>4462</v>
      </c>
      <c r="M109" s="31" t="s">
        <v>3156</v>
      </c>
      <c r="N109" s="31" t="s">
        <v>3157</v>
      </c>
      <c r="O109" s="31" t="s">
        <v>3158</v>
      </c>
      <c r="P109" s="31" t="s">
        <v>3159</v>
      </c>
      <c r="Q109" s="31" t="s">
        <v>3160</v>
      </c>
      <c r="R109" s="32" t="s">
        <v>3161</v>
      </c>
      <c r="S109" s="31" t="s">
        <v>3162</v>
      </c>
      <c r="T109" s="31" t="s">
        <v>3163</v>
      </c>
      <c r="U109" s="31" t="s">
        <v>3164</v>
      </c>
      <c r="V109" s="31" t="s">
        <v>94</v>
      </c>
      <c r="W109" s="31" t="s">
        <v>3165</v>
      </c>
      <c r="X109" s="31" t="s">
        <v>3166</v>
      </c>
      <c r="Y109" s="31" t="s">
        <v>3167</v>
      </c>
      <c r="Z109" s="31" t="s">
        <v>2913</v>
      </c>
      <c r="AA109" s="31" t="s">
        <v>3132</v>
      </c>
      <c r="AB109" s="31" t="s">
        <v>1682</v>
      </c>
      <c r="AC109" s="31" t="s">
        <v>4092</v>
      </c>
      <c r="AD109" s="31" t="s">
        <v>220</v>
      </c>
      <c r="AE109" s="31" t="s">
        <v>3153</v>
      </c>
      <c r="AF109" s="33">
        <v>265</v>
      </c>
    </row>
    <row r="110" spans="2:32" ht="24.95" customHeight="1" x14ac:dyDescent="0.25">
      <c r="B110" s="29" t="s">
        <v>1739</v>
      </c>
      <c r="C110" s="30">
        <v>94</v>
      </c>
      <c r="D110" s="31" t="s">
        <v>4268</v>
      </c>
      <c r="E110" s="31" t="s">
        <v>4269</v>
      </c>
      <c r="F110" s="31" t="s">
        <v>1739</v>
      </c>
      <c r="G110" s="31" t="s">
        <v>1740</v>
      </c>
      <c r="H110" s="31" t="s">
        <v>1197</v>
      </c>
      <c r="I110" s="31" t="s">
        <v>961</v>
      </c>
      <c r="J110" s="31" t="s">
        <v>1741</v>
      </c>
      <c r="K110" s="32" t="s">
        <v>4463</v>
      </c>
      <c r="L110" s="32" t="s">
        <v>4464</v>
      </c>
      <c r="M110" s="31" t="s">
        <v>85</v>
      </c>
      <c r="N110" s="31" t="s">
        <v>86</v>
      </c>
      <c r="O110" s="31" t="s">
        <v>1744</v>
      </c>
      <c r="P110" s="31" t="s">
        <v>1745</v>
      </c>
      <c r="Q110" s="31" t="s">
        <v>1746</v>
      </c>
      <c r="R110" s="32" t="s">
        <v>4465</v>
      </c>
      <c r="S110" s="31" t="s">
        <v>1748</v>
      </c>
      <c r="T110" s="31" t="s">
        <v>1749</v>
      </c>
      <c r="U110" s="31" t="s">
        <v>1750</v>
      </c>
      <c r="V110" s="31" t="s">
        <v>94</v>
      </c>
      <c r="W110" s="31" t="s">
        <v>1751</v>
      </c>
      <c r="X110" s="31" t="s">
        <v>1752</v>
      </c>
      <c r="Y110" s="31" t="s">
        <v>1753</v>
      </c>
      <c r="Z110" s="31" t="s">
        <v>1652</v>
      </c>
      <c r="AA110" s="31" t="s">
        <v>1658</v>
      </c>
      <c r="AB110" s="31" t="s">
        <v>4024</v>
      </c>
      <c r="AC110" s="31" t="s">
        <v>4283</v>
      </c>
      <c r="AD110" s="31" t="s">
        <v>1738</v>
      </c>
      <c r="AE110" s="31" t="s">
        <v>1638</v>
      </c>
      <c r="AF110" s="33">
        <v>168</v>
      </c>
    </row>
    <row r="111" spans="2:32" ht="24.95" customHeight="1" x14ac:dyDescent="0.25">
      <c r="B111" s="29" t="s">
        <v>3325</v>
      </c>
      <c r="C111" s="30">
        <v>95</v>
      </c>
      <c r="D111" s="31" t="s">
        <v>4455</v>
      </c>
      <c r="E111" s="31" t="s">
        <v>4269</v>
      </c>
      <c r="F111" s="31" t="s">
        <v>3325</v>
      </c>
      <c r="G111" s="31" t="s">
        <v>3326</v>
      </c>
      <c r="H111" s="31" t="s">
        <v>2873</v>
      </c>
      <c r="I111" s="31" t="s">
        <v>81</v>
      </c>
      <c r="J111" s="31" t="s">
        <v>1741</v>
      </c>
      <c r="K111" s="32" t="s">
        <v>4466</v>
      </c>
      <c r="L111" s="32" t="s">
        <v>4467</v>
      </c>
      <c r="M111" s="31" t="s">
        <v>3329</v>
      </c>
      <c r="N111" s="31" t="s">
        <v>3330</v>
      </c>
      <c r="O111" s="31" t="s">
        <v>3331</v>
      </c>
      <c r="P111" s="31" t="s">
        <v>3332</v>
      </c>
      <c r="Q111" s="31" t="s">
        <v>3333</v>
      </c>
      <c r="R111" s="32" t="s">
        <v>3334</v>
      </c>
      <c r="S111" s="31" t="s">
        <v>3335</v>
      </c>
      <c r="T111" s="31" t="s">
        <v>3336</v>
      </c>
      <c r="U111" s="31" t="s">
        <v>3337</v>
      </c>
      <c r="V111" s="31" t="s">
        <v>94</v>
      </c>
      <c r="W111" s="31" t="s">
        <v>3338</v>
      </c>
      <c r="X111" s="31" t="s">
        <v>3339</v>
      </c>
      <c r="Y111" s="31" t="s">
        <v>3340</v>
      </c>
      <c r="Z111" s="31" t="s">
        <v>2913</v>
      </c>
      <c r="AA111" s="31" t="s">
        <v>3238</v>
      </c>
      <c r="AB111" s="31" t="s">
        <v>4024</v>
      </c>
      <c r="AC111" s="31" t="s">
        <v>4283</v>
      </c>
      <c r="AD111" s="31" t="s">
        <v>3324</v>
      </c>
      <c r="AE111" s="31" t="s">
        <v>1638</v>
      </c>
      <c r="AF111" s="33">
        <v>273</v>
      </c>
    </row>
    <row r="112" spans="2:32" ht="24.95" customHeight="1" x14ac:dyDescent="0.25">
      <c r="B112" s="29" t="s">
        <v>2787</v>
      </c>
      <c r="C112" s="30">
        <v>96</v>
      </c>
      <c r="D112" s="31" t="s">
        <v>4273</v>
      </c>
      <c r="E112" s="31" t="s">
        <v>2744</v>
      </c>
      <c r="F112" s="31" t="s">
        <v>2787</v>
      </c>
      <c r="G112" s="31" t="s">
        <v>2788</v>
      </c>
      <c r="H112" s="31" t="s">
        <v>1197</v>
      </c>
      <c r="I112" s="31" t="s">
        <v>81</v>
      </c>
      <c r="J112" s="31" t="s">
        <v>2789</v>
      </c>
      <c r="K112" s="32" t="s">
        <v>4468</v>
      </c>
      <c r="L112" s="32" t="s">
        <v>4469</v>
      </c>
      <c r="M112" s="31" t="s">
        <v>85</v>
      </c>
      <c r="N112" s="31" t="s">
        <v>86</v>
      </c>
      <c r="O112" s="31" t="s">
        <v>2792</v>
      </c>
      <c r="P112" s="31" t="s">
        <v>2793</v>
      </c>
      <c r="Q112" s="31" t="s">
        <v>2794</v>
      </c>
      <c r="R112" s="32" t="s">
        <v>4470</v>
      </c>
      <c r="S112" s="31" t="s">
        <v>2754</v>
      </c>
      <c r="T112" s="31" t="s">
        <v>2755</v>
      </c>
      <c r="U112" s="31" t="s">
        <v>2756</v>
      </c>
      <c r="V112" s="31" t="s">
        <v>94</v>
      </c>
      <c r="W112" s="31" t="s">
        <v>2757</v>
      </c>
      <c r="X112" s="31" t="s">
        <v>2795</v>
      </c>
      <c r="Y112" s="31" t="s">
        <v>2759</v>
      </c>
      <c r="Z112" s="31" t="s">
        <v>974</v>
      </c>
      <c r="AA112" s="31" t="s">
        <v>2743</v>
      </c>
      <c r="AB112" s="31" t="s">
        <v>4051</v>
      </c>
      <c r="AC112" s="31" t="s">
        <v>4308</v>
      </c>
      <c r="AD112" s="31" t="s">
        <v>2744</v>
      </c>
      <c r="AE112" s="31" t="s">
        <v>2747</v>
      </c>
      <c r="AF112" s="33">
        <v>246</v>
      </c>
    </row>
    <row r="113" spans="2:32" ht="24.95" customHeight="1" x14ac:dyDescent="0.25">
      <c r="B113" s="29" t="s">
        <v>1850</v>
      </c>
      <c r="C113" s="30">
        <v>97</v>
      </c>
      <c r="D113" s="31" t="s">
        <v>4309</v>
      </c>
      <c r="E113" s="31" t="s">
        <v>1849</v>
      </c>
      <c r="F113" s="31" t="s">
        <v>1850</v>
      </c>
      <c r="G113" s="31" t="s">
        <v>4471</v>
      </c>
      <c r="H113" s="31" t="s">
        <v>1851</v>
      </c>
      <c r="I113" s="31" t="s">
        <v>81</v>
      </c>
      <c r="J113" s="31" t="s">
        <v>1852</v>
      </c>
      <c r="K113" s="32" t="s">
        <v>4472</v>
      </c>
      <c r="L113" s="32" t="s">
        <v>1854</v>
      </c>
      <c r="M113" s="31" t="s">
        <v>85</v>
      </c>
      <c r="N113" s="31" t="s">
        <v>86</v>
      </c>
      <c r="O113" s="31" t="s">
        <v>1855</v>
      </c>
      <c r="P113" s="31" t="s">
        <v>1856</v>
      </c>
      <c r="Q113" s="31" t="s">
        <v>1857</v>
      </c>
      <c r="R113" s="32" t="s">
        <v>4473</v>
      </c>
      <c r="S113" s="31" t="s">
        <v>1859</v>
      </c>
      <c r="T113" s="31" t="s">
        <v>1860</v>
      </c>
      <c r="U113" s="31" t="s">
        <v>1861</v>
      </c>
      <c r="V113" s="31" t="s">
        <v>94</v>
      </c>
      <c r="W113" s="31" t="s">
        <v>1862</v>
      </c>
      <c r="X113" s="31" t="s">
        <v>1863</v>
      </c>
      <c r="Y113" s="31" t="s">
        <v>1864</v>
      </c>
      <c r="Z113" s="31" t="s">
        <v>281</v>
      </c>
      <c r="AA113" s="31" t="s">
        <v>1757</v>
      </c>
      <c r="AB113" s="31" t="s">
        <v>4024</v>
      </c>
      <c r="AC113" s="31" t="s">
        <v>4283</v>
      </c>
      <c r="AD113" s="31" t="s">
        <v>1849</v>
      </c>
      <c r="AE113" s="31" t="s">
        <v>267</v>
      </c>
      <c r="AF113" s="33">
        <v>174</v>
      </c>
    </row>
    <row r="114" spans="2:32" ht="24.95" customHeight="1" x14ac:dyDescent="0.25">
      <c r="B114" s="29" t="s">
        <v>3369</v>
      </c>
      <c r="C114" s="30">
        <v>98</v>
      </c>
      <c r="D114" s="31" t="s">
        <v>4331</v>
      </c>
      <c r="E114" s="31" t="s">
        <v>4332</v>
      </c>
      <c r="F114" s="31" t="s">
        <v>3369</v>
      </c>
      <c r="G114" s="31" t="s">
        <v>3370</v>
      </c>
      <c r="H114" s="31" t="s">
        <v>2873</v>
      </c>
      <c r="I114" s="31" t="s">
        <v>81</v>
      </c>
      <c r="J114" s="31" t="s">
        <v>3371</v>
      </c>
      <c r="K114" s="32" t="s">
        <v>4474</v>
      </c>
      <c r="L114" s="32" t="s">
        <v>4475</v>
      </c>
      <c r="M114" s="31" t="s">
        <v>3374</v>
      </c>
      <c r="N114" s="31" t="s">
        <v>3375</v>
      </c>
      <c r="O114" s="31" t="s">
        <v>3376</v>
      </c>
      <c r="P114" s="31" t="s">
        <v>3377</v>
      </c>
      <c r="Q114" s="31" t="s">
        <v>3378</v>
      </c>
      <c r="R114" s="32" t="s">
        <v>4476</v>
      </c>
      <c r="S114" s="31" t="s">
        <v>3380</v>
      </c>
      <c r="T114" s="31" t="s">
        <v>3381</v>
      </c>
      <c r="U114" s="31" t="s">
        <v>3382</v>
      </c>
      <c r="V114" s="31" t="s">
        <v>94</v>
      </c>
      <c r="W114" s="31" t="s">
        <v>3383</v>
      </c>
      <c r="X114" s="31" t="s">
        <v>3384</v>
      </c>
      <c r="Y114" s="31" t="s">
        <v>3385</v>
      </c>
      <c r="Z114" s="31" t="s">
        <v>2913</v>
      </c>
      <c r="AA114" s="31" t="s">
        <v>3344</v>
      </c>
      <c r="AB114" s="31" t="s">
        <v>981</v>
      </c>
      <c r="AC114" s="31" t="s">
        <v>4075</v>
      </c>
      <c r="AD114" s="31" t="s">
        <v>3368</v>
      </c>
      <c r="AE114" s="31" t="s">
        <v>3050</v>
      </c>
      <c r="AF114" s="33">
        <v>275</v>
      </c>
    </row>
    <row r="115" spans="2:32" ht="24.95" customHeight="1" x14ac:dyDescent="0.25">
      <c r="B115" s="29" t="s">
        <v>1616</v>
      </c>
      <c r="C115" s="30">
        <v>99</v>
      </c>
      <c r="D115" s="31" t="s">
        <v>4304</v>
      </c>
      <c r="E115" s="31" t="s">
        <v>1615</v>
      </c>
      <c r="F115" s="31" t="s">
        <v>1616</v>
      </c>
      <c r="G115" s="31" t="s">
        <v>1617</v>
      </c>
      <c r="H115" s="31" t="s">
        <v>286</v>
      </c>
      <c r="I115" s="31" t="s">
        <v>81</v>
      </c>
      <c r="J115" s="31" t="s">
        <v>1619</v>
      </c>
      <c r="K115" s="32" t="s">
        <v>4477</v>
      </c>
      <c r="L115" s="32" t="s">
        <v>4478</v>
      </c>
      <c r="M115" s="31" t="s">
        <v>85</v>
      </c>
      <c r="N115" s="31" t="s">
        <v>86</v>
      </c>
      <c r="O115" s="31" t="s">
        <v>1622</v>
      </c>
      <c r="P115" s="31" t="s">
        <v>1623</v>
      </c>
      <c r="Q115" s="31" t="s">
        <v>1624</v>
      </c>
      <c r="R115" s="32" t="s">
        <v>4479</v>
      </c>
      <c r="S115" s="31" t="s">
        <v>1626</v>
      </c>
      <c r="T115" s="31" t="s">
        <v>1627</v>
      </c>
      <c r="U115" s="31" t="s">
        <v>1628</v>
      </c>
      <c r="V115" s="31" t="s">
        <v>94</v>
      </c>
      <c r="W115" s="31" t="s">
        <v>1629</v>
      </c>
      <c r="X115" s="31" t="s">
        <v>1630</v>
      </c>
      <c r="Y115" s="31" t="s">
        <v>1631</v>
      </c>
      <c r="Z115" s="31" t="s">
        <v>1266</v>
      </c>
      <c r="AA115" s="31" t="s">
        <v>1519</v>
      </c>
      <c r="AB115" s="31" t="s">
        <v>4051</v>
      </c>
      <c r="AC115" s="31" t="s">
        <v>4308</v>
      </c>
      <c r="AD115" s="31" t="s">
        <v>1615</v>
      </c>
      <c r="AE115" s="31" t="s">
        <v>1618</v>
      </c>
      <c r="AF115" s="33">
        <v>162</v>
      </c>
    </row>
    <row r="116" spans="2:32" ht="24.95" customHeight="1" x14ac:dyDescent="0.25">
      <c r="B116" s="29" t="s">
        <v>979</v>
      </c>
      <c r="C116" s="30">
        <v>100</v>
      </c>
      <c r="D116" s="31" t="s">
        <v>4313</v>
      </c>
      <c r="E116" s="31" t="s">
        <v>978</v>
      </c>
      <c r="F116" s="31" t="s">
        <v>979</v>
      </c>
      <c r="G116" s="31" t="s">
        <v>980</v>
      </c>
      <c r="H116" s="31" t="s">
        <v>919</v>
      </c>
      <c r="I116" s="31" t="s">
        <v>81</v>
      </c>
      <c r="J116" s="31" t="s">
        <v>982</v>
      </c>
      <c r="K116" s="32" t="s">
        <v>4480</v>
      </c>
      <c r="L116" s="32" t="s">
        <v>4481</v>
      </c>
      <c r="M116" s="31" t="s">
        <v>85</v>
      </c>
      <c r="N116" s="31" t="s">
        <v>86</v>
      </c>
      <c r="O116" s="31" t="s">
        <v>985</v>
      </c>
      <c r="P116" s="31" t="s">
        <v>986</v>
      </c>
      <c r="Q116" s="31" t="s">
        <v>987</v>
      </c>
      <c r="R116" s="32" t="s">
        <v>988</v>
      </c>
      <c r="S116" s="31" t="s">
        <v>989</v>
      </c>
      <c r="T116" s="31" t="s">
        <v>990</v>
      </c>
      <c r="U116" s="31" t="s">
        <v>991</v>
      </c>
      <c r="V116" s="31" t="s">
        <v>94</v>
      </c>
      <c r="W116" s="31" t="s">
        <v>992</v>
      </c>
      <c r="X116" s="31" t="s">
        <v>993</v>
      </c>
      <c r="Y116" s="31" t="s">
        <v>994</v>
      </c>
      <c r="Z116" s="31" t="s">
        <v>489</v>
      </c>
      <c r="AA116" s="31" t="s">
        <v>916</v>
      </c>
      <c r="AB116" s="31" t="s">
        <v>4051</v>
      </c>
      <c r="AC116" s="31" t="s">
        <v>4308</v>
      </c>
      <c r="AD116" s="31" t="s">
        <v>978</v>
      </c>
      <c r="AE116" s="31" t="s">
        <v>981</v>
      </c>
      <c r="AF116" s="33">
        <v>124</v>
      </c>
    </row>
    <row r="117" spans="2:32" ht="24.95" customHeight="1" x14ac:dyDescent="0.25">
      <c r="B117" s="29" t="s">
        <v>3133</v>
      </c>
      <c r="C117" s="30">
        <v>101</v>
      </c>
      <c r="D117" s="31" t="s">
        <v>4402</v>
      </c>
      <c r="E117" s="31" t="s">
        <v>4403</v>
      </c>
      <c r="F117" s="31" t="s">
        <v>3133</v>
      </c>
      <c r="G117" s="31" t="s">
        <v>3134</v>
      </c>
      <c r="H117" s="31" t="s">
        <v>2873</v>
      </c>
      <c r="I117" s="31" t="s">
        <v>81</v>
      </c>
      <c r="J117" s="31" t="s">
        <v>1741</v>
      </c>
      <c r="K117" s="32" t="s">
        <v>4482</v>
      </c>
      <c r="L117" s="32" t="s">
        <v>4483</v>
      </c>
      <c r="M117" s="31" t="s">
        <v>3137</v>
      </c>
      <c r="N117" s="31" t="s">
        <v>3138</v>
      </c>
      <c r="O117" s="31" t="s">
        <v>3139</v>
      </c>
      <c r="P117" s="31" t="s">
        <v>3140</v>
      </c>
      <c r="Q117" s="31" t="s">
        <v>3141</v>
      </c>
      <c r="R117" s="32" t="s">
        <v>3142</v>
      </c>
      <c r="S117" s="31" t="s">
        <v>3143</v>
      </c>
      <c r="T117" s="31" t="s">
        <v>3144</v>
      </c>
      <c r="U117" s="31" t="s">
        <v>3145</v>
      </c>
      <c r="V117" s="31" t="s">
        <v>94</v>
      </c>
      <c r="W117" s="31" t="s">
        <v>3146</v>
      </c>
      <c r="X117" s="31" t="s">
        <v>3147</v>
      </c>
      <c r="Y117" s="31" t="s">
        <v>3148</v>
      </c>
      <c r="Z117" s="31" t="s">
        <v>2956</v>
      </c>
      <c r="AA117" s="31" t="s">
        <v>3132</v>
      </c>
      <c r="AB117" s="31" t="s">
        <v>981</v>
      </c>
      <c r="AC117" s="31" t="s">
        <v>4075</v>
      </c>
      <c r="AD117" s="31" t="s">
        <v>2852</v>
      </c>
      <c r="AE117" s="31" t="s">
        <v>3050</v>
      </c>
      <c r="AF117" s="33">
        <v>264</v>
      </c>
    </row>
    <row r="118" spans="2:32" ht="24.95" customHeight="1" x14ac:dyDescent="0.25">
      <c r="B118" s="29" t="s">
        <v>3674</v>
      </c>
      <c r="C118" s="30">
        <v>102</v>
      </c>
      <c r="D118" s="31" t="s">
        <v>4484</v>
      </c>
      <c r="E118" s="31" t="s">
        <v>3673</v>
      </c>
      <c r="F118" s="31" t="s">
        <v>3674</v>
      </c>
      <c r="G118" s="31" t="s">
        <v>4485</v>
      </c>
      <c r="H118" s="31" t="s">
        <v>3519</v>
      </c>
      <c r="I118" s="31" t="s">
        <v>81</v>
      </c>
      <c r="J118" s="31" t="s">
        <v>3675</v>
      </c>
      <c r="K118" s="32" t="s">
        <v>3676</v>
      </c>
      <c r="L118" s="32" t="s">
        <v>4486</v>
      </c>
      <c r="M118" s="31" t="s">
        <v>3678</v>
      </c>
      <c r="N118" s="31" t="s">
        <v>3679</v>
      </c>
      <c r="O118" s="31" t="s">
        <v>3680</v>
      </c>
      <c r="P118" s="31" t="s">
        <v>3681</v>
      </c>
      <c r="Q118" s="31" t="s">
        <v>3682</v>
      </c>
      <c r="R118" s="32" t="s">
        <v>4487</v>
      </c>
      <c r="S118" s="31" t="s">
        <v>3684</v>
      </c>
      <c r="T118" s="31" t="s">
        <v>92</v>
      </c>
      <c r="U118" s="31" t="s">
        <v>3685</v>
      </c>
      <c r="V118" s="31" t="s">
        <v>94</v>
      </c>
      <c r="W118" s="31" t="s">
        <v>3686</v>
      </c>
      <c r="X118" s="31" t="s">
        <v>3687</v>
      </c>
      <c r="Y118" s="31" t="s">
        <v>3688</v>
      </c>
      <c r="Z118" s="31" t="s">
        <v>2956</v>
      </c>
      <c r="AA118" s="31" t="s">
        <v>3631</v>
      </c>
      <c r="AB118" s="31" t="s">
        <v>981</v>
      </c>
      <c r="AC118" s="31" t="s">
        <v>4075</v>
      </c>
      <c r="AD118" s="31" t="s">
        <v>3673</v>
      </c>
      <c r="AE118" s="31" t="s">
        <v>3050</v>
      </c>
      <c r="AF118" s="33">
        <v>289</v>
      </c>
    </row>
    <row r="119" spans="2:32" ht="24.95" customHeight="1" x14ac:dyDescent="0.25">
      <c r="B119" s="29" t="s">
        <v>127</v>
      </c>
      <c r="C119" s="30">
        <v>103</v>
      </c>
      <c r="D119" s="31" t="s">
        <v>4488</v>
      </c>
      <c r="E119" s="31" t="s">
        <v>126</v>
      </c>
      <c r="F119" s="31" t="s">
        <v>127</v>
      </c>
      <c r="G119" s="31" t="s">
        <v>128</v>
      </c>
      <c r="H119" s="31" t="s">
        <v>129</v>
      </c>
      <c r="I119" s="31" t="s">
        <v>81</v>
      </c>
      <c r="J119" s="31" t="s">
        <v>130</v>
      </c>
      <c r="K119" s="32" t="s">
        <v>4489</v>
      </c>
      <c r="L119" s="32" t="s">
        <v>4490</v>
      </c>
      <c r="M119" s="31" t="s">
        <v>85</v>
      </c>
      <c r="N119" s="31" t="s">
        <v>86</v>
      </c>
      <c r="O119" s="31" t="s">
        <v>133</v>
      </c>
      <c r="P119" s="31" t="s">
        <v>134</v>
      </c>
      <c r="Q119" s="31" t="s">
        <v>135</v>
      </c>
      <c r="R119" s="32" t="s">
        <v>136</v>
      </c>
      <c r="S119" s="31" t="s">
        <v>137</v>
      </c>
      <c r="T119" s="31" t="s">
        <v>138</v>
      </c>
      <c r="U119" s="31" t="s">
        <v>139</v>
      </c>
      <c r="V119" s="31" t="s">
        <v>94</v>
      </c>
      <c r="W119" s="31" t="s">
        <v>140</v>
      </c>
      <c r="X119" s="31" t="s">
        <v>141</v>
      </c>
      <c r="Y119" s="31" t="s">
        <v>142</v>
      </c>
      <c r="Z119" s="31" t="s">
        <v>119</v>
      </c>
      <c r="AA119" s="31" t="s">
        <v>75</v>
      </c>
      <c r="AB119" s="31" t="s">
        <v>4024</v>
      </c>
      <c r="AC119" s="31" t="s">
        <v>4283</v>
      </c>
      <c r="AD119" s="31" t="s">
        <v>126</v>
      </c>
      <c r="AE119" s="31" t="s">
        <v>80</v>
      </c>
      <c r="AF119" s="33">
        <v>72</v>
      </c>
    </row>
    <row r="120" spans="2:32" ht="24.95" customHeight="1" x14ac:dyDescent="0.25">
      <c r="B120" s="29" t="s">
        <v>3517</v>
      </c>
      <c r="C120" s="30">
        <v>104</v>
      </c>
      <c r="D120" s="31" t="s">
        <v>4491</v>
      </c>
      <c r="E120" s="31" t="s">
        <v>3516</v>
      </c>
      <c r="F120" s="31" t="s">
        <v>3517</v>
      </c>
      <c r="G120" s="31" t="s">
        <v>3518</v>
      </c>
      <c r="H120" s="31" t="s">
        <v>3519</v>
      </c>
      <c r="I120" s="31" t="s">
        <v>81</v>
      </c>
      <c r="J120" s="31" t="s">
        <v>3521</v>
      </c>
      <c r="K120" s="32" t="s">
        <v>4492</v>
      </c>
      <c r="L120" s="32" t="s">
        <v>4493</v>
      </c>
      <c r="M120" s="31" t="s">
        <v>3524</v>
      </c>
      <c r="N120" s="31" t="s">
        <v>3525</v>
      </c>
      <c r="O120" s="31" t="s">
        <v>3526</v>
      </c>
      <c r="P120" s="31" t="s">
        <v>3527</v>
      </c>
      <c r="Q120" s="31" t="s">
        <v>3528</v>
      </c>
      <c r="R120" s="32" t="s">
        <v>3529</v>
      </c>
      <c r="S120" s="31" t="s">
        <v>3530</v>
      </c>
      <c r="T120" s="31" t="s">
        <v>92</v>
      </c>
      <c r="U120" s="31" t="s">
        <v>3531</v>
      </c>
      <c r="V120" s="31" t="s">
        <v>94</v>
      </c>
      <c r="W120" s="31" t="s">
        <v>3532</v>
      </c>
      <c r="X120" s="31" t="s">
        <v>3533</v>
      </c>
      <c r="Y120" s="31" t="s">
        <v>3534</v>
      </c>
      <c r="Z120" s="31" t="s">
        <v>3535</v>
      </c>
      <c r="AA120" s="31" t="s">
        <v>3515</v>
      </c>
      <c r="AB120" s="31" t="s">
        <v>3519</v>
      </c>
      <c r="AC120" s="31" t="s">
        <v>4494</v>
      </c>
      <c r="AD120" s="31" t="s">
        <v>3516</v>
      </c>
      <c r="AE120" s="31" t="s">
        <v>3520</v>
      </c>
      <c r="AF120" s="33">
        <v>282</v>
      </c>
    </row>
    <row r="121" spans="2:32" ht="24.95" customHeight="1" x14ac:dyDescent="0.25">
      <c r="B121" s="29" t="s">
        <v>1558</v>
      </c>
      <c r="C121" s="30">
        <v>105</v>
      </c>
      <c r="D121" s="31" t="s">
        <v>4304</v>
      </c>
      <c r="E121" s="31" t="s">
        <v>1557</v>
      </c>
      <c r="F121" s="31" t="s">
        <v>1558</v>
      </c>
      <c r="G121" s="31" t="s">
        <v>1559</v>
      </c>
      <c r="H121" s="31" t="s">
        <v>1197</v>
      </c>
      <c r="I121" s="31" t="s">
        <v>81</v>
      </c>
      <c r="J121" s="31" t="s">
        <v>1561</v>
      </c>
      <c r="K121" s="32" t="s">
        <v>4495</v>
      </c>
      <c r="L121" s="32" t="s">
        <v>4496</v>
      </c>
      <c r="M121" s="31" t="s">
        <v>85</v>
      </c>
      <c r="N121" s="31" t="s">
        <v>86</v>
      </c>
      <c r="O121" s="31" t="s">
        <v>1564</v>
      </c>
      <c r="P121" s="31" t="s">
        <v>1565</v>
      </c>
      <c r="Q121" s="31" t="s">
        <v>1566</v>
      </c>
      <c r="R121" s="32" t="s">
        <v>1567</v>
      </c>
      <c r="S121" s="31" t="s">
        <v>1568</v>
      </c>
      <c r="T121" s="31" t="s">
        <v>1569</v>
      </c>
      <c r="U121" s="31" t="s">
        <v>1570</v>
      </c>
      <c r="V121" s="31" t="s">
        <v>94</v>
      </c>
      <c r="W121" s="31" t="s">
        <v>1571</v>
      </c>
      <c r="X121" s="31" t="s">
        <v>1572</v>
      </c>
      <c r="Y121" s="31" t="s">
        <v>1573</v>
      </c>
      <c r="Z121" s="31" t="s">
        <v>974</v>
      </c>
      <c r="AA121" s="31" t="s">
        <v>1519</v>
      </c>
      <c r="AB121" s="31" t="s">
        <v>4051</v>
      </c>
      <c r="AC121" s="31" t="s">
        <v>4308</v>
      </c>
      <c r="AD121" s="31" t="s">
        <v>1557</v>
      </c>
      <c r="AE121" s="31" t="s">
        <v>1560</v>
      </c>
      <c r="AF121" s="33">
        <v>159</v>
      </c>
    </row>
    <row r="122" spans="2:32" ht="24.95" customHeight="1" x14ac:dyDescent="0.25">
      <c r="B122" s="29" t="s">
        <v>3260</v>
      </c>
      <c r="C122" s="30">
        <v>106</v>
      </c>
      <c r="D122" s="31" t="s">
        <v>4455</v>
      </c>
      <c r="E122" s="31" t="s">
        <v>4269</v>
      </c>
      <c r="F122" s="31" t="s">
        <v>3260</v>
      </c>
      <c r="G122" s="31" t="s">
        <v>3261</v>
      </c>
      <c r="H122" s="31" t="s">
        <v>3262</v>
      </c>
      <c r="I122" s="31" t="s">
        <v>81</v>
      </c>
      <c r="J122" s="31" t="s">
        <v>3264</v>
      </c>
      <c r="K122" s="32" t="s">
        <v>4497</v>
      </c>
      <c r="L122" s="32" t="s">
        <v>4498</v>
      </c>
      <c r="M122" s="31" t="s">
        <v>3267</v>
      </c>
      <c r="N122" s="31" t="s">
        <v>3268</v>
      </c>
      <c r="O122" s="31" t="s">
        <v>3269</v>
      </c>
      <c r="P122" s="31" t="s">
        <v>3270</v>
      </c>
      <c r="Q122" s="31" t="s">
        <v>3271</v>
      </c>
      <c r="R122" s="32" t="s">
        <v>3272</v>
      </c>
      <c r="S122" s="31" t="s">
        <v>3273</v>
      </c>
      <c r="T122" s="31" t="s">
        <v>3274</v>
      </c>
      <c r="U122" s="31" t="s">
        <v>3275</v>
      </c>
      <c r="V122" s="31" t="s">
        <v>94</v>
      </c>
      <c r="W122" s="31" t="s">
        <v>3276</v>
      </c>
      <c r="X122" s="31" t="s">
        <v>3277</v>
      </c>
      <c r="Y122" s="31" t="s">
        <v>3278</v>
      </c>
      <c r="Z122" s="31" t="s">
        <v>2956</v>
      </c>
      <c r="AA122" s="31" t="s">
        <v>3238</v>
      </c>
      <c r="AB122" s="31" t="s">
        <v>1682</v>
      </c>
      <c r="AC122" s="31" t="s">
        <v>4092</v>
      </c>
      <c r="AD122" s="31" t="s">
        <v>1699</v>
      </c>
      <c r="AE122" s="31" t="s">
        <v>3263</v>
      </c>
      <c r="AF122" s="33">
        <v>270</v>
      </c>
    </row>
    <row r="123" spans="2:32" ht="24.95" customHeight="1" x14ac:dyDescent="0.25">
      <c r="B123" s="29" t="s">
        <v>3840</v>
      </c>
      <c r="C123" s="30">
        <v>107</v>
      </c>
      <c r="D123" s="31" t="s">
        <v>4455</v>
      </c>
      <c r="E123" s="31" t="s">
        <v>4269</v>
      </c>
      <c r="F123" s="31" t="s">
        <v>3840</v>
      </c>
      <c r="G123" s="31" t="s">
        <v>4499</v>
      </c>
      <c r="H123" s="31" t="s">
        <v>2873</v>
      </c>
      <c r="I123" s="31" t="s">
        <v>81</v>
      </c>
      <c r="J123" s="31" t="s">
        <v>3842</v>
      </c>
      <c r="K123" s="32" t="s">
        <v>4500</v>
      </c>
      <c r="L123" s="32" t="s">
        <v>4501</v>
      </c>
      <c r="M123" s="31" t="s">
        <v>3845</v>
      </c>
      <c r="N123" s="31" t="s">
        <v>3846</v>
      </c>
      <c r="O123" s="31" t="s">
        <v>3847</v>
      </c>
      <c r="P123" s="31" t="s">
        <v>3848</v>
      </c>
      <c r="Q123" s="31" t="s">
        <v>3849</v>
      </c>
      <c r="R123" s="32" t="s">
        <v>3850</v>
      </c>
      <c r="S123" s="31" t="s">
        <v>3851</v>
      </c>
      <c r="T123" s="31" t="s">
        <v>92</v>
      </c>
      <c r="U123" s="31" t="s">
        <v>3852</v>
      </c>
      <c r="V123" s="31" t="s">
        <v>94</v>
      </c>
      <c r="W123" s="31" t="s">
        <v>3853</v>
      </c>
      <c r="X123" s="31" t="s">
        <v>3854</v>
      </c>
      <c r="Y123" s="31" t="s">
        <v>3855</v>
      </c>
      <c r="Z123" s="31" t="s">
        <v>3856</v>
      </c>
      <c r="AA123" s="31" t="s">
        <v>3238</v>
      </c>
      <c r="AB123" s="31" t="s">
        <v>4030</v>
      </c>
      <c r="AC123" s="31" t="s">
        <v>4392</v>
      </c>
      <c r="AD123" s="31" t="s">
        <v>3839</v>
      </c>
      <c r="AE123" s="31" t="s">
        <v>3841</v>
      </c>
      <c r="AF123" s="33">
        <v>297</v>
      </c>
    </row>
    <row r="124" spans="2:32" ht="24.95" customHeight="1" x14ac:dyDescent="0.25">
      <c r="B124" s="29" t="s">
        <v>1700</v>
      </c>
      <c r="C124" s="30">
        <v>108</v>
      </c>
      <c r="D124" s="31" t="s">
        <v>4268</v>
      </c>
      <c r="E124" s="31" t="s">
        <v>4269</v>
      </c>
      <c r="F124" s="31" t="s">
        <v>1700</v>
      </c>
      <c r="G124" s="31" t="s">
        <v>1701</v>
      </c>
      <c r="H124" s="31" t="s">
        <v>286</v>
      </c>
      <c r="I124" s="31" t="s">
        <v>81</v>
      </c>
      <c r="J124" s="31" t="s">
        <v>1702</v>
      </c>
      <c r="K124" s="32" t="s">
        <v>4502</v>
      </c>
      <c r="L124" s="32" t="s">
        <v>4503</v>
      </c>
      <c r="M124" s="31" t="s">
        <v>85</v>
      </c>
      <c r="N124" s="31" t="s">
        <v>86</v>
      </c>
      <c r="O124" s="31" t="s">
        <v>1705</v>
      </c>
      <c r="P124" s="31" t="s">
        <v>1706</v>
      </c>
      <c r="Q124" s="31" t="s">
        <v>1707</v>
      </c>
      <c r="R124" s="32" t="s">
        <v>1708</v>
      </c>
      <c r="S124" s="31" t="s">
        <v>1709</v>
      </c>
      <c r="T124" s="31" t="s">
        <v>1710</v>
      </c>
      <c r="U124" s="31" t="s">
        <v>1711</v>
      </c>
      <c r="V124" s="31" t="s">
        <v>94</v>
      </c>
      <c r="W124" s="31" t="s">
        <v>1712</v>
      </c>
      <c r="X124" s="31" t="s">
        <v>1713</v>
      </c>
      <c r="Y124" s="31" t="s">
        <v>1714</v>
      </c>
      <c r="Z124" s="31" t="s">
        <v>413</v>
      </c>
      <c r="AA124" s="31" t="s">
        <v>1658</v>
      </c>
      <c r="AB124" s="31" t="s">
        <v>92</v>
      </c>
      <c r="AC124" s="31" t="s">
        <v>4277</v>
      </c>
      <c r="AD124" s="31" t="s">
        <v>1699</v>
      </c>
      <c r="AE124" s="31" t="s">
        <v>248</v>
      </c>
      <c r="AF124" s="33">
        <v>166</v>
      </c>
    </row>
    <row r="125" spans="2:32" ht="24.95" customHeight="1" x14ac:dyDescent="0.25">
      <c r="B125" s="29" t="s">
        <v>2918</v>
      </c>
      <c r="C125" s="30">
        <v>109</v>
      </c>
      <c r="D125" s="31" t="s">
        <v>4324</v>
      </c>
      <c r="E125" s="31" t="s">
        <v>4325</v>
      </c>
      <c r="F125" s="31" t="s">
        <v>2918</v>
      </c>
      <c r="G125" s="31" t="s">
        <v>2919</v>
      </c>
      <c r="H125" s="31" t="s">
        <v>2873</v>
      </c>
      <c r="I125" s="31" t="s">
        <v>81</v>
      </c>
      <c r="J125" s="31" t="s">
        <v>2921</v>
      </c>
      <c r="K125" s="32" t="s">
        <v>2922</v>
      </c>
      <c r="L125" s="32" t="s">
        <v>4504</v>
      </c>
      <c r="M125" s="31" t="s">
        <v>2924</v>
      </c>
      <c r="N125" s="31" t="s">
        <v>2925</v>
      </c>
      <c r="O125" s="31" t="s">
        <v>2926</v>
      </c>
      <c r="P125" s="31" t="s">
        <v>2927</v>
      </c>
      <c r="Q125" s="31" t="s">
        <v>2928</v>
      </c>
      <c r="R125" s="32" t="s">
        <v>2929</v>
      </c>
      <c r="S125" s="31" t="s">
        <v>2930</v>
      </c>
      <c r="T125" s="31" t="s">
        <v>2931</v>
      </c>
      <c r="U125" s="31" t="s">
        <v>2932</v>
      </c>
      <c r="V125" s="31" t="s">
        <v>94</v>
      </c>
      <c r="W125" s="31" t="s">
        <v>2933</v>
      </c>
      <c r="X125" s="31" t="s">
        <v>2934</v>
      </c>
      <c r="Y125" s="31" t="s">
        <v>2935</v>
      </c>
      <c r="Z125" s="31" t="s">
        <v>2890</v>
      </c>
      <c r="AA125" s="31" t="s">
        <v>2847</v>
      </c>
      <c r="AB125" s="31" t="s">
        <v>981</v>
      </c>
      <c r="AC125" s="31" t="s">
        <v>4075</v>
      </c>
      <c r="AD125" s="31" t="s">
        <v>2917</v>
      </c>
      <c r="AE125" s="31" t="s">
        <v>2920</v>
      </c>
      <c r="AF125" s="33">
        <v>254</v>
      </c>
    </row>
    <row r="126" spans="2:32" ht="24.95" customHeight="1" x14ac:dyDescent="0.25">
      <c r="B126" s="29" t="s">
        <v>3924</v>
      </c>
      <c r="C126" s="30">
        <v>110</v>
      </c>
      <c r="D126" s="31" t="s">
        <v>4331</v>
      </c>
      <c r="E126" s="31" t="s">
        <v>4332</v>
      </c>
      <c r="F126" s="31" t="s">
        <v>3924</v>
      </c>
      <c r="G126" s="31" t="s">
        <v>3925</v>
      </c>
      <c r="H126" s="31" t="s">
        <v>3799</v>
      </c>
      <c r="I126" s="31" t="s">
        <v>81</v>
      </c>
      <c r="J126" s="31" t="s">
        <v>3927</v>
      </c>
      <c r="K126" s="32" t="s">
        <v>4505</v>
      </c>
      <c r="L126" s="32" t="s">
        <v>4506</v>
      </c>
      <c r="M126" s="31" t="s">
        <v>3930</v>
      </c>
      <c r="N126" s="31" t="s">
        <v>3931</v>
      </c>
      <c r="O126" s="31" t="s">
        <v>3932</v>
      </c>
      <c r="P126" s="31" t="s">
        <v>3933</v>
      </c>
      <c r="Q126" s="31" t="s">
        <v>3934</v>
      </c>
      <c r="R126" s="32" t="s">
        <v>3935</v>
      </c>
      <c r="S126" s="31" t="s">
        <v>3936</v>
      </c>
      <c r="T126" s="31" t="s">
        <v>1670</v>
      </c>
      <c r="U126" s="31" t="s">
        <v>3937</v>
      </c>
      <c r="V126" s="31" t="s">
        <v>94</v>
      </c>
      <c r="W126" s="31" t="s">
        <v>3938</v>
      </c>
      <c r="X126" s="31" t="s">
        <v>3939</v>
      </c>
      <c r="Y126" s="31" t="s">
        <v>3940</v>
      </c>
      <c r="Z126" s="31" t="s">
        <v>2956</v>
      </c>
      <c r="AA126" s="31" t="s">
        <v>3344</v>
      </c>
      <c r="AB126" s="31" t="s">
        <v>4024</v>
      </c>
      <c r="AC126" s="31" t="s">
        <v>4283</v>
      </c>
      <c r="AD126" s="31" t="s">
        <v>3923</v>
      </c>
      <c r="AE126" s="31" t="s">
        <v>3926</v>
      </c>
      <c r="AF126" s="33">
        <v>301</v>
      </c>
    </row>
    <row r="127" spans="2:32" ht="24.95" customHeight="1" x14ac:dyDescent="0.25">
      <c r="B127" s="29" t="s">
        <v>3194</v>
      </c>
      <c r="C127" s="30">
        <v>111</v>
      </c>
      <c r="D127" s="31" t="s">
        <v>4402</v>
      </c>
      <c r="E127" s="31" t="s">
        <v>4359</v>
      </c>
      <c r="F127" s="31" t="s">
        <v>3194</v>
      </c>
      <c r="G127" s="31" t="s">
        <v>3195</v>
      </c>
      <c r="H127" s="31" t="s">
        <v>2873</v>
      </c>
      <c r="I127" s="31" t="s">
        <v>81</v>
      </c>
      <c r="J127" s="31" t="s">
        <v>3197</v>
      </c>
      <c r="K127" s="32" t="s">
        <v>3198</v>
      </c>
      <c r="L127" s="32" t="s">
        <v>4507</v>
      </c>
      <c r="M127" s="31" t="s">
        <v>3200</v>
      </c>
      <c r="N127" s="31" t="s">
        <v>3201</v>
      </c>
      <c r="O127" s="31" t="s">
        <v>3202</v>
      </c>
      <c r="P127" s="31" t="s">
        <v>3203</v>
      </c>
      <c r="Q127" s="31" t="s">
        <v>3204</v>
      </c>
      <c r="R127" s="32" t="s">
        <v>3205</v>
      </c>
      <c r="S127" s="31" t="s">
        <v>3206</v>
      </c>
      <c r="T127" s="31" t="s">
        <v>3207</v>
      </c>
      <c r="U127" s="31" t="s">
        <v>3208</v>
      </c>
      <c r="V127" s="31" t="s">
        <v>94</v>
      </c>
      <c r="W127" s="31" t="s">
        <v>3209</v>
      </c>
      <c r="X127" s="31" t="s">
        <v>3210</v>
      </c>
      <c r="Y127" s="31" t="s">
        <v>3211</v>
      </c>
      <c r="Z127" s="31" t="s">
        <v>3212</v>
      </c>
      <c r="AA127" s="31" t="s">
        <v>3132</v>
      </c>
      <c r="AB127" s="31" t="s">
        <v>4047</v>
      </c>
      <c r="AC127" s="31" t="s">
        <v>4364</v>
      </c>
      <c r="AD127" s="31" t="s">
        <v>3193</v>
      </c>
      <c r="AE127" s="31" t="s">
        <v>3196</v>
      </c>
      <c r="AF127" s="33">
        <v>267</v>
      </c>
    </row>
    <row r="128" spans="2:32" ht="39.75" customHeight="1" x14ac:dyDescent="0.25">
      <c r="B128" s="29" t="s">
        <v>3217</v>
      </c>
      <c r="C128" s="30">
        <v>112</v>
      </c>
      <c r="D128" s="31" t="s">
        <v>4402</v>
      </c>
      <c r="E128" s="31" t="s">
        <v>4403</v>
      </c>
      <c r="F128" s="31" t="s">
        <v>3217</v>
      </c>
      <c r="G128" s="31" t="s">
        <v>3218</v>
      </c>
      <c r="H128" s="31" t="s">
        <v>3219</v>
      </c>
      <c r="I128" s="31" t="s">
        <v>81</v>
      </c>
      <c r="J128" s="31" t="s">
        <v>3220</v>
      </c>
      <c r="K128" s="32" t="s">
        <v>3221</v>
      </c>
      <c r="L128" s="32" t="s">
        <v>4508</v>
      </c>
      <c r="M128" s="31" t="s">
        <v>3223</v>
      </c>
      <c r="N128" s="31" t="s">
        <v>3224</v>
      </c>
      <c r="O128" s="31" t="s">
        <v>3225</v>
      </c>
      <c r="P128" s="31" t="s">
        <v>3226</v>
      </c>
      <c r="Q128" s="31" t="s">
        <v>3227</v>
      </c>
      <c r="R128" s="32" t="s">
        <v>3228</v>
      </c>
      <c r="S128" s="31" t="s">
        <v>3229</v>
      </c>
      <c r="T128" s="31" t="s">
        <v>3230</v>
      </c>
      <c r="U128" s="31" t="s">
        <v>3231</v>
      </c>
      <c r="V128" s="31" t="s">
        <v>94</v>
      </c>
      <c r="W128" s="31" t="s">
        <v>3232</v>
      </c>
      <c r="X128" s="31" t="s">
        <v>3233</v>
      </c>
      <c r="Y128" s="31" t="s">
        <v>3234</v>
      </c>
      <c r="Z128" s="31" t="s">
        <v>2890</v>
      </c>
      <c r="AA128" s="31" t="s">
        <v>3132</v>
      </c>
      <c r="AB128" s="31" t="s">
        <v>1682</v>
      </c>
      <c r="AC128" s="31" t="s">
        <v>4092</v>
      </c>
      <c r="AD128" s="31" t="s">
        <v>3216</v>
      </c>
      <c r="AE128" s="31" t="s">
        <v>3153</v>
      </c>
      <c r="AF128" s="33">
        <v>268</v>
      </c>
    </row>
    <row r="129" spans="2:32" ht="24.95" customHeight="1" x14ac:dyDescent="0.25">
      <c r="B129" s="29" t="s">
        <v>1719</v>
      </c>
      <c r="C129" s="30">
        <v>113</v>
      </c>
      <c r="D129" s="31" t="s">
        <v>4268</v>
      </c>
      <c r="E129" s="31" t="s">
        <v>4269</v>
      </c>
      <c r="F129" s="31" t="s">
        <v>1719</v>
      </c>
      <c r="G129" s="31" t="s">
        <v>4509</v>
      </c>
      <c r="H129" s="31" t="s">
        <v>1720</v>
      </c>
      <c r="I129" s="31" t="s">
        <v>81</v>
      </c>
      <c r="J129" s="31" t="s">
        <v>1722</v>
      </c>
      <c r="K129" s="32" t="s">
        <v>4510</v>
      </c>
      <c r="L129" s="32" t="s">
        <v>4511</v>
      </c>
      <c r="M129" s="31" t="s">
        <v>85</v>
      </c>
      <c r="N129" s="31" t="s">
        <v>86</v>
      </c>
      <c r="O129" s="31" t="s">
        <v>1725</v>
      </c>
      <c r="P129" s="31" t="s">
        <v>1726</v>
      </c>
      <c r="Q129" s="31" t="s">
        <v>1727</v>
      </c>
      <c r="R129" s="32" t="s">
        <v>1728</v>
      </c>
      <c r="S129" s="31" t="s">
        <v>1729</v>
      </c>
      <c r="T129" s="31" t="s">
        <v>1730</v>
      </c>
      <c r="U129" s="31" t="s">
        <v>1731</v>
      </c>
      <c r="V129" s="31" t="s">
        <v>94</v>
      </c>
      <c r="W129" s="31" t="s">
        <v>1732</v>
      </c>
      <c r="X129" s="31" t="s">
        <v>1733</v>
      </c>
      <c r="Y129" s="31" t="s">
        <v>1734</v>
      </c>
      <c r="Z129" s="31" t="s">
        <v>98</v>
      </c>
      <c r="AA129" s="31" t="s">
        <v>1658</v>
      </c>
      <c r="AB129" s="31" t="s">
        <v>4051</v>
      </c>
      <c r="AC129" s="31" t="s">
        <v>4308</v>
      </c>
      <c r="AD129" s="31" t="s">
        <v>1718</v>
      </c>
      <c r="AE129" s="31" t="s">
        <v>1721</v>
      </c>
      <c r="AF129" s="33">
        <v>167</v>
      </c>
    </row>
    <row r="130" spans="2:32" ht="24.95" customHeight="1" x14ac:dyDescent="0.25">
      <c r="B130" s="29" t="s">
        <v>1038</v>
      </c>
      <c r="C130" s="30">
        <v>114</v>
      </c>
      <c r="D130" s="31" t="s">
        <v>4313</v>
      </c>
      <c r="E130" s="31" t="s">
        <v>1037</v>
      </c>
      <c r="F130" s="31" t="s">
        <v>1038</v>
      </c>
      <c r="G130" s="31" t="s">
        <v>1039</v>
      </c>
      <c r="H130" s="31" t="s">
        <v>1040</v>
      </c>
      <c r="I130" s="31" t="s">
        <v>81</v>
      </c>
      <c r="J130" s="31" t="s">
        <v>1042</v>
      </c>
      <c r="K130" s="32" t="s">
        <v>4512</v>
      </c>
      <c r="L130" s="32" t="s">
        <v>4513</v>
      </c>
      <c r="M130" s="31" t="s">
        <v>85</v>
      </c>
      <c r="N130" s="31" t="s">
        <v>86</v>
      </c>
      <c r="O130" s="31" t="s">
        <v>1045</v>
      </c>
      <c r="P130" s="31" t="s">
        <v>1046</v>
      </c>
      <c r="Q130" s="31" t="s">
        <v>1047</v>
      </c>
      <c r="R130" s="32" t="s">
        <v>1048</v>
      </c>
      <c r="S130" s="31" t="s">
        <v>1049</v>
      </c>
      <c r="T130" s="31" t="s">
        <v>441</v>
      </c>
      <c r="U130" s="31" t="s">
        <v>1050</v>
      </c>
      <c r="V130" s="31" t="s">
        <v>94</v>
      </c>
      <c r="W130" s="31" t="s">
        <v>1051</v>
      </c>
      <c r="X130" s="31" t="s">
        <v>1052</v>
      </c>
      <c r="Y130" s="31" t="s">
        <v>1053</v>
      </c>
      <c r="Z130" s="31" t="s">
        <v>489</v>
      </c>
      <c r="AA130" s="31" t="s">
        <v>916</v>
      </c>
      <c r="AB130" s="31" t="s">
        <v>479</v>
      </c>
      <c r="AC130" s="31" t="s">
        <v>4173</v>
      </c>
      <c r="AD130" s="31" t="s">
        <v>1037</v>
      </c>
      <c r="AE130" s="31" t="s">
        <v>1041</v>
      </c>
      <c r="AF130" s="33">
        <v>127</v>
      </c>
    </row>
    <row r="131" spans="2:32" ht="24.95" customHeight="1" x14ac:dyDescent="0.25">
      <c r="B131" s="29" t="s">
        <v>1118</v>
      </c>
      <c r="C131" s="30">
        <v>115</v>
      </c>
      <c r="D131" s="31" t="s">
        <v>4320</v>
      </c>
      <c r="E131" s="31" t="s">
        <v>1117</v>
      </c>
      <c r="F131" s="31" t="s">
        <v>1118</v>
      </c>
      <c r="G131" s="31" t="s">
        <v>4514</v>
      </c>
      <c r="H131" s="31" t="s">
        <v>170</v>
      </c>
      <c r="I131" s="31" t="s">
        <v>81</v>
      </c>
      <c r="J131" s="31" t="s">
        <v>1120</v>
      </c>
      <c r="K131" s="32" t="s">
        <v>4515</v>
      </c>
      <c r="L131" s="32" t="s">
        <v>4516</v>
      </c>
      <c r="M131" s="31" t="s">
        <v>85</v>
      </c>
      <c r="N131" s="31" t="s">
        <v>86</v>
      </c>
      <c r="O131" s="31" t="s">
        <v>1123</v>
      </c>
      <c r="P131" s="31" t="s">
        <v>1124</v>
      </c>
      <c r="Q131" s="31" t="s">
        <v>1125</v>
      </c>
      <c r="R131" s="32" t="s">
        <v>1126</v>
      </c>
      <c r="S131" s="31" t="s">
        <v>1127</v>
      </c>
      <c r="T131" s="31" t="s">
        <v>1128</v>
      </c>
      <c r="U131" s="31" t="s">
        <v>1129</v>
      </c>
      <c r="V131" s="31" t="s">
        <v>94</v>
      </c>
      <c r="W131" s="31" t="s">
        <v>1130</v>
      </c>
      <c r="X131" s="31" t="s">
        <v>1131</v>
      </c>
      <c r="Y131" s="31" t="s">
        <v>1132</v>
      </c>
      <c r="Z131" s="31" t="s">
        <v>1133</v>
      </c>
      <c r="AA131" s="31" t="s">
        <v>1077</v>
      </c>
      <c r="AB131" s="31" t="s">
        <v>4051</v>
      </c>
      <c r="AC131" s="31" t="s">
        <v>4308</v>
      </c>
      <c r="AD131" s="31" t="s">
        <v>1117</v>
      </c>
      <c r="AE131" s="31" t="s">
        <v>1119</v>
      </c>
      <c r="AF131" s="33">
        <v>131</v>
      </c>
    </row>
    <row r="132" spans="2:32" ht="24.95" customHeight="1" x14ac:dyDescent="0.25">
      <c r="B132" s="29" t="s">
        <v>3305</v>
      </c>
      <c r="C132" s="30">
        <v>116</v>
      </c>
      <c r="D132" s="31" t="s">
        <v>4455</v>
      </c>
      <c r="E132" s="31" t="s">
        <v>4269</v>
      </c>
      <c r="F132" s="31" t="s">
        <v>3305</v>
      </c>
      <c r="G132" s="31" t="s">
        <v>4517</v>
      </c>
      <c r="H132" s="31" t="s">
        <v>3306</v>
      </c>
      <c r="I132" s="31" t="s">
        <v>81</v>
      </c>
      <c r="J132" s="31" t="s">
        <v>3307</v>
      </c>
      <c r="K132" s="32" t="s">
        <v>4518</v>
      </c>
      <c r="L132" s="32" t="s">
        <v>4519</v>
      </c>
      <c r="M132" s="31" t="s">
        <v>3310</v>
      </c>
      <c r="N132" s="31" t="s">
        <v>3311</v>
      </c>
      <c r="O132" s="31" t="s">
        <v>3312</v>
      </c>
      <c r="P132" s="31" t="s">
        <v>3313</v>
      </c>
      <c r="Q132" s="31" t="s">
        <v>3314</v>
      </c>
      <c r="R132" s="32" t="s">
        <v>3315</v>
      </c>
      <c r="S132" s="31" t="s">
        <v>3316</v>
      </c>
      <c r="T132" s="31" t="s">
        <v>1647</v>
      </c>
      <c r="U132" s="31" t="s">
        <v>3317</v>
      </c>
      <c r="V132" s="31" t="s">
        <v>94</v>
      </c>
      <c r="W132" s="31" t="s">
        <v>3318</v>
      </c>
      <c r="X132" s="31" t="s">
        <v>3319</v>
      </c>
      <c r="Y132" s="31" t="s">
        <v>3320</v>
      </c>
      <c r="Z132" s="31" t="s">
        <v>2956</v>
      </c>
      <c r="AA132" s="31" t="s">
        <v>3238</v>
      </c>
      <c r="AB132" s="31" t="s">
        <v>2939</v>
      </c>
      <c r="AC132" s="31" t="s">
        <v>4133</v>
      </c>
      <c r="AD132" s="31" t="s">
        <v>3304</v>
      </c>
      <c r="AE132" s="31" t="s">
        <v>2939</v>
      </c>
      <c r="AF132" s="33">
        <v>272</v>
      </c>
    </row>
    <row r="133" spans="2:32" ht="24.95" customHeight="1" x14ac:dyDescent="0.25">
      <c r="B133" s="29" t="s">
        <v>3654</v>
      </c>
      <c r="C133" s="30">
        <v>117</v>
      </c>
      <c r="D133" s="31" t="s">
        <v>4484</v>
      </c>
      <c r="E133" s="31" t="s">
        <v>3653</v>
      </c>
      <c r="F133" s="31" t="s">
        <v>3654</v>
      </c>
      <c r="G133" s="31" t="s">
        <v>3655</v>
      </c>
      <c r="H133" s="31" t="s">
        <v>2873</v>
      </c>
      <c r="I133" s="31" t="s">
        <v>81</v>
      </c>
      <c r="J133" s="31" t="s">
        <v>3656</v>
      </c>
      <c r="K133" s="32" t="s">
        <v>4520</v>
      </c>
      <c r="L133" s="32" t="s">
        <v>4521</v>
      </c>
      <c r="M133" s="31" t="s">
        <v>3659</v>
      </c>
      <c r="N133" s="31" t="s">
        <v>3660</v>
      </c>
      <c r="O133" s="31" t="s">
        <v>3661</v>
      </c>
      <c r="P133" s="31" t="s">
        <v>3662</v>
      </c>
      <c r="Q133" s="31" t="s">
        <v>3663</v>
      </c>
      <c r="R133" s="32" t="s">
        <v>3664</v>
      </c>
      <c r="S133" s="31" t="s">
        <v>3665</v>
      </c>
      <c r="T133" s="31" t="s">
        <v>92</v>
      </c>
      <c r="U133" s="31" t="s">
        <v>3666</v>
      </c>
      <c r="V133" s="31" t="s">
        <v>94</v>
      </c>
      <c r="W133" s="31" t="s">
        <v>3667</v>
      </c>
      <c r="X133" s="31" t="s">
        <v>3668</v>
      </c>
      <c r="Y133" s="31" t="s">
        <v>3669</v>
      </c>
      <c r="Z133" s="31" t="s">
        <v>2956</v>
      </c>
      <c r="AA133" s="31" t="s">
        <v>3631</v>
      </c>
      <c r="AB133" s="31" t="s">
        <v>3519</v>
      </c>
      <c r="AC133" s="31" t="s">
        <v>4494</v>
      </c>
      <c r="AD133" s="31" t="s">
        <v>3653</v>
      </c>
      <c r="AE133" s="31" t="s">
        <v>981</v>
      </c>
      <c r="AF133" s="33">
        <v>288</v>
      </c>
    </row>
    <row r="134" spans="2:32" ht="24.95" customHeight="1" x14ac:dyDescent="0.25">
      <c r="B134" s="29" t="s">
        <v>2745</v>
      </c>
      <c r="C134" s="30">
        <v>118</v>
      </c>
      <c r="D134" s="31" t="s">
        <v>4273</v>
      </c>
      <c r="E134" s="31" t="s">
        <v>2744</v>
      </c>
      <c r="F134" s="31" t="s">
        <v>2745</v>
      </c>
      <c r="G134" s="31" t="s">
        <v>2746</v>
      </c>
      <c r="H134" s="31" t="s">
        <v>1197</v>
      </c>
      <c r="I134" s="31" t="s">
        <v>81</v>
      </c>
      <c r="J134" s="31" t="s">
        <v>2748</v>
      </c>
      <c r="K134" s="32" t="s">
        <v>4522</v>
      </c>
      <c r="L134" s="32" t="s">
        <v>4523</v>
      </c>
      <c r="M134" s="31" t="s">
        <v>85</v>
      </c>
      <c r="N134" s="31" t="s">
        <v>86</v>
      </c>
      <c r="O134" s="31" t="s">
        <v>2751</v>
      </c>
      <c r="P134" s="31" t="s">
        <v>2752</v>
      </c>
      <c r="Q134" s="31" t="s">
        <v>2753</v>
      </c>
      <c r="R134" s="32" t="s">
        <v>4524</v>
      </c>
      <c r="S134" s="31" t="s">
        <v>2754</v>
      </c>
      <c r="T134" s="31" t="s">
        <v>2755</v>
      </c>
      <c r="U134" s="31" t="s">
        <v>2756</v>
      </c>
      <c r="V134" s="31" t="s">
        <v>94</v>
      </c>
      <c r="W134" s="31" t="s">
        <v>2757</v>
      </c>
      <c r="X134" s="31" t="s">
        <v>2758</v>
      </c>
      <c r="Y134" s="31" t="s">
        <v>2759</v>
      </c>
      <c r="Z134" s="31" t="s">
        <v>974</v>
      </c>
      <c r="AA134" s="31" t="s">
        <v>2743</v>
      </c>
      <c r="AB134" s="31" t="s">
        <v>92</v>
      </c>
      <c r="AC134" s="31" t="s">
        <v>4277</v>
      </c>
      <c r="AD134" s="31" t="s">
        <v>2744</v>
      </c>
      <c r="AE134" s="31" t="s">
        <v>2747</v>
      </c>
      <c r="AF134" s="33">
        <v>243</v>
      </c>
    </row>
    <row r="135" spans="2:32" ht="24.95" customHeight="1" x14ac:dyDescent="0.25">
      <c r="B135" s="29" t="s">
        <v>2732</v>
      </c>
      <c r="C135" s="30">
        <v>119</v>
      </c>
      <c r="D135" s="31" t="s">
        <v>4076</v>
      </c>
      <c r="E135" s="31" t="s">
        <v>4077</v>
      </c>
      <c r="F135" s="31" t="s">
        <v>2732</v>
      </c>
      <c r="G135" s="31" t="s">
        <v>4525</v>
      </c>
      <c r="H135" s="31" t="s">
        <v>1197</v>
      </c>
      <c r="I135" s="31" t="s">
        <v>961</v>
      </c>
      <c r="J135" s="31" t="s">
        <v>2734</v>
      </c>
      <c r="K135" s="32" t="s">
        <v>4526</v>
      </c>
      <c r="L135" s="32" t="s">
        <v>4527</v>
      </c>
      <c r="M135" s="31" t="s">
        <v>85</v>
      </c>
      <c r="N135" s="31" t="s">
        <v>86</v>
      </c>
      <c r="O135" s="31" t="s">
        <v>2736</v>
      </c>
      <c r="P135" s="31" t="s">
        <v>2655</v>
      </c>
      <c r="Q135" s="31" t="s">
        <v>2737</v>
      </c>
      <c r="R135" s="32" t="s">
        <v>4528</v>
      </c>
      <c r="S135" s="31" t="s">
        <v>2657</v>
      </c>
      <c r="T135" s="31" t="s">
        <v>2658</v>
      </c>
      <c r="U135" s="31" t="s">
        <v>2659</v>
      </c>
      <c r="V135" s="31" t="s">
        <v>94</v>
      </c>
      <c r="W135" s="31" t="s">
        <v>2738</v>
      </c>
      <c r="X135" s="31" t="s">
        <v>2739</v>
      </c>
      <c r="Y135" s="31" t="s">
        <v>2662</v>
      </c>
      <c r="Z135" s="31" t="s">
        <v>536</v>
      </c>
      <c r="AA135" s="31" t="s">
        <v>2257</v>
      </c>
      <c r="AB135" s="31" t="s">
        <v>1682</v>
      </c>
      <c r="AC135" s="31" t="s">
        <v>4082</v>
      </c>
      <c r="AD135" s="31" t="s">
        <v>2648</v>
      </c>
      <c r="AE135" s="31" t="s">
        <v>2733</v>
      </c>
      <c r="AF135" s="33">
        <v>242</v>
      </c>
    </row>
    <row r="136" spans="2:32" ht="24.95" customHeight="1" x14ac:dyDescent="0.25">
      <c r="B136" s="29" t="s">
        <v>3432</v>
      </c>
      <c r="C136" s="30">
        <v>120</v>
      </c>
      <c r="D136" s="31" t="s">
        <v>4331</v>
      </c>
      <c r="E136" s="31" t="s">
        <v>4332</v>
      </c>
      <c r="F136" s="31" t="s">
        <v>3432</v>
      </c>
      <c r="G136" s="31" t="s">
        <v>3433</v>
      </c>
      <c r="H136" s="31" t="s">
        <v>2873</v>
      </c>
      <c r="I136" s="31" t="s">
        <v>81</v>
      </c>
      <c r="J136" s="31" t="s">
        <v>3434</v>
      </c>
      <c r="K136" s="32" t="s">
        <v>4529</v>
      </c>
      <c r="L136" s="32" t="s">
        <v>3436</v>
      </c>
      <c r="M136" s="31" t="s">
        <v>3437</v>
      </c>
      <c r="N136" s="31" t="s">
        <v>3438</v>
      </c>
      <c r="O136" s="31" t="s">
        <v>3439</v>
      </c>
      <c r="P136" s="31" t="s">
        <v>3440</v>
      </c>
      <c r="Q136" s="31" t="s">
        <v>3441</v>
      </c>
      <c r="R136" s="32" t="s">
        <v>4530</v>
      </c>
      <c r="S136" s="31" t="s">
        <v>3443</v>
      </c>
      <c r="T136" s="31" t="s">
        <v>92</v>
      </c>
      <c r="U136" s="31" t="s">
        <v>3444</v>
      </c>
      <c r="V136" s="31" t="s">
        <v>94</v>
      </c>
      <c r="W136" s="31" t="s">
        <v>3445</v>
      </c>
      <c r="X136" s="31" t="s">
        <v>3446</v>
      </c>
      <c r="Y136" s="31" t="s">
        <v>3447</v>
      </c>
      <c r="Z136" s="31" t="s">
        <v>2913</v>
      </c>
      <c r="AA136" s="31" t="s">
        <v>3344</v>
      </c>
      <c r="AB136" s="31" t="s">
        <v>981</v>
      </c>
      <c r="AC136" s="31" t="s">
        <v>4075</v>
      </c>
      <c r="AD136" s="31" t="s">
        <v>3431</v>
      </c>
      <c r="AE136" s="31" t="s">
        <v>3050</v>
      </c>
      <c r="AF136" s="33">
        <v>278</v>
      </c>
    </row>
    <row r="137" spans="2:32" ht="24.95" customHeight="1" x14ac:dyDescent="0.25">
      <c r="B137" s="29" t="s">
        <v>2775</v>
      </c>
      <c r="C137" s="30">
        <v>121</v>
      </c>
      <c r="D137" s="31" t="s">
        <v>4273</v>
      </c>
      <c r="E137" s="31" t="s">
        <v>2744</v>
      </c>
      <c r="F137" s="31" t="s">
        <v>2775</v>
      </c>
      <c r="G137" s="31" t="s">
        <v>2776</v>
      </c>
      <c r="H137" s="31" t="s">
        <v>1197</v>
      </c>
      <c r="I137" s="31" t="s">
        <v>81</v>
      </c>
      <c r="J137" s="31" t="s">
        <v>2777</v>
      </c>
      <c r="K137" s="32" t="s">
        <v>4531</v>
      </c>
      <c r="L137" s="32" t="s">
        <v>4532</v>
      </c>
      <c r="M137" s="31" t="s">
        <v>85</v>
      </c>
      <c r="N137" s="31" t="s">
        <v>86</v>
      </c>
      <c r="O137" s="31" t="s">
        <v>2780</v>
      </c>
      <c r="P137" s="31" t="s">
        <v>2781</v>
      </c>
      <c r="Q137" s="31" t="s">
        <v>2782</v>
      </c>
      <c r="R137" s="32" t="s">
        <v>4533</v>
      </c>
      <c r="S137" s="31" t="s">
        <v>2754</v>
      </c>
      <c r="T137" s="31" t="s">
        <v>2755</v>
      </c>
      <c r="U137" s="31" t="s">
        <v>2756</v>
      </c>
      <c r="V137" s="31" t="s">
        <v>94</v>
      </c>
      <c r="W137" s="31" t="s">
        <v>2757</v>
      </c>
      <c r="X137" s="31" t="s">
        <v>2783</v>
      </c>
      <c r="Y137" s="31" t="s">
        <v>2759</v>
      </c>
      <c r="Z137" s="31" t="s">
        <v>974</v>
      </c>
      <c r="AA137" s="31" t="s">
        <v>2743</v>
      </c>
      <c r="AB137" s="31" t="s">
        <v>3519</v>
      </c>
      <c r="AC137" s="31" t="s">
        <v>4494</v>
      </c>
      <c r="AD137" s="31" t="s">
        <v>2744</v>
      </c>
      <c r="AE137" s="31" t="s">
        <v>2747</v>
      </c>
      <c r="AF137" s="33">
        <v>245</v>
      </c>
    </row>
    <row r="138" spans="2:32" ht="24.95" customHeight="1" x14ac:dyDescent="0.25">
      <c r="B138" s="29" t="s">
        <v>3967</v>
      </c>
      <c r="C138" s="30">
        <v>122</v>
      </c>
      <c r="D138" s="31" t="s">
        <v>4484</v>
      </c>
      <c r="E138" s="31" t="s">
        <v>3966</v>
      </c>
      <c r="F138" s="31" t="s">
        <v>3967</v>
      </c>
      <c r="G138" s="31" t="s">
        <v>3968</v>
      </c>
      <c r="H138" s="31" t="s">
        <v>3799</v>
      </c>
      <c r="I138" s="31" t="s">
        <v>81</v>
      </c>
      <c r="J138" s="31" t="s">
        <v>3970</v>
      </c>
      <c r="K138" s="32" t="s">
        <v>3971</v>
      </c>
      <c r="L138" s="32" t="s">
        <v>3972</v>
      </c>
      <c r="M138" s="31" t="s">
        <v>3973</v>
      </c>
      <c r="N138" s="31" t="s">
        <v>3974</v>
      </c>
      <c r="O138" s="31" t="s">
        <v>3975</v>
      </c>
      <c r="P138" s="31" t="s">
        <v>3976</v>
      </c>
      <c r="Q138" s="31" t="s">
        <v>3977</v>
      </c>
      <c r="R138" s="32" t="s">
        <v>3978</v>
      </c>
      <c r="S138" s="31" t="s">
        <v>3979</v>
      </c>
      <c r="T138" s="31" t="s">
        <v>92</v>
      </c>
      <c r="U138" s="31" t="s">
        <v>3980</v>
      </c>
      <c r="V138" s="31" t="s">
        <v>94</v>
      </c>
      <c r="W138" s="31" t="s">
        <v>3981</v>
      </c>
      <c r="X138" s="31" t="s">
        <v>3982</v>
      </c>
      <c r="Y138" s="31" t="s">
        <v>3983</v>
      </c>
      <c r="Z138" s="31" t="s">
        <v>2956</v>
      </c>
      <c r="AA138" s="31" t="s">
        <v>3631</v>
      </c>
      <c r="AB138" s="31" t="s">
        <v>4024</v>
      </c>
      <c r="AC138" s="31" t="s">
        <v>4283</v>
      </c>
      <c r="AD138" s="31" t="s">
        <v>3966</v>
      </c>
      <c r="AE138" s="31" t="s">
        <v>3969</v>
      </c>
      <c r="AF138" s="33">
        <v>303</v>
      </c>
    </row>
    <row r="139" spans="2:32" ht="24.95" customHeight="1" x14ac:dyDescent="0.25">
      <c r="B139" s="29" t="s">
        <v>2289</v>
      </c>
      <c r="C139" s="30">
        <v>123</v>
      </c>
      <c r="D139" s="31" t="s">
        <v>4076</v>
      </c>
      <c r="E139" s="31" t="s">
        <v>4077</v>
      </c>
      <c r="F139" s="31" t="s">
        <v>2289</v>
      </c>
      <c r="G139" s="31" t="s">
        <v>4534</v>
      </c>
      <c r="H139" s="31" t="s">
        <v>1197</v>
      </c>
      <c r="I139" s="31" t="s">
        <v>464</v>
      </c>
      <c r="J139" s="31" t="s">
        <v>2262</v>
      </c>
      <c r="K139" s="32" t="s">
        <v>4535</v>
      </c>
      <c r="L139" s="32" t="s">
        <v>4536</v>
      </c>
      <c r="M139" s="31" t="s">
        <v>85</v>
      </c>
      <c r="N139" s="31" t="s">
        <v>86</v>
      </c>
      <c r="O139" s="31" t="s">
        <v>2293</v>
      </c>
      <c r="P139" s="31" t="s">
        <v>2266</v>
      </c>
      <c r="Q139" s="31" t="s">
        <v>2294</v>
      </c>
      <c r="R139" s="32" t="s">
        <v>2268</v>
      </c>
      <c r="S139" s="31" t="s">
        <v>2269</v>
      </c>
      <c r="T139" s="31" t="s">
        <v>2270</v>
      </c>
      <c r="U139" s="31" t="s">
        <v>2271</v>
      </c>
      <c r="V139" s="31" t="s">
        <v>94</v>
      </c>
      <c r="W139" s="31" t="s">
        <v>2295</v>
      </c>
      <c r="X139" s="31" t="s">
        <v>2296</v>
      </c>
      <c r="Y139" s="31" t="s">
        <v>2274</v>
      </c>
      <c r="Z139" s="31" t="s">
        <v>536</v>
      </c>
      <c r="AA139" s="31" t="s">
        <v>2257</v>
      </c>
      <c r="AB139" s="31" t="s">
        <v>1682</v>
      </c>
      <c r="AC139" s="31" t="s">
        <v>4082</v>
      </c>
      <c r="AD139" s="31" t="s">
        <v>2258</v>
      </c>
      <c r="AE139" s="31" t="s">
        <v>2290</v>
      </c>
      <c r="AF139" s="33">
        <v>205</v>
      </c>
    </row>
    <row r="140" spans="2:32" ht="24.95" customHeight="1" x14ac:dyDescent="0.25">
      <c r="B140" s="29" t="s">
        <v>3452</v>
      </c>
      <c r="C140" s="30">
        <v>124</v>
      </c>
      <c r="D140" s="31" t="s">
        <v>4537</v>
      </c>
      <c r="E140" s="31" t="s">
        <v>4257</v>
      </c>
      <c r="F140" s="31" t="s">
        <v>3452</v>
      </c>
      <c r="G140" s="31" t="s">
        <v>3453</v>
      </c>
      <c r="H140" s="31" t="s">
        <v>2873</v>
      </c>
      <c r="I140" s="31" t="s">
        <v>81</v>
      </c>
      <c r="J140" s="31" t="s">
        <v>3454</v>
      </c>
      <c r="K140" s="32" t="s">
        <v>4538</v>
      </c>
      <c r="L140" s="32" t="s">
        <v>4539</v>
      </c>
      <c r="M140" s="31" t="s">
        <v>3457</v>
      </c>
      <c r="N140" s="31" t="s">
        <v>3458</v>
      </c>
      <c r="O140" s="31" t="s">
        <v>3459</v>
      </c>
      <c r="P140" s="31" t="s">
        <v>3460</v>
      </c>
      <c r="Q140" s="31" t="s">
        <v>3461</v>
      </c>
      <c r="R140" s="32" t="s">
        <v>3462</v>
      </c>
      <c r="S140" s="31" t="s">
        <v>3463</v>
      </c>
      <c r="T140" s="31" t="s">
        <v>3464</v>
      </c>
      <c r="U140" s="31" t="s">
        <v>3465</v>
      </c>
      <c r="V140" s="31" t="s">
        <v>94</v>
      </c>
      <c r="W140" s="31" t="s">
        <v>3466</v>
      </c>
      <c r="X140" s="31" t="s">
        <v>3467</v>
      </c>
      <c r="Y140" s="31" t="s">
        <v>3468</v>
      </c>
      <c r="Z140" s="31" t="s">
        <v>3469</v>
      </c>
      <c r="AA140" s="31" t="s">
        <v>3451</v>
      </c>
      <c r="AB140" s="31" t="s">
        <v>981</v>
      </c>
      <c r="AC140" s="31" t="s">
        <v>4075</v>
      </c>
      <c r="AD140" s="31" t="s">
        <v>1831</v>
      </c>
      <c r="AE140" s="31" t="s">
        <v>2920</v>
      </c>
      <c r="AF140" s="33">
        <v>279</v>
      </c>
    </row>
    <row r="141" spans="2:32" ht="24.95" customHeight="1" x14ac:dyDescent="0.25">
      <c r="B141" s="29" t="s">
        <v>2710</v>
      </c>
      <c r="C141" s="30">
        <v>125</v>
      </c>
      <c r="D141" s="31" t="s">
        <v>4076</v>
      </c>
      <c r="E141" s="31" t="s">
        <v>4077</v>
      </c>
      <c r="F141" s="31" t="s">
        <v>2710</v>
      </c>
      <c r="G141" s="31" t="s">
        <v>4540</v>
      </c>
      <c r="H141" s="31" t="s">
        <v>1197</v>
      </c>
      <c r="I141" s="31" t="s">
        <v>961</v>
      </c>
      <c r="J141" s="31" t="s">
        <v>2712</v>
      </c>
      <c r="K141" s="32" t="s">
        <v>4541</v>
      </c>
      <c r="L141" s="32" t="s">
        <v>4527</v>
      </c>
      <c r="M141" s="31" t="s">
        <v>85</v>
      </c>
      <c r="N141" s="31" t="s">
        <v>86</v>
      </c>
      <c r="O141" s="31" t="s">
        <v>2714</v>
      </c>
      <c r="P141" s="31" t="s">
        <v>2655</v>
      </c>
      <c r="Q141" s="31" t="s">
        <v>2715</v>
      </c>
      <c r="R141" s="32" t="s">
        <v>4542</v>
      </c>
      <c r="S141" s="31" t="s">
        <v>2657</v>
      </c>
      <c r="T141" s="31" t="s">
        <v>2658</v>
      </c>
      <c r="U141" s="31" t="s">
        <v>2659</v>
      </c>
      <c r="V141" s="31" t="s">
        <v>94</v>
      </c>
      <c r="W141" s="31" t="s">
        <v>2716</v>
      </c>
      <c r="X141" s="31" t="s">
        <v>2717</v>
      </c>
      <c r="Y141" s="31" t="s">
        <v>2662</v>
      </c>
      <c r="Z141" s="31" t="s">
        <v>536</v>
      </c>
      <c r="AA141" s="31" t="s">
        <v>2257</v>
      </c>
      <c r="AB141" s="31" t="s">
        <v>1682</v>
      </c>
      <c r="AC141" s="31" t="s">
        <v>4082</v>
      </c>
      <c r="AD141" s="31" t="s">
        <v>2648</v>
      </c>
      <c r="AE141" s="31" t="s">
        <v>2711</v>
      </c>
      <c r="AF141" s="33">
        <v>240</v>
      </c>
    </row>
    <row r="142" spans="2:32" ht="24.95" customHeight="1" x14ac:dyDescent="0.25">
      <c r="B142" s="29" t="s">
        <v>999</v>
      </c>
      <c r="C142" s="30">
        <v>126</v>
      </c>
      <c r="D142" s="31" t="s">
        <v>4313</v>
      </c>
      <c r="E142" s="31" t="s">
        <v>998</v>
      </c>
      <c r="F142" s="31" t="s">
        <v>999</v>
      </c>
      <c r="G142" s="31" t="s">
        <v>4543</v>
      </c>
      <c r="H142" s="31" t="s">
        <v>1000</v>
      </c>
      <c r="I142" s="31" t="s">
        <v>81</v>
      </c>
      <c r="J142" s="31" t="s">
        <v>1002</v>
      </c>
      <c r="K142" s="32" t="s">
        <v>4544</v>
      </c>
      <c r="L142" s="32" t="s">
        <v>4545</v>
      </c>
      <c r="M142" s="31" t="s">
        <v>85</v>
      </c>
      <c r="N142" s="31" t="s">
        <v>86</v>
      </c>
      <c r="O142" s="31" t="s">
        <v>1005</v>
      </c>
      <c r="P142" s="31" t="s">
        <v>1006</v>
      </c>
      <c r="Q142" s="31" t="s">
        <v>1007</v>
      </c>
      <c r="R142" s="32" t="s">
        <v>1008</v>
      </c>
      <c r="S142" s="31" t="s">
        <v>1009</v>
      </c>
      <c r="T142" s="31" t="s">
        <v>1010</v>
      </c>
      <c r="U142" s="31" t="s">
        <v>1011</v>
      </c>
      <c r="V142" s="31" t="s">
        <v>94</v>
      </c>
      <c r="W142" s="31" t="s">
        <v>1012</v>
      </c>
      <c r="X142" s="31" t="s">
        <v>1013</v>
      </c>
      <c r="Y142" s="31" t="s">
        <v>1014</v>
      </c>
      <c r="Z142" s="31" t="s">
        <v>489</v>
      </c>
      <c r="AA142" s="31" t="s">
        <v>916</v>
      </c>
      <c r="AB142" s="31" t="s">
        <v>4034</v>
      </c>
      <c r="AC142" s="31" t="s">
        <v>4185</v>
      </c>
      <c r="AD142" s="31" t="s">
        <v>998</v>
      </c>
      <c r="AE142" s="31" t="s">
        <v>1001</v>
      </c>
      <c r="AF142" s="33">
        <v>125</v>
      </c>
    </row>
    <row r="143" spans="2:32" ht="24.95" customHeight="1" x14ac:dyDescent="0.25">
      <c r="B143" s="29" t="s">
        <v>1660</v>
      </c>
      <c r="C143" s="30">
        <v>127</v>
      </c>
      <c r="D143" s="31" t="s">
        <v>4268</v>
      </c>
      <c r="E143" s="31" t="s">
        <v>4269</v>
      </c>
      <c r="F143" s="31" t="s">
        <v>1660</v>
      </c>
      <c r="G143" s="31" t="s">
        <v>1661</v>
      </c>
      <c r="H143" s="31" t="s">
        <v>286</v>
      </c>
      <c r="I143" s="31" t="s">
        <v>81</v>
      </c>
      <c r="J143" s="31" t="s">
        <v>1662</v>
      </c>
      <c r="K143" s="32" t="s">
        <v>4546</v>
      </c>
      <c r="L143" s="32" t="s">
        <v>4547</v>
      </c>
      <c r="M143" s="31" t="s">
        <v>85</v>
      </c>
      <c r="N143" s="31" t="s">
        <v>86</v>
      </c>
      <c r="O143" s="31" t="s">
        <v>1665</v>
      </c>
      <c r="P143" s="31" t="s">
        <v>1666</v>
      </c>
      <c r="Q143" s="31" t="s">
        <v>1667</v>
      </c>
      <c r="R143" s="32" t="s">
        <v>4548</v>
      </c>
      <c r="S143" s="31" t="s">
        <v>1669</v>
      </c>
      <c r="T143" s="31" t="s">
        <v>1670</v>
      </c>
      <c r="U143" s="31" t="s">
        <v>1671</v>
      </c>
      <c r="V143" s="31" t="s">
        <v>94</v>
      </c>
      <c r="W143" s="31" t="s">
        <v>1672</v>
      </c>
      <c r="X143" s="31" t="s">
        <v>1673</v>
      </c>
      <c r="Y143" s="31" t="s">
        <v>1674</v>
      </c>
      <c r="Z143" s="31" t="s">
        <v>1652</v>
      </c>
      <c r="AA143" s="31" t="s">
        <v>1658</v>
      </c>
      <c r="AB143" s="31" t="s">
        <v>4024</v>
      </c>
      <c r="AC143" s="31" t="s">
        <v>4283</v>
      </c>
      <c r="AD143" s="31" t="s">
        <v>1659</v>
      </c>
      <c r="AE143" s="31" t="s">
        <v>1638</v>
      </c>
      <c r="AF143" s="33">
        <v>164</v>
      </c>
    </row>
    <row r="144" spans="2:32" ht="24.95" customHeight="1" x14ac:dyDescent="0.25">
      <c r="B144" s="29" t="s">
        <v>208</v>
      </c>
      <c r="C144" s="30">
        <v>128</v>
      </c>
      <c r="D144" s="31" t="s">
        <v>4278</v>
      </c>
      <c r="E144" s="31" t="s">
        <v>147</v>
      </c>
      <c r="F144" s="31" t="s">
        <v>208</v>
      </c>
      <c r="G144" s="31" t="s">
        <v>209</v>
      </c>
      <c r="H144" s="31" t="s">
        <v>170</v>
      </c>
      <c r="I144" s="31" t="s">
        <v>211</v>
      </c>
      <c r="J144" s="31" t="s">
        <v>212</v>
      </c>
      <c r="K144" s="32" t="s">
        <v>4549</v>
      </c>
      <c r="L144" s="32" t="s">
        <v>4550</v>
      </c>
      <c r="M144" s="31" t="s">
        <v>85</v>
      </c>
      <c r="N144" s="31" t="s">
        <v>86</v>
      </c>
      <c r="O144" s="31" t="s">
        <v>215</v>
      </c>
      <c r="P144" s="31" t="s">
        <v>216</v>
      </c>
      <c r="Q144" s="31" t="s">
        <v>217</v>
      </c>
      <c r="R144" s="32" t="s">
        <v>218</v>
      </c>
      <c r="S144" s="31" t="s">
        <v>219</v>
      </c>
      <c r="T144" s="31" t="s">
        <v>220</v>
      </c>
      <c r="U144" s="31" t="s">
        <v>221</v>
      </c>
      <c r="V144" s="31" t="s">
        <v>94</v>
      </c>
      <c r="W144" s="31" t="s">
        <v>222</v>
      </c>
      <c r="X144" s="31" t="s">
        <v>223</v>
      </c>
      <c r="Y144" s="31" t="s">
        <v>224</v>
      </c>
      <c r="Z144" s="31" t="s">
        <v>98</v>
      </c>
      <c r="AA144" s="31" t="s">
        <v>146</v>
      </c>
      <c r="AB144" s="31" t="s">
        <v>1682</v>
      </c>
      <c r="AC144" s="31" t="s">
        <v>4092</v>
      </c>
      <c r="AD144" s="31" t="s">
        <v>147</v>
      </c>
      <c r="AE144" s="31" t="s">
        <v>210</v>
      </c>
      <c r="AF144" s="33">
        <v>76</v>
      </c>
    </row>
    <row r="145" spans="2:32" ht="24.95" customHeight="1" x14ac:dyDescent="0.25">
      <c r="B145" s="29" t="s">
        <v>3172</v>
      </c>
      <c r="C145" s="30">
        <v>129</v>
      </c>
      <c r="D145" s="31" t="s">
        <v>4402</v>
      </c>
      <c r="E145" s="31" t="s">
        <v>4403</v>
      </c>
      <c r="F145" s="31" t="s">
        <v>3172</v>
      </c>
      <c r="G145" s="31" t="s">
        <v>3173</v>
      </c>
      <c r="H145" s="31" t="s">
        <v>2873</v>
      </c>
      <c r="I145" s="31" t="s">
        <v>81</v>
      </c>
      <c r="J145" s="31" t="s">
        <v>3175</v>
      </c>
      <c r="K145" s="32" t="s">
        <v>4551</v>
      </c>
      <c r="L145" s="32" t="s">
        <v>4552</v>
      </c>
      <c r="M145" s="31" t="s">
        <v>3178</v>
      </c>
      <c r="N145" s="31" t="s">
        <v>3179</v>
      </c>
      <c r="O145" s="31" t="s">
        <v>3180</v>
      </c>
      <c r="P145" s="31" t="s">
        <v>3181</v>
      </c>
      <c r="Q145" s="31" t="s">
        <v>3182</v>
      </c>
      <c r="R145" s="32" t="s">
        <v>3183</v>
      </c>
      <c r="S145" s="31" t="s">
        <v>3184</v>
      </c>
      <c r="T145" s="31" t="s">
        <v>3185</v>
      </c>
      <c r="U145" s="31" t="s">
        <v>3186</v>
      </c>
      <c r="V145" s="31" t="s">
        <v>94</v>
      </c>
      <c r="W145" s="31" t="s">
        <v>3187</v>
      </c>
      <c r="X145" s="31" t="s">
        <v>3188</v>
      </c>
      <c r="Y145" s="31" t="s">
        <v>3189</v>
      </c>
      <c r="Z145" s="31" t="s">
        <v>2956</v>
      </c>
      <c r="AA145" s="31" t="s">
        <v>3132</v>
      </c>
      <c r="AB145" s="31" t="s">
        <v>92</v>
      </c>
      <c r="AC145" s="31" t="s">
        <v>4277</v>
      </c>
      <c r="AD145" s="31" t="s">
        <v>3171</v>
      </c>
      <c r="AE145" s="31" t="s">
        <v>3174</v>
      </c>
      <c r="AF145" s="33">
        <v>266</v>
      </c>
    </row>
    <row r="146" spans="2:32" ht="24.95" customHeight="1" x14ac:dyDescent="0.25">
      <c r="B146" s="29" t="s">
        <v>103</v>
      </c>
      <c r="C146" s="30">
        <v>130</v>
      </c>
      <c r="D146" s="31" t="s">
        <v>4488</v>
      </c>
      <c r="E146" s="31" t="s">
        <v>76</v>
      </c>
      <c r="F146" s="31" t="s">
        <v>103</v>
      </c>
      <c r="G146" s="31" t="s">
        <v>104</v>
      </c>
      <c r="H146" s="31" t="s">
        <v>105</v>
      </c>
      <c r="I146" s="31" t="s">
        <v>81</v>
      </c>
      <c r="J146" s="31" t="s">
        <v>107</v>
      </c>
      <c r="K146" s="32" t="s">
        <v>4553</v>
      </c>
      <c r="L146" s="32" t="s">
        <v>4554</v>
      </c>
      <c r="M146" s="31" t="s">
        <v>85</v>
      </c>
      <c r="N146" s="31" t="s">
        <v>86</v>
      </c>
      <c r="O146" s="31" t="s">
        <v>110</v>
      </c>
      <c r="P146" s="31" t="s">
        <v>111</v>
      </c>
      <c r="Q146" s="31" t="s">
        <v>112</v>
      </c>
      <c r="R146" s="32" t="s">
        <v>113</v>
      </c>
      <c r="S146" s="31" t="s">
        <v>114</v>
      </c>
      <c r="T146" s="31" t="s">
        <v>92</v>
      </c>
      <c r="U146" s="31" t="s">
        <v>115</v>
      </c>
      <c r="V146" s="31" t="s">
        <v>94</v>
      </c>
      <c r="W146" s="31" t="s">
        <v>116</v>
      </c>
      <c r="X146" s="31" t="s">
        <v>117</v>
      </c>
      <c r="Y146" s="31" t="s">
        <v>118</v>
      </c>
      <c r="Z146" s="31" t="s">
        <v>119</v>
      </c>
      <c r="AA146" s="31" t="s">
        <v>75</v>
      </c>
      <c r="AB146" s="31" t="s">
        <v>92</v>
      </c>
      <c r="AC146" s="31" t="s">
        <v>4277</v>
      </c>
      <c r="AD146" s="31" t="s">
        <v>76</v>
      </c>
      <c r="AE146" s="31" t="s">
        <v>106</v>
      </c>
      <c r="AF146" s="33">
        <v>71</v>
      </c>
    </row>
    <row r="147" spans="2:32" ht="24.95" customHeight="1" x14ac:dyDescent="0.25">
      <c r="B147" s="29" t="s">
        <v>3412</v>
      </c>
      <c r="C147" s="30">
        <v>131</v>
      </c>
      <c r="D147" s="31" t="s">
        <v>4331</v>
      </c>
      <c r="E147" s="31" t="s">
        <v>4332</v>
      </c>
      <c r="F147" s="31" t="s">
        <v>3412</v>
      </c>
      <c r="G147" s="31" t="s">
        <v>3413</v>
      </c>
      <c r="H147" s="31" t="s">
        <v>2873</v>
      </c>
      <c r="I147" s="31" t="s">
        <v>81</v>
      </c>
      <c r="J147" s="31" t="s">
        <v>465</v>
      </c>
      <c r="K147" s="32" t="s">
        <v>4555</v>
      </c>
      <c r="L147" s="32" t="s">
        <v>4556</v>
      </c>
      <c r="M147" s="31" t="s">
        <v>3416</v>
      </c>
      <c r="N147" s="31" t="s">
        <v>3417</v>
      </c>
      <c r="O147" s="31" t="s">
        <v>3418</v>
      </c>
      <c r="P147" s="31" t="s">
        <v>3419</v>
      </c>
      <c r="Q147" s="31" t="s">
        <v>3420</v>
      </c>
      <c r="R147" s="32" t="s">
        <v>3421</v>
      </c>
      <c r="S147" s="31" t="s">
        <v>3422</v>
      </c>
      <c r="T147" s="31" t="s">
        <v>3423</v>
      </c>
      <c r="U147" s="31" t="s">
        <v>3424</v>
      </c>
      <c r="V147" s="31" t="s">
        <v>94</v>
      </c>
      <c r="W147" s="31" t="s">
        <v>3425</v>
      </c>
      <c r="X147" s="31" t="s">
        <v>3426</v>
      </c>
      <c r="Y147" s="31" t="s">
        <v>3427</v>
      </c>
      <c r="Z147" s="31" t="s">
        <v>2956</v>
      </c>
      <c r="AA147" s="31" t="s">
        <v>3344</v>
      </c>
      <c r="AB147" s="31" t="s">
        <v>4030</v>
      </c>
      <c r="AC147" s="31" t="s">
        <v>4392</v>
      </c>
      <c r="AD147" s="31" t="s">
        <v>3411</v>
      </c>
      <c r="AE147" s="31" t="s">
        <v>981</v>
      </c>
      <c r="AF147" s="33">
        <v>277</v>
      </c>
    </row>
    <row r="148" spans="2:32" ht="24.95" customHeight="1" x14ac:dyDescent="0.25">
      <c r="B148" s="29" t="s">
        <v>1905</v>
      </c>
      <c r="C148" s="30">
        <v>132</v>
      </c>
      <c r="D148" s="31" t="s">
        <v>4309</v>
      </c>
      <c r="E148" s="31" t="s">
        <v>1904</v>
      </c>
      <c r="F148" s="31" t="s">
        <v>1905</v>
      </c>
      <c r="G148" s="31" t="s">
        <v>1906</v>
      </c>
      <c r="H148" s="31" t="s">
        <v>1907</v>
      </c>
      <c r="I148" s="31" t="s">
        <v>81</v>
      </c>
      <c r="J148" s="31" t="s">
        <v>1908</v>
      </c>
      <c r="K148" s="32" t="s">
        <v>4557</v>
      </c>
      <c r="L148" s="32" t="s">
        <v>4558</v>
      </c>
      <c r="M148" s="31" t="s">
        <v>85</v>
      </c>
      <c r="N148" s="31" t="s">
        <v>86</v>
      </c>
      <c r="O148" s="31" t="s">
        <v>1911</v>
      </c>
      <c r="P148" s="31" t="s">
        <v>1912</v>
      </c>
      <c r="Q148" s="31" t="s">
        <v>1913</v>
      </c>
      <c r="R148" s="32" t="s">
        <v>1914</v>
      </c>
      <c r="S148" s="31" t="s">
        <v>1915</v>
      </c>
      <c r="T148" s="31" t="s">
        <v>1916</v>
      </c>
      <c r="U148" s="31" t="s">
        <v>1917</v>
      </c>
      <c r="V148" s="31" t="s">
        <v>94</v>
      </c>
      <c r="W148" s="31" t="s">
        <v>1918</v>
      </c>
      <c r="X148" s="31" t="s">
        <v>1919</v>
      </c>
      <c r="Y148" s="31" t="s">
        <v>1920</v>
      </c>
      <c r="Z148" s="31" t="s">
        <v>98</v>
      </c>
      <c r="AA148" s="31" t="s">
        <v>1757</v>
      </c>
      <c r="AB148" s="31" t="s">
        <v>4026</v>
      </c>
      <c r="AC148" s="31" t="s">
        <v>4319</v>
      </c>
      <c r="AD148" s="31" t="s">
        <v>1904</v>
      </c>
      <c r="AE148" s="31" t="s">
        <v>1197</v>
      </c>
      <c r="AF148" s="33">
        <v>177</v>
      </c>
    </row>
    <row r="149" spans="2:32" ht="24.95" customHeight="1" x14ac:dyDescent="0.25">
      <c r="B149" s="29" t="s">
        <v>1176</v>
      </c>
      <c r="C149" s="30">
        <v>133</v>
      </c>
      <c r="D149" s="31" t="s">
        <v>4320</v>
      </c>
      <c r="E149" s="31" t="s">
        <v>1175</v>
      </c>
      <c r="F149" s="31" t="s">
        <v>1176</v>
      </c>
      <c r="G149" s="31" t="s">
        <v>4559</v>
      </c>
      <c r="H149" s="31" t="s">
        <v>170</v>
      </c>
      <c r="I149" s="31" t="s">
        <v>81</v>
      </c>
      <c r="J149" s="31" t="s">
        <v>1178</v>
      </c>
      <c r="K149" s="32" t="s">
        <v>4560</v>
      </c>
      <c r="L149" s="32" t="s">
        <v>4561</v>
      </c>
      <c r="M149" s="31" t="s">
        <v>85</v>
      </c>
      <c r="N149" s="31" t="s">
        <v>86</v>
      </c>
      <c r="O149" s="31" t="s">
        <v>1181</v>
      </c>
      <c r="P149" s="31" t="s">
        <v>1182</v>
      </c>
      <c r="Q149" s="31" t="s">
        <v>1183</v>
      </c>
      <c r="R149" s="32" t="s">
        <v>1184</v>
      </c>
      <c r="S149" s="31" t="s">
        <v>1185</v>
      </c>
      <c r="T149" s="31" t="s">
        <v>1186</v>
      </c>
      <c r="U149" s="31" t="s">
        <v>1187</v>
      </c>
      <c r="V149" s="31" t="s">
        <v>94</v>
      </c>
      <c r="W149" s="31" t="s">
        <v>1188</v>
      </c>
      <c r="X149" s="31" t="s">
        <v>1189</v>
      </c>
      <c r="Y149" s="31" t="s">
        <v>1190</v>
      </c>
      <c r="Z149" s="31" t="s">
        <v>489</v>
      </c>
      <c r="AA149" s="31" t="s">
        <v>1077</v>
      </c>
      <c r="AB149" s="31" t="s">
        <v>92</v>
      </c>
      <c r="AC149" s="31" t="s">
        <v>4277</v>
      </c>
      <c r="AD149" s="31" t="s">
        <v>1175</v>
      </c>
      <c r="AE149" s="31" t="s">
        <v>1177</v>
      </c>
      <c r="AF149" s="33">
        <v>134</v>
      </c>
    </row>
    <row r="150" spans="2:32" ht="42.75" customHeight="1" x14ac:dyDescent="0.25">
      <c r="B150" s="29" t="s">
        <v>2323</v>
      </c>
      <c r="C150" s="30">
        <v>134</v>
      </c>
      <c r="D150" s="31" t="s">
        <v>4076</v>
      </c>
      <c r="E150" s="31" t="s">
        <v>4077</v>
      </c>
      <c r="F150" s="31" t="s">
        <v>2323</v>
      </c>
      <c r="G150" s="31" t="s">
        <v>4562</v>
      </c>
      <c r="H150" s="31" t="s">
        <v>1197</v>
      </c>
      <c r="I150" s="31" t="s">
        <v>2325</v>
      </c>
      <c r="J150" s="31" t="s">
        <v>2262</v>
      </c>
      <c r="K150" s="32" t="s">
        <v>4563</v>
      </c>
      <c r="L150" s="32" t="s">
        <v>4564</v>
      </c>
      <c r="M150" s="31" t="s">
        <v>85</v>
      </c>
      <c r="N150" s="31" t="s">
        <v>86</v>
      </c>
      <c r="O150" s="31" t="s">
        <v>2328</v>
      </c>
      <c r="P150" s="31" t="s">
        <v>2266</v>
      </c>
      <c r="Q150" s="31" t="s">
        <v>2329</v>
      </c>
      <c r="R150" s="32" t="s">
        <v>2268</v>
      </c>
      <c r="S150" s="31" t="s">
        <v>2269</v>
      </c>
      <c r="T150" s="31" t="s">
        <v>2270</v>
      </c>
      <c r="U150" s="31" t="s">
        <v>2271</v>
      </c>
      <c r="V150" s="31" t="s">
        <v>94</v>
      </c>
      <c r="W150" s="31" t="s">
        <v>2330</v>
      </c>
      <c r="X150" s="31" t="s">
        <v>2331</v>
      </c>
      <c r="Y150" s="31" t="s">
        <v>2274</v>
      </c>
      <c r="Z150" s="31" t="s">
        <v>2332</v>
      </c>
      <c r="AA150" s="31" t="s">
        <v>2257</v>
      </c>
      <c r="AB150" s="31" t="s">
        <v>1682</v>
      </c>
      <c r="AC150" s="31" t="s">
        <v>4082</v>
      </c>
      <c r="AD150" s="31" t="s">
        <v>2258</v>
      </c>
      <c r="AE150" s="31" t="s">
        <v>2324</v>
      </c>
      <c r="AF150" s="33">
        <v>208</v>
      </c>
    </row>
    <row r="151" spans="2:32" ht="24.95" customHeight="1" x14ac:dyDescent="0.25">
      <c r="B151" s="29" t="s">
        <v>958</v>
      </c>
      <c r="C151" s="30">
        <v>135</v>
      </c>
      <c r="D151" s="31" t="s">
        <v>4313</v>
      </c>
      <c r="E151" s="31" t="s">
        <v>957</v>
      </c>
      <c r="F151" s="31" t="s">
        <v>958</v>
      </c>
      <c r="G151" s="31" t="s">
        <v>4565</v>
      </c>
      <c r="H151" s="31" t="s">
        <v>959</v>
      </c>
      <c r="I151" s="31" t="s">
        <v>961</v>
      </c>
      <c r="J151" s="31" t="s">
        <v>212</v>
      </c>
      <c r="K151" s="32" t="s">
        <v>4566</v>
      </c>
      <c r="L151" s="32" t="s">
        <v>4567</v>
      </c>
      <c r="M151" s="31" t="s">
        <v>85</v>
      </c>
      <c r="N151" s="31" t="s">
        <v>86</v>
      </c>
      <c r="O151" s="31" t="s">
        <v>964</v>
      </c>
      <c r="P151" s="31" t="s">
        <v>965</v>
      </c>
      <c r="Q151" s="31" t="s">
        <v>966</v>
      </c>
      <c r="R151" s="32" t="s">
        <v>967</v>
      </c>
      <c r="S151" s="31" t="s">
        <v>968</v>
      </c>
      <c r="T151" s="31" t="s">
        <v>969</v>
      </c>
      <c r="U151" s="31" t="s">
        <v>970</v>
      </c>
      <c r="V151" s="31" t="s">
        <v>94</v>
      </c>
      <c r="W151" s="31" t="s">
        <v>971</v>
      </c>
      <c r="X151" s="31" t="s">
        <v>972</v>
      </c>
      <c r="Y151" s="31" t="s">
        <v>973</v>
      </c>
      <c r="Z151" s="31" t="s">
        <v>974</v>
      </c>
      <c r="AA151" s="31" t="s">
        <v>916</v>
      </c>
      <c r="AB151" s="31" t="s">
        <v>1682</v>
      </c>
      <c r="AC151" s="31" t="s">
        <v>4092</v>
      </c>
      <c r="AD151" s="31" t="s">
        <v>957</v>
      </c>
      <c r="AE151" s="31" t="s">
        <v>960</v>
      </c>
      <c r="AF151" s="33">
        <v>123</v>
      </c>
    </row>
    <row r="152" spans="2:32" ht="24.95" customHeight="1" x14ac:dyDescent="0.25">
      <c r="B152" s="29" t="s">
        <v>1079</v>
      </c>
      <c r="C152" s="30">
        <v>136</v>
      </c>
      <c r="D152" s="31" t="s">
        <v>4320</v>
      </c>
      <c r="E152" s="31" t="s">
        <v>1078</v>
      </c>
      <c r="F152" s="31" t="s">
        <v>1079</v>
      </c>
      <c r="G152" s="31" t="s">
        <v>1080</v>
      </c>
      <c r="H152" s="31" t="s">
        <v>170</v>
      </c>
      <c r="I152" s="31" t="s">
        <v>81</v>
      </c>
      <c r="J152" s="31" t="s">
        <v>1081</v>
      </c>
      <c r="K152" s="32" t="s">
        <v>4568</v>
      </c>
      <c r="L152" s="32" t="s">
        <v>4569</v>
      </c>
      <c r="M152" s="31" t="s">
        <v>85</v>
      </c>
      <c r="N152" s="31" t="s">
        <v>86</v>
      </c>
      <c r="O152" s="31" t="s">
        <v>1084</v>
      </c>
      <c r="P152" s="31" t="s">
        <v>1085</v>
      </c>
      <c r="Q152" s="31" t="s">
        <v>1086</v>
      </c>
      <c r="R152" s="32" t="s">
        <v>1087</v>
      </c>
      <c r="S152" s="31" t="s">
        <v>1088</v>
      </c>
      <c r="T152" s="31" t="s">
        <v>1089</v>
      </c>
      <c r="U152" s="31" t="s">
        <v>1090</v>
      </c>
      <c r="V152" s="31" t="s">
        <v>94</v>
      </c>
      <c r="W152" s="31" t="s">
        <v>1091</v>
      </c>
      <c r="X152" s="31" t="s">
        <v>1092</v>
      </c>
      <c r="Y152" s="31" t="s">
        <v>1093</v>
      </c>
      <c r="Z152" s="31" t="s">
        <v>489</v>
      </c>
      <c r="AA152" s="31" t="s">
        <v>1077</v>
      </c>
      <c r="AB152" s="31" t="s">
        <v>4051</v>
      </c>
      <c r="AC152" s="31" t="s">
        <v>4308</v>
      </c>
      <c r="AD152" s="31" t="s">
        <v>1078</v>
      </c>
      <c r="AE152" s="31" t="s">
        <v>248</v>
      </c>
      <c r="AF152" s="33">
        <v>129</v>
      </c>
    </row>
    <row r="153" spans="2:32" ht="24.95" customHeight="1" x14ac:dyDescent="0.25">
      <c r="B153" s="29" t="s">
        <v>3861</v>
      </c>
      <c r="C153" s="30">
        <v>137</v>
      </c>
      <c r="D153" s="31" t="s">
        <v>4402</v>
      </c>
      <c r="E153" s="31" t="s">
        <v>4403</v>
      </c>
      <c r="F153" s="31" t="s">
        <v>3861</v>
      </c>
      <c r="G153" s="31" t="s">
        <v>3862</v>
      </c>
      <c r="H153" s="31" t="s">
        <v>2873</v>
      </c>
      <c r="I153" s="31" t="s">
        <v>81</v>
      </c>
      <c r="J153" s="31" t="s">
        <v>3864</v>
      </c>
      <c r="K153" s="32" t="s">
        <v>4570</v>
      </c>
      <c r="L153" s="32" t="s">
        <v>4571</v>
      </c>
      <c r="M153" s="31" t="s">
        <v>3867</v>
      </c>
      <c r="N153" s="31" t="s">
        <v>3868</v>
      </c>
      <c r="O153" s="31" t="s">
        <v>3869</v>
      </c>
      <c r="P153" s="31" t="s">
        <v>3870</v>
      </c>
      <c r="Q153" s="31" t="s">
        <v>3871</v>
      </c>
      <c r="R153" s="32" t="s">
        <v>3872</v>
      </c>
      <c r="S153" s="31" t="s">
        <v>3873</v>
      </c>
      <c r="T153" s="31" t="s">
        <v>3874</v>
      </c>
      <c r="U153" s="31" t="s">
        <v>3875</v>
      </c>
      <c r="V153" s="31" t="s">
        <v>94</v>
      </c>
      <c r="W153" s="31" t="s">
        <v>3876</v>
      </c>
      <c r="X153" s="31" t="s">
        <v>3877</v>
      </c>
      <c r="Y153" s="31" t="s">
        <v>3878</v>
      </c>
      <c r="Z153" s="31" t="s">
        <v>2956</v>
      </c>
      <c r="AA153" s="31" t="s">
        <v>3132</v>
      </c>
      <c r="AB153" s="31" t="s">
        <v>4024</v>
      </c>
      <c r="AC153" s="31" t="s">
        <v>4283</v>
      </c>
      <c r="AD153" s="31" t="s">
        <v>3860</v>
      </c>
      <c r="AE153" s="31" t="s">
        <v>3863</v>
      </c>
      <c r="AF153" s="33">
        <v>298</v>
      </c>
    </row>
    <row r="154" spans="2:32" ht="24.95" customHeight="1" x14ac:dyDescent="0.25">
      <c r="B154" s="29" t="s">
        <v>3070</v>
      </c>
      <c r="C154" s="30">
        <v>138</v>
      </c>
      <c r="D154" s="31" t="s">
        <v>4256</v>
      </c>
      <c r="E154" s="31" t="s">
        <v>4257</v>
      </c>
      <c r="F154" s="31" t="s">
        <v>3070</v>
      </c>
      <c r="G154" s="31" t="s">
        <v>4572</v>
      </c>
      <c r="H154" s="31" t="s">
        <v>79</v>
      </c>
      <c r="I154" s="31" t="s">
        <v>81</v>
      </c>
      <c r="J154" s="31" t="s">
        <v>3072</v>
      </c>
      <c r="K154" s="32" t="s">
        <v>4573</v>
      </c>
      <c r="L154" s="32" t="s">
        <v>4574</v>
      </c>
      <c r="M154" s="31" t="s">
        <v>3075</v>
      </c>
      <c r="N154" s="31" t="s">
        <v>3076</v>
      </c>
      <c r="O154" s="31" t="s">
        <v>3077</v>
      </c>
      <c r="P154" s="31" t="s">
        <v>3078</v>
      </c>
      <c r="Q154" s="31" t="s">
        <v>3079</v>
      </c>
      <c r="R154" s="32" t="s">
        <v>3080</v>
      </c>
      <c r="S154" s="31" t="s">
        <v>3081</v>
      </c>
      <c r="T154" s="31" t="s">
        <v>3082</v>
      </c>
      <c r="U154" s="31" t="s">
        <v>3083</v>
      </c>
      <c r="V154" s="31" t="s">
        <v>94</v>
      </c>
      <c r="W154" s="31" t="s">
        <v>3084</v>
      </c>
      <c r="X154" s="31" t="s">
        <v>3085</v>
      </c>
      <c r="Y154" s="31" t="s">
        <v>3086</v>
      </c>
      <c r="Z154" s="31" t="s">
        <v>2956</v>
      </c>
      <c r="AA154" s="31" t="s">
        <v>3025</v>
      </c>
      <c r="AB154" s="31" t="s">
        <v>940</v>
      </c>
      <c r="AC154" s="31" t="s">
        <v>4211</v>
      </c>
      <c r="AD154" s="31" t="s">
        <v>3069</v>
      </c>
      <c r="AE154" s="31" t="s">
        <v>3071</v>
      </c>
      <c r="AF154" s="33">
        <v>261</v>
      </c>
    </row>
    <row r="155" spans="2:32" ht="24.95" customHeight="1" x14ac:dyDescent="0.25">
      <c r="B155" s="29" t="s">
        <v>1058</v>
      </c>
      <c r="C155" s="30">
        <v>139</v>
      </c>
      <c r="D155" s="31" t="s">
        <v>4313</v>
      </c>
      <c r="E155" s="31" t="s">
        <v>1057</v>
      </c>
      <c r="F155" s="31" t="s">
        <v>1058</v>
      </c>
      <c r="G155" s="31" t="s">
        <v>4575</v>
      </c>
      <c r="H155" s="31" t="s">
        <v>1059</v>
      </c>
      <c r="I155" s="31" t="s">
        <v>961</v>
      </c>
      <c r="J155" s="31" t="s">
        <v>1061</v>
      </c>
      <c r="K155" s="32" t="s">
        <v>4576</v>
      </c>
      <c r="L155" s="32" t="s">
        <v>4577</v>
      </c>
      <c r="M155" s="31" t="s">
        <v>85</v>
      </c>
      <c r="N155" s="31" t="s">
        <v>86</v>
      </c>
      <c r="O155" s="31" t="s">
        <v>1064</v>
      </c>
      <c r="P155" s="31" t="s">
        <v>1065</v>
      </c>
      <c r="Q155" s="31" t="s">
        <v>1066</v>
      </c>
      <c r="R155" s="32" t="s">
        <v>1067</v>
      </c>
      <c r="S155" s="31" t="s">
        <v>1068</v>
      </c>
      <c r="T155" s="31" t="s">
        <v>1069</v>
      </c>
      <c r="U155" s="31" t="s">
        <v>1070</v>
      </c>
      <c r="V155" s="31" t="s">
        <v>94</v>
      </c>
      <c r="W155" s="31" t="s">
        <v>1071</v>
      </c>
      <c r="X155" s="31" t="s">
        <v>1072</v>
      </c>
      <c r="Y155" s="31" t="s">
        <v>1073</v>
      </c>
      <c r="Z155" s="31" t="s">
        <v>536</v>
      </c>
      <c r="AA155" s="31" t="s">
        <v>916</v>
      </c>
      <c r="AB155" s="31" t="s">
        <v>4043</v>
      </c>
      <c r="AC155" s="31" t="s">
        <v>4069</v>
      </c>
      <c r="AD155" s="31" t="s">
        <v>1057</v>
      </c>
      <c r="AE155" s="31" t="s">
        <v>1060</v>
      </c>
      <c r="AF155" s="33">
        <v>128</v>
      </c>
    </row>
    <row r="156" spans="2:32" ht="24.95" customHeight="1" x14ac:dyDescent="0.25">
      <c r="B156" s="29" t="s">
        <v>1832</v>
      </c>
      <c r="C156" s="30">
        <v>140</v>
      </c>
      <c r="D156" s="31" t="s">
        <v>4309</v>
      </c>
      <c r="E156" s="31" t="s">
        <v>1831</v>
      </c>
      <c r="F156" s="31" t="s">
        <v>1832</v>
      </c>
      <c r="G156" s="31" t="s">
        <v>4578</v>
      </c>
      <c r="H156" s="31" t="s">
        <v>266</v>
      </c>
      <c r="I156" s="31" t="s">
        <v>81</v>
      </c>
      <c r="J156" s="31" t="s">
        <v>1834</v>
      </c>
      <c r="K156" s="32" t="s">
        <v>4579</v>
      </c>
      <c r="L156" s="32" t="s">
        <v>4580</v>
      </c>
      <c r="M156" s="31" t="s">
        <v>85</v>
      </c>
      <c r="N156" s="31" t="s">
        <v>86</v>
      </c>
      <c r="O156" s="31" t="s">
        <v>1837</v>
      </c>
      <c r="P156" s="31" t="s">
        <v>1838</v>
      </c>
      <c r="Q156" s="31" t="s">
        <v>1839</v>
      </c>
      <c r="R156" s="32" t="s">
        <v>1840</v>
      </c>
      <c r="S156" s="31" t="s">
        <v>1841</v>
      </c>
      <c r="T156" s="31" t="s">
        <v>1769</v>
      </c>
      <c r="U156" s="31" t="s">
        <v>1842</v>
      </c>
      <c r="V156" s="31" t="s">
        <v>94</v>
      </c>
      <c r="W156" s="31" t="s">
        <v>1843</v>
      </c>
      <c r="X156" s="31" t="s">
        <v>1844</v>
      </c>
      <c r="Y156" s="31" t="s">
        <v>1845</v>
      </c>
      <c r="Z156" s="31" t="s">
        <v>413</v>
      </c>
      <c r="AA156" s="31" t="s">
        <v>1757</v>
      </c>
      <c r="AB156" s="31" t="s">
        <v>4026</v>
      </c>
      <c r="AC156" s="31" t="s">
        <v>4319</v>
      </c>
      <c r="AD156" s="31" t="s">
        <v>1831</v>
      </c>
      <c r="AE156" s="31" t="s">
        <v>1833</v>
      </c>
      <c r="AF156" s="33">
        <v>173</v>
      </c>
    </row>
    <row r="157" spans="2:32" ht="24.95" customHeight="1" x14ac:dyDescent="0.25">
      <c r="B157" s="29" t="s">
        <v>1869</v>
      </c>
      <c r="C157" s="30">
        <v>141</v>
      </c>
      <c r="D157" s="31" t="s">
        <v>4309</v>
      </c>
      <c r="E157" s="31" t="s">
        <v>1868</v>
      </c>
      <c r="F157" s="31" t="s">
        <v>1869</v>
      </c>
      <c r="G157" s="31" t="s">
        <v>1870</v>
      </c>
      <c r="H157" s="31" t="s">
        <v>1871</v>
      </c>
      <c r="I157" s="31" t="s">
        <v>81</v>
      </c>
      <c r="J157" s="31" t="s">
        <v>1872</v>
      </c>
      <c r="K157" s="32" t="s">
        <v>4581</v>
      </c>
      <c r="L157" s="32" t="s">
        <v>4582</v>
      </c>
      <c r="M157" s="31" t="s">
        <v>85</v>
      </c>
      <c r="N157" s="31" t="s">
        <v>86</v>
      </c>
      <c r="O157" s="31" t="s">
        <v>1875</v>
      </c>
      <c r="P157" s="31" t="s">
        <v>1876</v>
      </c>
      <c r="Q157" s="31" t="s">
        <v>1877</v>
      </c>
      <c r="R157" s="32" t="s">
        <v>1878</v>
      </c>
      <c r="S157" s="31" t="s">
        <v>1879</v>
      </c>
      <c r="T157" s="31" t="s">
        <v>1769</v>
      </c>
      <c r="U157" s="31" t="s">
        <v>1880</v>
      </c>
      <c r="V157" s="31" t="s">
        <v>94</v>
      </c>
      <c r="W157" s="31" t="s">
        <v>1881</v>
      </c>
      <c r="X157" s="31" t="s">
        <v>1882</v>
      </c>
      <c r="Y157" s="31" t="s">
        <v>1883</v>
      </c>
      <c r="Z157" s="31" t="s">
        <v>413</v>
      </c>
      <c r="AA157" s="31" t="s">
        <v>1757</v>
      </c>
      <c r="AB157" s="31" t="s">
        <v>4026</v>
      </c>
      <c r="AC157" s="31" t="s">
        <v>4319</v>
      </c>
      <c r="AD157" s="31" t="s">
        <v>1868</v>
      </c>
      <c r="AE157" s="31" t="s">
        <v>1197</v>
      </c>
      <c r="AF157" s="33">
        <v>175</v>
      </c>
    </row>
    <row r="158" spans="2:32" ht="24.95" customHeight="1" x14ac:dyDescent="0.25">
      <c r="B158" s="29" t="s">
        <v>3693</v>
      </c>
      <c r="C158" s="30">
        <v>142</v>
      </c>
      <c r="D158" s="31" t="s">
        <v>4256</v>
      </c>
      <c r="E158" s="31" t="s">
        <v>4257</v>
      </c>
      <c r="F158" s="31" t="s">
        <v>3693</v>
      </c>
      <c r="G158" s="31" t="s">
        <v>3694</v>
      </c>
      <c r="H158" s="31" t="s">
        <v>2873</v>
      </c>
      <c r="I158" s="31" t="s">
        <v>81</v>
      </c>
      <c r="J158" s="31" t="s">
        <v>3695</v>
      </c>
      <c r="K158" s="32" t="s">
        <v>4583</v>
      </c>
      <c r="L158" s="32" t="s">
        <v>4584</v>
      </c>
      <c r="M158" s="31" t="s">
        <v>3698</v>
      </c>
      <c r="N158" s="31" t="s">
        <v>3699</v>
      </c>
      <c r="O158" s="31" t="s">
        <v>3700</v>
      </c>
      <c r="P158" s="31" t="s">
        <v>3701</v>
      </c>
      <c r="Q158" s="31" t="s">
        <v>3702</v>
      </c>
      <c r="R158" s="32" t="s">
        <v>3703</v>
      </c>
      <c r="S158" s="31" t="s">
        <v>3704</v>
      </c>
      <c r="T158" s="31" t="s">
        <v>3103</v>
      </c>
      <c r="U158" s="31" t="s">
        <v>3705</v>
      </c>
      <c r="V158" s="31" t="s">
        <v>94</v>
      </c>
      <c r="W158" s="31" t="s">
        <v>3706</v>
      </c>
      <c r="X158" s="31" t="s">
        <v>3707</v>
      </c>
      <c r="Y158" s="31" t="s">
        <v>3708</v>
      </c>
      <c r="Z158" s="31" t="s">
        <v>3044</v>
      </c>
      <c r="AA158" s="31" t="s">
        <v>3025</v>
      </c>
      <c r="AB158" s="31" t="s">
        <v>1682</v>
      </c>
      <c r="AC158" s="31" t="s">
        <v>4092</v>
      </c>
      <c r="AD158" s="31" t="s">
        <v>3692</v>
      </c>
      <c r="AE158" s="31" t="s">
        <v>3497</v>
      </c>
      <c r="AF158" s="33">
        <v>290</v>
      </c>
    </row>
    <row r="159" spans="2:32" ht="24.95" customHeight="1" x14ac:dyDescent="0.25">
      <c r="B159" s="29" t="s">
        <v>1925</v>
      </c>
      <c r="C159" s="30">
        <v>143</v>
      </c>
      <c r="D159" s="31" t="s">
        <v>4309</v>
      </c>
      <c r="E159" s="31" t="s">
        <v>4359</v>
      </c>
      <c r="F159" s="31" t="s">
        <v>1925</v>
      </c>
      <c r="G159" s="31" t="s">
        <v>1926</v>
      </c>
      <c r="H159" s="31" t="s">
        <v>1197</v>
      </c>
      <c r="I159" s="31" t="s">
        <v>81</v>
      </c>
      <c r="J159" s="31" t="s">
        <v>1928</v>
      </c>
      <c r="K159" s="32" t="s">
        <v>4585</v>
      </c>
      <c r="L159" s="32" t="s">
        <v>4586</v>
      </c>
      <c r="M159" s="31" t="s">
        <v>85</v>
      </c>
      <c r="N159" s="31" t="s">
        <v>86</v>
      </c>
      <c r="O159" s="31" t="s">
        <v>1931</v>
      </c>
      <c r="P159" s="31" t="s">
        <v>1932</v>
      </c>
      <c r="Q159" s="31" t="s">
        <v>1933</v>
      </c>
      <c r="R159" s="32" t="s">
        <v>1934</v>
      </c>
      <c r="S159" s="31" t="s">
        <v>1935</v>
      </c>
      <c r="T159" s="31" t="s">
        <v>92</v>
      </c>
      <c r="U159" s="31" t="s">
        <v>1936</v>
      </c>
      <c r="V159" s="31" t="s">
        <v>94</v>
      </c>
      <c r="W159" s="31" t="s">
        <v>1937</v>
      </c>
      <c r="X159" s="31" t="s">
        <v>1938</v>
      </c>
      <c r="Y159" s="31" t="s">
        <v>1939</v>
      </c>
      <c r="Z159" s="31" t="s">
        <v>1266</v>
      </c>
      <c r="AA159" s="31" t="s">
        <v>1757</v>
      </c>
      <c r="AB159" s="31" t="s">
        <v>4047</v>
      </c>
      <c r="AC159" s="31" t="s">
        <v>4364</v>
      </c>
      <c r="AD159" s="31" t="s">
        <v>1924</v>
      </c>
      <c r="AE159" s="31" t="s">
        <v>1927</v>
      </c>
      <c r="AF159" s="33">
        <v>178</v>
      </c>
    </row>
    <row r="160" spans="2:32" ht="24.95" customHeight="1" x14ac:dyDescent="0.25">
      <c r="B160" s="29" t="s">
        <v>2638</v>
      </c>
      <c r="C160" s="30">
        <v>144</v>
      </c>
      <c r="D160" s="31" t="s">
        <v>4587</v>
      </c>
      <c r="E160" s="31" t="s">
        <v>2540</v>
      </c>
      <c r="F160" s="31" t="s">
        <v>2638</v>
      </c>
      <c r="G160" s="31" t="s">
        <v>4588</v>
      </c>
      <c r="H160" s="31" t="s">
        <v>79</v>
      </c>
      <c r="I160" s="31" t="s">
        <v>81</v>
      </c>
      <c r="J160" s="31" t="s">
        <v>2542</v>
      </c>
      <c r="K160" s="32" t="s">
        <v>4589</v>
      </c>
      <c r="L160" s="32" t="s">
        <v>4590</v>
      </c>
      <c r="M160" s="31" t="s">
        <v>85</v>
      </c>
      <c r="N160" s="31" t="s">
        <v>86</v>
      </c>
      <c r="O160" s="31" t="s">
        <v>2641</v>
      </c>
      <c r="P160" s="31" t="s">
        <v>2546</v>
      </c>
      <c r="Q160" s="31" t="s">
        <v>2642</v>
      </c>
      <c r="R160" s="32" t="s">
        <v>4591</v>
      </c>
      <c r="S160" s="31" t="s">
        <v>2549</v>
      </c>
      <c r="T160" s="31" t="s">
        <v>2550</v>
      </c>
      <c r="U160" s="31" t="s">
        <v>2551</v>
      </c>
      <c r="V160" s="31" t="s">
        <v>94</v>
      </c>
      <c r="W160" s="31" t="s">
        <v>2552</v>
      </c>
      <c r="X160" s="31" t="s">
        <v>2644</v>
      </c>
      <c r="Y160" s="31" t="s">
        <v>2554</v>
      </c>
      <c r="Z160" s="31" t="s">
        <v>505</v>
      </c>
      <c r="AA160" s="31" t="s">
        <v>2539</v>
      </c>
      <c r="AB160" s="31" t="s">
        <v>4024</v>
      </c>
      <c r="AC160" s="31" t="s">
        <v>4283</v>
      </c>
      <c r="AD160" s="31" t="s">
        <v>2540</v>
      </c>
      <c r="AE160" s="31" t="s">
        <v>80</v>
      </c>
      <c r="AF160" s="33">
        <v>234</v>
      </c>
    </row>
    <row r="161" spans="2:32" ht="24.95" customHeight="1" x14ac:dyDescent="0.25">
      <c r="B161" s="29" t="s">
        <v>2588</v>
      </c>
      <c r="C161" s="30">
        <v>145</v>
      </c>
      <c r="D161" s="31" t="s">
        <v>4587</v>
      </c>
      <c r="E161" s="31" t="s">
        <v>2540</v>
      </c>
      <c r="F161" s="31" t="s">
        <v>2588</v>
      </c>
      <c r="G161" s="31" t="s">
        <v>4592</v>
      </c>
      <c r="H161" s="31" t="s">
        <v>79</v>
      </c>
      <c r="I161" s="31" t="s">
        <v>81</v>
      </c>
      <c r="J161" s="31" t="s">
        <v>2542</v>
      </c>
      <c r="K161" s="32" t="s">
        <v>4593</v>
      </c>
      <c r="L161" s="32" t="s">
        <v>4594</v>
      </c>
      <c r="M161" s="31" t="s">
        <v>85</v>
      </c>
      <c r="N161" s="31" t="s">
        <v>86</v>
      </c>
      <c r="O161" s="31" t="s">
        <v>2591</v>
      </c>
      <c r="P161" s="31" t="s">
        <v>2546</v>
      </c>
      <c r="Q161" s="31" t="s">
        <v>2592</v>
      </c>
      <c r="R161" s="32" t="s">
        <v>4595</v>
      </c>
      <c r="S161" s="31" t="s">
        <v>2549</v>
      </c>
      <c r="T161" s="31" t="s">
        <v>2550</v>
      </c>
      <c r="U161" s="31" t="s">
        <v>2551</v>
      </c>
      <c r="V161" s="31" t="s">
        <v>94</v>
      </c>
      <c r="W161" s="31" t="s">
        <v>2552</v>
      </c>
      <c r="X161" s="31" t="s">
        <v>2594</v>
      </c>
      <c r="Y161" s="31" t="s">
        <v>2554</v>
      </c>
      <c r="Z161" s="31" t="s">
        <v>505</v>
      </c>
      <c r="AA161" s="31" t="s">
        <v>2539</v>
      </c>
      <c r="AB161" s="31" t="s">
        <v>4024</v>
      </c>
      <c r="AC161" s="31" t="s">
        <v>4283</v>
      </c>
      <c r="AD161" s="31" t="s">
        <v>2540</v>
      </c>
      <c r="AE161" s="31" t="s">
        <v>80</v>
      </c>
      <c r="AF161" s="33">
        <v>229</v>
      </c>
    </row>
    <row r="162" spans="2:32" ht="24.95" customHeight="1" x14ac:dyDescent="0.25">
      <c r="B162" s="29" t="s">
        <v>2608</v>
      </c>
      <c r="C162" s="30">
        <v>146</v>
      </c>
      <c r="D162" s="31" t="s">
        <v>4587</v>
      </c>
      <c r="E162" s="31" t="s">
        <v>2540</v>
      </c>
      <c r="F162" s="31" t="s">
        <v>2608</v>
      </c>
      <c r="G162" s="31" t="s">
        <v>4596</v>
      </c>
      <c r="H162" s="31" t="s">
        <v>79</v>
      </c>
      <c r="I162" s="31" t="s">
        <v>81</v>
      </c>
      <c r="J162" s="31" t="s">
        <v>2542</v>
      </c>
      <c r="K162" s="32" t="s">
        <v>4597</v>
      </c>
      <c r="L162" s="32" t="s">
        <v>4598</v>
      </c>
      <c r="M162" s="31" t="s">
        <v>85</v>
      </c>
      <c r="N162" s="31" t="s">
        <v>86</v>
      </c>
      <c r="O162" s="31" t="s">
        <v>2611</v>
      </c>
      <c r="P162" s="31" t="s">
        <v>2546</v>
      </c>
      <c r="Q162" s="31" t="s">
        <v>2612</v>
      </c>
      <c r="R162" s="32" t="s">
        <v>4599</v>
      </c>
      <c r="S162" s="31" t="s">
        <v>2549</v>
      </c>
      <c r="T162" s="31" t="s">
        <v>2550</v>
      </c>
      <c r="U162" s="31" t="s">
        <v>2551</v>
      </c>
      <c r="V162" s="31" t="s">
        <v>94</v>
      </c>
      <c r="W162" s="31" t="s">
        <v>2552</v>
      </c>
      <c r="X162" s="31" t="s">
        <v>2614</v>
      </c>
      <c r="Y162" s="31" t="s">
        <v>2554</v>
      </c>
      <c r="Z162" s="31" t="s">
        <v>505</v>
      </c>
      <c r="AA162" s="31" t="s">
        <v>2539</v>
      </c>
      <c r="AB162" s="31" t="s">
        <v>4024</v>
      </c>
      <c r="AC162" s="31" t="s">
        <v>4283</v>
      </c>
      <c r="AD162" s="31" t="s">
        <v>2540</v>
      </c>
      <c r="AE162" s="31" t="s">
        <v>80</v>
      </c>
      <c r="AF162" s="33">
        <v>231</v>
      </c>
    </row>
    <row r="163" spans="2:32" ht="24.95" customHeight="1" x14ac:dyDescent="0.25">
      <c r="B163" s="29" t="s">
        <v>2541</v>
      </c>
      <c r="C163" s="30">
        <v>147</v>
      </c>
      <c r="D163" s="31" t="s">
        <v>4587</v>
      </c>
      <c r="E163" s="31" t="s">
        <v>2540</v>
      </c>
      <c r="F163" s="31" t="s">
        <v>2541</v>
      </c>
      <c r="G163" s="31" t="s">
        <v>4600</v>
      </c>
      <c r="H163" s="31" t="s">
        <v>79</v>
      </c>
      <c r="I163" s="31" t="s">
        <v>81</v>
      </c>
      <c r="J163" s="31" t="s">
        <v>2542</v>
      </c>
      <c r="K163" s="32" t="s">
        <v>4601</v>
      </c>
      <c r="L163" s="32" t="s">
        <v>4602</v>
      </c>
      <c r="M163" s="31" t="s">
        <v>85</v>
      </c>
      <c r="N163" s="31" t="s">
        <v>86</v>
      </c>
      <c r="O163" s="31" t="s">
        <v>2545</v>
      </c>
      <c r="P163" s="31" t="s">
        <v>2546</v>
      </c>
      <c r="Q163" s="31" t="s">
        <v>2547</v>
      </c>
      <c r="R163" s="32" t="s">
        <v>4603</v>
      </c>
      <c r="S163" s="31" t="s">
        <v>2549</v>
      </c>
      <c r="T163" s="31" t="s">
        <v>2550</v>
      </c>
      <c r="U163" s="31" t="s">
        <v>2551</v>
      </c>
      <c r="V163" s="31" t="s">
        <v>94</v>
      </c>
      <c r="W163" s="31" t="s">
        <v>2552</v>
      </c>
      <c r="X163" s="31" t="s">
        <v>2553</v>
      </c>
      <c r="Y163" s="31" t="s">
        <v>2554</v>
      </c>
      <c r="Z163" s="31" t="s">
        <v>505</v>
      </c>
      <c r="AA163" s="31" t="s">
        <v>2539</v>
      </c>
      <c r="AB163" s="31" t="s">
        <v>4024</v>
      </c>
      <c r="AC163" s="31" t="s">
        <v>4283</v>
      </c>
      <c r="AD163" s="31" t="s">
        <v>2540</v>
      </c>
      <c r="AE163" s="31" t="s">
        <v>80</v>
      </c>
      <c r="AF163" s="33">
        <v>225</v>
      </c>
    </row>
    <row r="164" spans="2:32" ht="24.95" customHeight="1" x14ac:dyDescent="0.25">
      <c r="B164" s="29" t="s">
        <v>2578</v>
      </c>
      <c r="C164" s="30">
        <v>148</v>
      </c>
      <c r="D164" s="31" t="s">
        <v>4587</v>
      </c>
      <c r="E164" s="31" t="s">
        <v>2540</v>
      </c>
      <c r="F164" s="31" t="s">
        <v>2578</v>
      </c>
      <c r="G164" s="31" t="s">
        <v>4604</v>
      </c>
      <c r="H164" s="31" t="s">
        <v>79</v>
      </c>
      <c r="I164" s="31" t="s">
        <v>81</v>
      </c>
      <c r="J164" s="31" t="s">
        <v>2542</v>
      </c>
      <c r="K164" s="32" t="s">
        <v>4605</v>
      </c>
      <c r="L164" s="32" t="s">
        <v>4606</v>
      </c>
      <c r="M164" s="31" t="s">
        <v>85</v>
      </c>
      <c r="N164" s="31" t="s">
        <v>86</v>
      </c>
      <c r="O164" s="31" t="s">
        <v>2581</v>
      </c>
      <c r="P164" s="31" t="s">
        <v>2546</v>
      </c>
      <c r="Q164" s="31" t="s">
        <v>2582</v>
      </c>
      <c r="R164" s="32" t="s">
        <v>4607</v>
      </c>
      <c r="S164" s="31" t="s">
        <v>2549</v>
      </c>
      <c r="T164" s="31" t="s">
        <v>2550</v>
      </c>
      <c r="U164" s="31" t="s">
        <v>2551</v>
      </c>
      <c r="V164" s="31" t="s">
        <v>94</v>
      </c>
      <c r="W164" s="31" t="s">
        <v>2552</v>
      </c>
      <c r="X164" s="31" t="s">
        <v>2584</v>
      </c>
      <c r="Y164" s="31" t="s">
        <v>2554</v>
      </c>
      <c r="Z164" s="31" t="s">
        <v>505</v>
      </c>
      <c r="AA164" s="31" t="s">
        <v>2539</v>
      </c>
      <c r="AB164" s="31" t="s">
        <v>4024</v>
      </c>
      <c r="AC164" s="31" t="s">
        <v>4283</v>
      </c>
      <c r="AD164" s="31" t="s">
        <v>2540</v>
      </c>
      <c r="AE164" s="31" t="s">
        <v>80</v>
      </c>
      <c r="AF164" s="33">
        <v>228</v>
      </c>
    </row>
    <row r="165" spans="2:32" ht="24.95" customHeight="1" x14ac:dyDescent="0.25">
      <c r="B165" s="29" t="s">
        <v>3474</v>
      </c>
      <c r="C165" s="30">
        <v>149</v>
      </c>
      <c r="D165" s="31" t="s">
        <v>4537</v>
      </c>
      <c r="E165" s="31" t="s">
        <v>4257</v>
      </c>
      <c r="F165" s="31" t="s">
        <v>3474</v>
      </c>
      <c r="G165" s="31" t="s">
        <v>3475</v>
      </c>
      <c r="H165" s="31" t="s">
        <v>3219</v>
      </c>
      <c r="I165" s="31" t="s">
        <v>81</v>
      </c>
      <c r="J165" s="31" t="s">
        <v>3477</v>
      </c>
      <c r="K165" s="32" t="s">
        <v>3478</v>
      </c>
      <c r="L165" s="32" t="s">
        <v>4608</v>
      </c>
      <c r="M165" s="31" t="s">
        <v>3480</v>
      </c>
      <c r="N165" s="31" t="s">
        <v>3481</v>
      </c>
      <c r="O165" s="31" t="s">
        <v>3482</v>
      </c>
      <c r="P165" s="31" t="s">
        <v>3483</v>
      </c>
      <c r="Q165" s="31" t="s">
        <v>3484</v>
      </c>
      <c r="R165" s="32" t="s">
        <v>3485</v>
      </c>
      <c r="S165" s="31" t="s">
        <v>3486</v>
      </c>
      <c r="T165" s="31" t="s">
        <v>276</v>
      </c>
      <c r="U165" s="31" t="s">
        <v>3487</v>
      </c>
      <c r="V165" s="31" t="s">
        <v>94</v>
      </c>
      <c r="W165" s="31" t="s">
        <v>3488</v>
      </c>
      <c r="X165" s="31" t="s">
        <v>3489</v>
      </c>
      <c r="Y165" s="31" t="s">
        <v>3490</v>
      </c>
      <c r="Z165" s="31" t="s">
        <v>3469</v>
      </c>
      <c r="AA165" s="31" t="s">
        <v>3451</v>
      </c>
      <c r="AB165" s="31" t="s">
        <v>4026</v>
      </c>
      <c r="AC165" s="31" t="s">
        <v>4319</v>
      </c>
      <c r="AD165" s="31" t="s">
        <v>3473</v>
      </c>
      <c r="AE165" s="31" t="s">
        <v>3476</v>
      </c>
      <c r="AF165" s="33">
        <v>280</v>
      </c>
    </row>
    <row r="166" spans="2:32" ht="24.95" customHeight="1" x14ac:dyDescent="0.25">
      <c r="B166" s="29" t="s">
        <v>2598</v>
      </c>
      <c r="C166" s="30">
        <v>150</v>
      </c>
      <c r="D166" s="31" t="s">
        <v>4587</v>
      </c>
      <c r="E166" s="31" t="s">
        <v>2540</v>
      </c>
      <c r="F166" s="31" t="s">
        <v>2598</v>
      </c>
      <c r="G166" s="31" t="s">
        <v>4609</v>
      </c>
      <c r="H166" s="31" t="s">
        <v>79</v>
      </c>
      <c r="I166" s="31" t="s">
        <v>81</v>
      </c>
      <c r="J166" s="31" t="s">
        <v>2542</v>
      </c>
      <c r="K166" s="32" t="s">
        <v>4610</v>
      </c>
      <c r="L166" s="32" t="s">
        <v>4611</v>
      </c>
      <c r="M166" s="31" t="s">
        <v>85</v>
      </c>
      <c r="N166" s="31" t="s">
        <v>86</v>
      </c>
      <c r="O166" s="31" t="s">
        <v>2601</v>
      </c>
      <c r="P166" s="31" t="s">
        <v>2546</v>
      </c>
      <c r="Q166" s="31" t="s">
        <v>2602</v>
      </c>
      <c r="R166" s="32" t="s">
        <v>4612</v>
      </c>
      <c r="S166" s="31" t="s">
        <v>2549</v>
      </c>
      <c r="T166" s="31" t="s">
        <v>2550</v>
      </c>
      <c r="U166" s="31" t="s">
        <v>2551</v>
      </c>
      <c r="V166" s="31" t="s">
        <v>94</v>
      </c>
      <c r="W166" s="31" t="s">
        <v>2552</v>
      </c>
      <c r="X166" s="31" t="s">
        <v>2604</v>
      </c>
      <c r="Y166" s="31" t="s">
        <v>2554</v>
      </c>
      <c r="Z166" s="31" t="s">
        <v>505</v>
      </c>
      <c r="AA166" s="31" t="s">
        <v>2539</v>
      </c>
      <c r="AB166" s="31" t="s">
        <v>4024</v>
      </c>
      <c r="AC166" s="31" t="s">
        <v>4283</v>
      </c>
      <c r="AD166" s="31" t="s">
        <v>2540</v>
      </c>
      <c r="AE166" s="31" t="s">
        <v>80</v>
      </c>
      <c r="AF166" s="33">
        <v>230</v>
      </c>
    </row>
    <row r="167" spans="2:32" ht="24.95" customHeight="1" x14ac:dyDescent="0.25">
      <c r="B167" s="29" t="s">
        <v>2628</v>
      </c>
      <c r="C167" s="30">
        <v>151</v>
      </c>
      <c r="D167" s="31" t="s">
        <v>4587</v>
      </c>
      <c r="E167" s="31" t="s">
        <v>2540</v>
      </c>
      <c r="F167" s="31" t="s">
        <v>2628</v>
      </c>
      <c r="G167" s="31" t="s">
        <v>4613</v>
      </c>
      <c r="H167" s="31" t="s">
        <v>79</v>
      </c>
      <c r="I167" s="31" t="s">
        <v>81</v>
      </c>
      <c r="J167" s="31" t="s">
        <v>2542</v>
      </c>
      <c r="K167" s="32" t="s">
        <v>4614</v>
      </c>
      <c r="L167" s="32" t="s">
        <v>4615</v>
      </c>
      <c r="M167" s="31" t="s">
        <v>85</v>
      </c>
      <c r="N167" s="31" t="s">
        <v>86</v>
      </c>
      <c r="O167" s="31" t="s">
        <v>2631</v>
      </c>
      <c r="P167" s="31" t="s">
        <v>2546</v>
      </c>
      <c r="Q167" s="31" t="s">
        <v>2632</v>
      </c>
      <c r="R167" s="32" t="s">
        <v>4616</v>
      </c>
      <c r="S167" s="31" t="s">
        <v>2549</v>
      </c>
      <c r="T167" s="31" t="s">
        <v>2550</v>
      </c>
      <c r="U167" s="31" t="s">
        <v>2551</v>
      </c>
      <c r="V167" s="31" t="s">
        <v>94</v>
      </c>
      <c r="W167" s="31" t="s">
        <v>2552</v>
      </c>
      <c r="X167" s="31" t="s">
        <v>2634</v>
      </c>
      <c r="Y167" s="31" t="s">
        <v>2554</v>
      </c>
      <c r="Z167" s="31" t="s">
        <v>505</v>
      </c>
      <c r="AA167" s="31" t="s">
        <v>2539</v>
      </c>
      <c r="AB167" s="31" t="s">
        <v>4024</v>
      </c>
      <c r="AC167" s="31" t="s">
        <v>4283</v>
      </c>
      <c r="AD167" s="31" t="s">
        <v>2540</v>
      </c>
      <c r="AE167" s="31" t="s">
        <v>80</v>
      </c>
      <c r="AF167" s="33">
        <v>233</v>
      </c>
    </row>
    <row r="168" spans="2:32" ht="24.95" customHeight="1" x14ac:dyDescent="0.25">
      <c r="B168" s="29" t="s">
        <v>1157</v>
      </c>
      <c r="C168" s="30">
        <v>152</v>
      </c>
      <c r="D168" s="31" t="s">
        <v>4320</v>
      </c>
      <c r="E168" s="31" t="s">
        <v>1156</v>
      </c>
      <c r="F168" s="31" t="s">
        <v>1157</v>
      </c>
      <c r="G168" s="31" t="s">
        <v>1158</v>
      </c>
      <c r="H168" s="31" t="s">
        <v>170</v>
      </c>
      <c r="I168" s="31" t="s">
        <v>308</v>
      </c>
      <c r="J168" s="31" t="s">
        <v>941</v>
      </c>
      <c r="K168" s="32" t="s">
        <v>4617</v>
      </c>
      <c r="L168" s="32" t="s">
        <v>4618</v>
      </c>
      <c r="M168" s="31" t="s">
        <v>85</v>
      </c>
      <c r="N168" s="31" t="s">
        <v>86</v>
      </c>
      <c r="O168" s="31" t="s">
        <v>1162</v>
      </c>
      <c r="P168" s="31" t="s">
        <v>1163</v>
      </c>
      <c r="Q168" s="31" t="s">
        <v>1164</v>
      </c>
      <c r="R168" s="32" t="s">
        <v>1165</v>
      </c>
      <c r="S168" s="31" t="s">
        <v>1166</v>
      </c>
      <c r="T168" s="31" t="s">
        <v>1167</v>
      </c>
      <c r="U168" s="31" t="s">
        <v>1168</v>
      </c>
      <c r="V168" s="31" t="s">
        <v>94</v>
      </c>
      <c r="W168" s="31" t="s">
        <v>1169</v>
      </c>
      <c r="X168" s="31" t="s">
        <v>1170</v>
      </c>
      <c r="Y168" s="31" t="s">
        <v>1171</v>
      </c>
      <c r="Z168" s="31" t="s">
        <v>300</v>
      </c>
      <c r="AA168" s="31" t="s">
        <v>1077</v>
      </c>
      <c r="AB168" s="31" t="s">
        <v>4038</v>
      </c>
      <c r="AC168" s="31" t="s">
        <v>4163</v>
      </c>
      <c r="AD168" s="31" t="s">
        <v>1156</v>
      </c>
      <c r="AE168" s="31" t="s">
        <v>1159</v>
      </c>
      <c r="AF168" s="33">
        <v>133</v>
      </c>
    </row>
    <row r="169" spans="2:32" ht="24.95" customHeight="1" x14ac:dyDescent="0.25">
      <c r="B169" s="29" t="s">
        <v>2961</v>
      </c>
      <c r="C169" s="30">
        <v>153</v>
      </c>
      <c r="D169" s="31" t="s">
        <v>4324</v>
      </c>
      <c r="E169" s="31" t="s">
        <v>4325</v>
      </c>
      <c r="F169" s="31" t="s">
        <v>2961</v>
      </c>
      <c r="G169" s="31" t="s">
        <v>4619</v>
      </c>
      <c r="H169" s="31" t="s">
        <v>2873</v>
      </c>
      <c r="I169" s="31" t="s">
        <v>308</v>
      </c>
      <c r="J169" s="31" t="s">
        <v>449</v>
      </c>
      <c r="K169" s="32" t="s">
        <v>4620</v>
      </c>
      <c r="L169" s="32" t="s">
        <v>4621</v>
      </c>
      <c r="M169" s="31" t="s">
        <v>2965</v>
      </c>
      <c r="N169" s="31" t="s">
        <v>2966</v>
      </c>
      <c r="O169" s="31" t="s">
        <v>2967</v>
      </c>
      <c r="P169" s="31" t="s">
        <v>2968</v>
      </c>
      <c r="Q169" s="31" t="s">
        <v>2969</v>
      </c>
      <c r="R169" s="32" t="s">
        <v>2970</v>
      </c>
      <c r="S169" s="31" t="s">
        <v>2971</v>
      </c>
      <c r="T169" s="31" t="s">
        <v>2972</v>
      </c>
      <c r="U169" s="31" t="s">
        <v>2973</v>
      </c>
      <c r="V169" s="31" t="s">
        <v>94</v>
      </c>
      <c r="W169" s="31" t="s">
        <v>2974</v>
      </c>
      <c r="X169" s="31" t="s">
        <v>2975</v>
      </c>
      <c r="Y169" s="31" t="s">
        <v>2976</v>
      </c>
      <c r="Z169" s="31" t="s">
        <v>2956</v>
      </c>
      <c r="AA169" s="31" t="s">
        <v>2847</v>
      </c>
      <c r="AB169" s="31" t="s">
        <v>2960</v>
      </c>
      <c r="AC169" s="31" t="s">
        <v>4227</v>
      </c>
      <c r="AD169" s="31" t="s">
        <v>2960</v>
      </c>
      <c r="AE169" s="31" t="s">
        <v>2962</v>
      </c>
      <c r="AF169" s="33">
        <v>256</v>
      </c>
    </row>
    <row r="170" spans="2:32" ht="24.95" customHeight="1" x14ac:dyDescent="0.25">
      <c r="B170" s="29" t="s">
        <v>2568</v>
      </c>
      <c r="C170" s="30">
        <v>154</v>
      </c>
      <c r="D170" s="31" t="s">
        <v>4587</v>
      </c>
      <c r="E170" s="31" t="s">
        <v>2540</v>
      </c>
      <c r="F170" s="31" t="s">
        <v>2568</v>
      </c>
      <c r="G170" s="31" t="s">
        <v>4622</v>
      </c>
      <c r="H170" s="31" t="s">
        <v>79</v>
      </c>
      <c r="I170" s="31" t="s">
        <v>81</v>
      </c>
      <c r="J170" s="31" t="s">
        <v>2542</v>
      </c>
      <c r="K170" s="32" t="s">
        <v>4623</v>
      </c>
      <c r="L170" s="32" t="s">
        <v>4624</v>
      </c>
      <c r="M170" s="31" t="s">
        <v>85</v>
      </c>
      <c r="N170" s="31" t="s">
        <v>86</v>
      </c>
      <c r="O170" s="31" t="s">
        <v>2571</v>
      </c>
      <c r="P170" s="31" t="s">
        <v>2546</v>
      </c>
      <c r="Q170" s="31" t="s">
        <v>2572</v>
      </c>
      <c r="R170" s="32" t="s">
        <v>4625</v>
      </c>
      <c r="S170" s="31" t="s">
        <v>2549</v>
      </c>
      <c r="T170" s="31" t="s">
        <v>2550</v>
      </c>
      <c r="U170" s="31" t="s">
        <v>2551</v>
      </c>
      <c r="V170" s="31" t="s">
        <v>94</v>
      </c>
      <c r="W170" s="31" t="s">
        <v>2552</v>
      </c>
      <c r="X170" s="31" t="s">
        <v>2574</v>
      </c>
      <c r="Y170" s="31" t="s">
        <v>2554</v>
      </c>
      <c r="Z170" s="31" t="s">
        <v>505</v>
      </c>
      <c r="AA170" s="31" t="s">
        <v>2539</v>
      </c>
      <c r="AB170" s="31" t="s">
        <v>4024</v>
      </c>
      <c r="AC170" s="31" t="s">
        <v>4283</v>
      </c>
      <c r="AD170" s="31" t="s">
        <v>2540</v>
      </c>
      <c r="AE170" s="31" t="s">
        <v>80</v>
      </c>
      <c r="AF170" s="33">
        <v>227</v>
      </c>
    </row>
    <row r="171" spans="2:32" ht="24.95" customHeight="1" x14ac:dyDescent="0.25">
      <c r="B171" s="29" t="s">
        <v>2558</v>
      </c>
      <c r="C171" s="30">
        <v>155</v>
      </c>
      <c r="D171" s="31" t="s">
        <v>4587</v>
      </c>
      <c r="E171" s="31" t="s">
        <v>2540</v>
      </c>
      <c r="F171" s="31" t="s">
        <v>2558</v>
      </c>
      <c r="G171" s="31" t="s">
        <v>4626</v>
      </c>
      <c r="H171" s="31" t="s">
        <v>79</v>
      </c>
      <c r="I171" s="31" t="s">
        <v>81</v>
      </c>
      <c r="J171" s="31" t="s">
        <v>2542</v>
      </c>
      <c r="K171" s="32" t="s">
        <v>4627</v>
      </c>
      <c r="L171" s="32" t="s">
        <v>4628</v>
      </c>
      <c r="M171" s="31" t="s">
        <v>85</v>
      </c>
      <c r="N171" s="31" t="s">
        <v>86</v>
      </c>
      <c r="O171" s="31" t="s">
        <v>2561</v>
      </c>
      <c r="P171" s="31" t="s">
        <v>2546</v>
      </c>
      <c r="Q171" s="31" t="s">
        <v>2562</v>
      </c>
      <c r="R171" s="32" t="s">
        <v>4629</v>
      </c>
      <c r="S171" s="31" t="s">
        <v>2549</v>
      </c>
      <c r="T171" s="31" t="s">
        <v>2550</v>
      </c>
      <c r="U171" s="31" t="s">
        <v>2551</v>
      </c>
      <c r="V171" s="31" t="s">
        <v>94</v>
      </c>
      <c r="W171" s="31" t="s">
        <v>2552</v>
      </c>
      <c r="X171" s="31" t="s">
        <v>2564</v>
      </c>
      <c r="Y171" s="31" t="s">
        <v>2554</v>
      </c>
      <c r="Z171" s="31" t="s">
        <v>505</v>
      </c>
      <c r="AA171" s="31" t="s">
        <v>2539</v>
      </c>
      <c r="AB171" s="31" t="s">
        <v>4024</v>
      </c>
      <c r="AC171" s="31" t="s">
        <v>4283</v>
      </c>
      <c r="AD171" s="31" t="s">
        <v>2540</v>
      </c>
      <c r="AE171" s="31" t="s">
        <v>80</v>
      </c>
      <c r="AF171" s="33">
        <v>226</v>
      </c>
    </row>
    <row r="172" spans="2:32" ht="24.95" customHeight="1" x14ac:dyDescent="0.25">
      <c r="B172" s="29" t="s">
        <v>2618</v>
      </c>
      <c r="C172" s="30">
        <v>156</v>
      </c>
      <c r="D172" s="31" t="s">
        <v>4587</v>
      </c>
      <c r="E172" s="31" t="s">
        <v>2540</v>
      </c>
      <c r="F172" s="31" t="s">
        <v>2618</v>
      </c>
      <c r="G172" s="31" t="s">
        <v>4630</v>
      </c>
      <c r="H172" s="31" t="s">
        <v>79</v>
      </c>
      <c r="I172" s="31" t="s">
        <v>81</v>
      </c>
      <c r="J172" s="31" t="s">
        <v>2542</v>
      </c>
      <c r="K172" s="32" t="s">
        <v>4631</v>
      </c>
      <c r="L172" s="32" t="s">
        <v>4632</v>
      </c>
      <c r="M172" s="31" t="s">
        <v>85</v>
      </c>
      <c r="N172" s="31" t="s">
        <v>86</v>
      </c>
      <c r="O172" s="31" t="s">
        <v>2621</v>
      </c>
      <c r="P172" s="31" t="s">
        <v>2546</v>
      </c>
      <c r="Q172" s="31" t="s">
        <v>2622</v>
      </c>
      <c r="R172" s="32" t="s">
        <v>4633</v>
      </c>
      <c r="S172" s="31" t="s">
        <v>2549</v>
      </c>
      <c r="T172" s="31" t="s">
        <v>2550</v>
      </c>
      <c r="U172" s="31" t="s">
        <v>2551</v>
      </c>
      <c r="V172" s="31" t="s">
        <v>94</v>
      </c>
      <c r="W172" s="31" t="s">
        <v>2552</v>
      </c>
      <c r="X172" s="31" t="s">
        <v>2624</v>
      </c>
      <c r="Y172" s="31" t="s">
        <v>2554</v>
      </c>
      <c r="Z172" s="31" t="s">
        <v>505</v>
      </c>
      <c r="AA172" s="31" t="s">
        <v>2539</v>
      </c>
      <c r="AB172" s="31" t="s">
        <v>4024</v>
      </c>
      <c r="AC172" s="31" t="s">
        <v>4283</v>
      </c>
      <c r="AD172" s="31" t="s">
        <v>2540</v>
      </c>
      <c r="AE172" s="31" t="s">
        <v>80</v>
      </c>
      <c r="AF172" s="33">
        <v>232</v>
      </c>
    </row>
    <row r="173" spans="2:32" ht="24.95" customHeight="1" x14ac:dyDescent="0.25">
      <c r="B173" s="29" t="s">
        <v>2688</v>
      </c>
      <c r="C173" s="30">
        <v>157</v>
      </c>
      <c r="D173" s="31" t="s">
        <v>4076</v>
      </c>
      <c r="E173" s="31" t="s">
        <v>4077</v>
      </c>
      <c r="F173" s="31" t="s">
        <v>2688</v>
      </c>
      <c r="G173" s="31" t="s">
        <v>4634</v>
      </c>
      <c r="H173" s="31" t="s">
        <v>1197</v>
      </c>
      <c r="I173" s="31" t="s">
        <v>961</v>
      </c>
      <c r="J173" s="31" t="s">
        <v>2690</v>
      </c>
      <c r="K173" s="32" t="s">
        <v>4635</v>
      </c>
      <c r="L173" s="32" t="s">
        <v>4527</v>
      </c>
      <c r="M173" s="31" t="s">
        <v>85</v>
      </c>
      <c r="N173" s="31" t="s">
        <v>86</v>
      </c>
      <c r="O173" s="31" t="s">
        <v>2692</v>
      </c>
      <c r="P173" s="31" t="s">
        <v>2655</v>
      </c>
      <c r="Q173" s="31" t="s">
        <v>2693</v>
      </c>
      <c r="R173" s="32" t="s">
        <v>4636</v>
      </c>
      <c r="S173" s="31" t="s">
        <v>2657</v>
      </c>
      <c r="T173" s="31" t="s">
        <v>2658</v>
      </c>
      <c r="U173" s="31" t="s">
        <v>2659</v>
      </c>
      <c r="V173" s="31" t="s">
        <v>94</v>
      </c>
      <c r="W173" s="31" t="s">
        <v>2694</v>
      </c>
      <c r="X173" s="31" t="s">
        <v>2695</v>
      </c>
      <c r="Y173" s="31" t="s">
        <v>2662</v>
      </c>
      <c r="Z173" s="31" t="s">
        <v>536</v>
      </c>
      <c r="AA173" s="31" t="s">
        <v>2257</v>
      </c>
      <c r="AB173" s="31" t="s">
        <v>2939</v>
      </c>
      <c r="AC173" s="31" t="s">
        <v>4133</v>
      </c>
      <c r="AD173" s="31" t="s">
        <v>2648</v>
      </c>
      <c r="AE173" s="31" t="s">
        <v>2689</v>
      </c>
      <c r="AF173" s="33">
        <v>238</v>
      </c>
    </row>
    <row r="174" spans="2:32" ht="24.95" customHeight="1" x14ac:dyDescent="0.25">
      <c r="B174" s="29" t="s">
        <v>2677</v>
      </c>
      <c r="C174" s="30">
        <v>158</v>
      </c>
      <c r="D174" s="31" t="s">
        <v>4076</v>
      </c>
      <c r="E174" s="31" t="s">
        <v>4077</v>
      </c>
      <c r="F174" s="31" t="s">
        <v>2677</v>
      </c>
      <c r="G174" s="31" t="s">
        <v>4637</v>
      </c>
      <c r="H174" s="31" t="s">
        <v>1197</v>
      </c>
      <c r="I174" s="31" t="s">
        <v>961</v>
      </c>
      <c r="J174" s="31" t="s">
        <v>2679</v>
      </c>
      <c r="K174" s="32" t="s">
        <v>4638</v>
      </c>
      <c r="L174" s="32" t="s">
        <v>4527</v>
      </c>
      <c r="M174" s="31" t="s">
        <v>85</v>
      </c>
      <c r="N174" s="31" t="s">
        <v>86</v>
      </c>
      <c r="O174" s="31" t="s">
        <v>2681</v>
      </c>
      <c r="P174" s="31" t="s">
        <v>2655</v>
      </c>
      <c r="Q174" s="31" t="s">
        <v>2682</v>
      </c>
      <c r="R174" s="32" t="s">
        <v>4639</v>
      </c>
      <c r="S174" s="31" t="s">
        <v>2657</v>
      </c>
      <c r="T174" s="31" t="s">
        <v>2658</v>
      </c>
      <c r="U174" s="31" t="s">
        <v>2659</v>
      </c>
      <c r="V174" s="31" t="s">
        <v>94</v>
      </c>
      <c r="W174" s="31" t="s">
        <v>2683</v>
      </c>
      <c r="X174" s="31" t="s">
        <v>2684</v>
      </c>
      <c r="Y174" s="31" t="s">
        <v>2662</v>
      </c>
      <c r="Z174" s="31" t="s">
        <v>536</v>
      </c>
      <c r="AA174" s="31" t="s">
        <v>2257</v>
      </c>
      <c r="AB174" s="31" t="s">
        <v>940</v>
      </c>
      <c r="AC174" s="31" t="s">
        <v>4211</v>
      </c>
      <c r="AD174" s="31" t="s">
        <v>2648</v>
      </c>
      <c r="AE174" s="31" t="s">
        <v>2678</v>
      </c>
      <c r="AF174" s="33">
        <v>237</v>
      </c>
    </row>
    <row r="175" spans="2:32" ht="24.95" customHeight="1" x14ac:dyDescent="0.25">
      <c r="B175" s="29" t="s">
        <v>2649</v>
      </c>
      <c r="C175" s="30">
        <v>159</v>
      </c>
      <c r="D175" s="31" t="s">
        <v>4076</v>
      </c>
      <c r="E175" s="31" t="s">
        <v>4077</v>
      </c>
      <c r="F175" s="31" t="s">
        <v>2649</v>
      </c>
      <c r="G175" s="31" t="s">
        <v>4640</v>
      </c>
      <c r="H175" s="31" t="s">
        <v>1197</v>
      </c>
      <c r="I175" s="31" t="s">
        <v>961</v>
      </c>
      <c r="J175" s="31" t="s">
        <v>2651</v>
      </c>
      <c r="K175" s="32" t="s">
        <v>4641</v>
      </c>
      <c r="L175" s="32" t="s">
        <v>4527</v>
      </c>
      <c r="M175" s="31" t="s">
        <v>85</v>
      </c>
      <c r="N175" s="31" t="s">
        <v>86</v>
      </c>
      <c r="O175" s="31" t="s">
        <v>2654</v>
      </c>
      <c r="P175" s="31" t="s">
        <v>2655</v>
      </c>
      <c r="Q175" s="31" t="s">
        <v>2656</v>
      </c>
      <c r="R175" s="32" t="s">
        <v>4642</v>
      </c>
      <c r="S175" s="31" t="s">
        <v>2657</v>
      </c>
      <c r="T175" s="31" t="s">
        <v>2658</v>
      </c>
      <c r="U175" s="31" t="s">
        <v>2659</v>
      </c>
      <c r="V175" s="31" t="s">
        <v>94</v>
      </c>
      <c r="W175" s="31" t="s">
        <v>2660</v>
      </c>
      <c r="X175" s="31" t="s">
        <v>2661</v>
      </c>
      <c r="Y175" s="31" t="s">
        <v>2662</v>
      </c>
      <c r="Z175" s="31" t="s">
        <v>536</v>
      </c>
      <c r="AA175" s="31" t="s">
        <v>2257</v>
      </c>
      <c r="AB175" s="31" t="s">
        <v>981</v>
      </c>
      <c r="AC175" s="31" t="s">
        <v>4075</v>
      </c>
      <c r="AD175" s="31" t="s">
        <v>2648</v>
      </c>
      <c r="AE175" s="31" t="s">
        <v>2650</v>
      </c>
      <c r="AF175" s="33">
        <v>235</v>
      </c>
    </row>
    <row r="176" spans="2:32" ht="24.95" customHeight="1" x14ac:dyDescent="0.25">
      <c r="B176" s="29" t="s">
        <v>2666</v>
      </c>
      <c r="C176" s="30">
        <v>160</v>
      </c>
      <c r="D176" s="31" t="s">
        <v>4076</v>
      </c>
      <c r="E176" s="31" t="s">
        <v>4077</v>
      </c>
      <c r="F176" s="31" t="s">
        <v>2666</v>
      </c>
      <c r="G176" s="31" t="s">
        <v>4643</v>
      </c>
      <c r="H176" s="31" t="s">
        <v>1197</v>
      </c>
      <c r="I176" s="31" t="s">
        <v>961</v>
      </c>
      <c r="J176" s="31" t="s">
        <v>2668</v>
      </c>
      <c r="K176" s="32" t="s">
        <v>4644</v>
      </c>
      <c r="L176" s="32" t="s">
        <v>4527</v>
      </c>
      <c r="M176" s="31" t="s">
        <v>85</v>
      </c>
      <c r="N176" s="31" t="s">
        <v>86</v>
      </c>
      <c r="O176" s="31" t="s">
        <v>2670</v>
      </c>
      <c r="P176" s="31" t="s">
        <v>2655</v>
      </c>
      <c r="Q176" s="31" t="s">
        <v>2671</v>
      </c>
      <c r="R176" s="32" t="s">
        <v>4645</v>
      </c>
      <c r="S176" s="31" t="s">
        <v>2657</v>
      </c>
      <c r="T176" s="31" t="s">
        <v>2658</v>
      </c>
      <c r="U176" s="31" t="s">
        <v>2659</v>
      </c>
      <c r="V176" s="31" t="s">
        <v>94</v>
      </c>
      <c r="W176" s="31" t="s">
        <v>2672</v>
      </c>
      <c r="X176" s="31" t="s">
        <v>2673</v>
      </c>
      <c r="Y176" s="31" t="s">
        <v>2662</v>
      </c>
      <c r="Z176" s="31" t="s">
        <v>536</v>
      </c>
      <c r="AA176" s="31" t="s">
        <v>2257</v>
      </c>
      <c r="AB176" s="31" t="s">
        <v>2939</v>
      </c>
      <c r="AC176" s="31" t="s">
        <v>4133</v>
      </c>
      <c r="AD176" s="31" t="s">
        <v>2648</v>
      </c>
      <c r="AE176" s="31" t="s">
        <v>2667</v>
      </c>
      <c r="AF176" s="33">
        <v>236</v>
      </c>
    </row>
    <row r="177" spans="2:32" ht="24.95" customHeight="1" x14ac:dyDescent="0.25">
      <c r="B177" s="29" t="s">
        <v>3776</v>
      </c>
      <c r="C177" s="30">
        <v>161</v>
      </c>
      <c r="D177" s="31" t="s">
        <v>4537</v>
      </c>
      <c r="E177" s="31" t="s">
        <v>4257</v>
      </c>
      <c r="F177" s="31" t="s">
        <v>3776</v>
      </c>
      <c r="G177" s="31" t="s">
        <v>3777</v>
      </c>
      <c r="H177" s="31" t="s">
        <v>3113</v>
      </c>
      <c r="I177" s="31" t="s">
        <v>81</v>
      </c>
      <c r="J177" s="31" t="s">
        <v>3778</v>
      </c>
      <c r="K177" s="32" t="s">
        <v>3779</v>
      </c>
      <c r="L177" s="32" t="s">
        <v>3780</v>
      </c>
      <c r="M177" s="31" t="s">
        <v>3781</v>
      </c>
      <c r="N177" s="31" t="s">
        <v>3782</v>
      </c>
      <c r="O177" s="31" t="s">
        <v>3783</v>
      </c>
      <c r="P177" s="31" t="s">
        <v>3784</v>
      </c>
      <c r="Q177" s="31" t="s">
        <v>3785</v>
      </c>
      <c r="R177" s="32" t="s">
        <v>3786</v>
      </c>
      <c r="S177" s="31" t="s">
        <v>3787</v>
      </c>
      <c r="T177" s="31" t="s">
        <v>92</v>
      </c>
      <c r="U177" s="31" t="s">
        <v>3788</v>
      </c>
      <c r="V177" s="31" t="s">
        <v>94</v>
      </c>
      <c r="W177" s="31" t="s">
        <v>3789</v>
      </c>
      <c r="X177" s="31" t="s">
        <v>3790</v>
      </c>
      <c r="Y177" s="31" t="s">
        <v>3791</v>
      </c>
      <c r="Z177" s="31" t="s">
        <v>3792</v>
      </c>
      <c r="AA177" s="31" t="s">
        <v>3451</v>
      </c>
      <c r="AB177" s="31" t="s">
        <v>4026</v>
      </c>
      <c r="AC177" s="31" t="s">
        <v>4319</v>
      </c>
      <c r="AD177" s="31" t="s">
        <v>3775</v>
      </c>
      <c r="AE177" s="31" t="s">
        <v>1177</v>
      </c>
      <c r="AF177" s="33">
        <v>294</v>
      </c>
    </row>
    <row r="178" spans="2:32" ht="24.95" customHeight="1" x14ac:dyDescent="0.25">
      <c r="B178" s="29" t="s">
        <v>3735</v>
      </c>
      <c r="C178" s="30">
        <v>162</v>
      </c>
      <c r="D178" s="31" t="s">
        <v>4455</v>
      </c>
      <c r="E178" s="31" t="s">
        <v>4269</v>
      </c>
      <c r="F178" s="31" t="s">
        <v>3735</v>
      </c>
      <c r="G178" s="31" t="s">
        <v>3736</v>
      </c>
      <c r="H178" s="31" t="s">
        <v>2873</v>
      </c>
      <c r="I178" s="31" t="s">
        <v>81</v>
      </c>
      <c r="J178" s="31" t="s">
        <v>3737</v>
      </c>
      <c r="K178" s="32" t="s">
        <v>3738</v>
      </c>
      <c r="L178" s="32" t="s">
        <v>4646</v>
      </c>
      <c r="M178" s="31" t="s">
        <v>3740</v>
      </c>
      <c r="N178" s="31" t="s">
        <v>3741</v>
      </c>
      <c r="O178" s="31" t="s">
        <v>3742</v>
      </c>
      <c r="P178" s="31" t="s">
        <v>3743</v>
      </c>
      <c r="Q178" s="31" t="s">
        <v>3744</v>
      </c>
      <c r="R178" s="32" t="s">
        <v>3745</v>
      </c>
      <c r="S178" s="31" t="s">
        <v>3746</v>
      </c>
      <c r="T178" s="31" t="s">
        <v>3747</v>
      </c>
      <c r="U178" s="31" t="s">
        <v>3748</v>
      </c>
      <c r="V178" s="31" t="s">
        <v>94</v>
      </c>
      <c r="W178" s="31" t="s">
        <v>3749</v>
      </c>
      <c r="X178" s="31" t="s">
        <v>3750</v>
      </c>
      <c r="Y178" s="31" t="s">
        <v>3751</v>
      </c>
      <c r="Z178" s="31" t="s">
        <v>2913</v>
      </c>
      <c r="AA178" s="31" t="s">
        <v>3238</v>
      </c>
      <c r="AB178" s="31" t="s">
        <v>4051</v>
      </c>
      <c r="AC178" s="31" t="s">
        <v>4308</v>
      </c>
      <c r="AD178" s="31" t="s">
        <v>3734</v>
      </c>
      <c r="AE178" s="31" t="s">
        <v>3476</v>
      </c>
      <c r="AF178" s="33">
        <v>292</v>
      </c>
    </row>
    <row r="179" spans="2:32" ht="24.95" customHeight="1" x14ac:dyDescent="0.25">
      <c r="B179" s="29" t="s">
        <v>1796</v>
      </c>
      <c r="C179" s="30">
        <v>163</v>
      </c>
      <c r="D179" s="31" t="s">
        <v>4309</v>
      </c>
      <c r="E179" s="31" t="s">
        <v>1795</v>
      </c>
      <c r="F179" s="31" t="s">
        <v>1796</v>
      </c>
      <c r="G179" s="31" t="s">
        <v>4647</v>
      </c>
      <c r="H179" s="31" t="s">
        <v>286</v>
      </c>
      <c r="I179" s="31" t="s">
        <v>961</v>
      </c>
      <c r="J179" s="31" t="s">
        <v>1798</v>
      </c>
      <c r="K179" s="32" t="s">
        <v>4648</v>
      </c>
      <c r="L179" s="32" t="s">
        <v>4649</v>
      </c>
      <c r="M179" s="31" t="s">
        <v>85</v>
      </c>
      <c r="N179" s="31" t="s">
        <v>86</v>
      </c>
      <c r="O179" s="31" t="s">
        <v>1801</v>
      </c>
      <c r="P179" s="31" t="s">
        <v>1802</v>
      </c>
      <c r="Q179" s="31" t="s">
        <v>1803</v>
      </c>
      <c r="R179" s="32" t="s">
        <v>1804</v>
      </c>
      <c r="S179" s="31" t="s">
        <v>1805</v>
      </c>
      <c r="T179" s="31" t="s">
        <v>594</v>
      </c>
      <c r="U179" s="31" t="s">
        <v>1806</v>
      </c>
      <c r="V179" s="31" t="s">
        <v>94</v>
      </c>
      <c r="W179" s="31" t="s">
        <v>1807</v>
      </c>
      <c r="X179" s="31" t="s">
        <v>1808</v>
      </c>
      <c r="Y179" s="31" t="s">
        <v>1809</v>
      </c>
      <c r="Z179" s="31" t="s">
        <v>413</v>
      </c>
      <c r="AA179" s="31" t="s">
        <v>1757</v>
      </c>
      <c r="AB179" s="31" t="s">
        <v>1682</v>
      </c>
      <c r="AC179" s="31" t="s">
        <v>4092</v>
      </c>
      <c r="AD179" s="31" t="s">
        <v>1795</v>
      </c>
      <c r="AE179" s="31" t="s">
        <v>1797</v>
      </c>
      <c r="AF179" s="33">
        <v>171</v>
      </c>
    </row>
    <row r="180" spans="2:32" ht="24.95" customHeight="1" x14ac:dyDescent="0.25">
      <c r="B180" s="29" t="s">
        <v>1598</v>
      </c>
      <c r="C180" s="30">
        <v>164</v>
      </c>
      <c r="D180" s="31" t="s">
        <v>4304</v>
      </c>
      <c r="E180" s="31" t="s">
        <v>1597</v>
      </c>
      <c r="F180" s="31" t="s">
        <v>1598</v>
      </c>
      <c r="G180" s="31" t="s">
        <v>1599</v>
      </c>
      <c r="H180" s="31" t="s">
        <v>286</v>
      </c>
      <c r="I180" s="31" t="s">
        <v>81</v>
      </c>
      <c r="J180" s="31" t="s">
        <v>1451</v>
      </c>
      <c r="K180" s="32" t="s">
        <v>1601</v>
      </c>
      <c r="L180" s="32" t="s">
        <v>4650</v>
      </c>
      <c r="M180" s="31" t="s">
        <v>85</v>
      </c>
      <c r="N180" s="31" t="s">
        <v>86</v>
      </c>
      <c r="O180" s="31" t="s">
        <v>1603</v>
      </c>
      <c r="P180" s="31" t="s">
        <v>1604</v>
      </c>
      <c r="Q180" s="31" t="s">
        <v>1605</v>
      </c>
      <c r="R180" s="32" t="s">
        <v>1606</v>
      </c>
      <c r="S180" s="31" t="s">
        <v>1607</v>
      </c>
      <c r="T180" s="31" t="s">
        <v>1457</v>
      </c>
      <c r="U180" s="31" t="s">
        <v>1608</v>
      </c>
      <c r="V180" s="31" t="s">
        <v>94</v>
      </c>
      <c r="W180" s="31" t="s">
        <v>1609</v>
      </c>
      <c r="X180" s="31" t="s">
        <v>1610</v>
      </c>
      <c r="Y180" s="31" t="s">
        <v>1611</v>
      </c>
      <c r="Z180" s="31" t="s">
        <v>505</v>
      </c>
      <c r="AA180" s="31" t="s">
        <v>1519</v>
      </c>
      <c r="AB180" s="31" t="s">
        <v>4025</v>
      </c>
      <c r="AC180" s="31" t="s">
        <v>4147</v>
      </c>
      <c r="AD180" s="31" t="s">
        <v>1597</v>
      </c>
      <c r="AE180" s="31" t="s">
        <v>1600</v>
      </c>
      <c r="AF180" s="33">
        <v>161</v>
      </c>
    </row>
    <row r="181" spans="2:32" ht="24.95" customHeight="1" x14ac:dyDescent="0.25">
      <c r="B181" s="29" t="s">
        <v>2763</v>
      </c>
      <c r="C181" s="30">
        <v>165</v>
      </c>
      <c r="D181" s="31" t="s">
        <v>4273</v>
      </c>
      <c r="E181" s="31" t="s">
        <v>2744</v>
      </c>
      <c r="F181" s="31" t="s">
        <v>2763</v>
      </c>
      <c r="G181" s="31" t="s">
        <v>2764</v>
      </c>
      <c r="H181" s="31" t="s">
        <v>1197</v>
      </c>
      <c r="I181" s="31" t="s">
        <v>81</v>
      </c>
      <c r="J181" s="31" t="s">
        <v>2765</v>
      </c>
      <c r="K181" s="32" t="s">
        <v>4651</v>
      </c>
      <c r="L181" s="32" t="s">
        <v>4652</v>
      </c>
      <c r="M181" s="31" t="s">
        <v>85</v>
      </c>
      <c r="N181" s="31" t="s">
        <v>86</v>
      </c>
      <c r="O181" s="31" t="s">
        <v>2768</v>
      </c>
      <c r="P181" s="31" t="s">
        <v>2769</v>
      </c>
      <c r="Q181" s="31" t="s">
        <v>2770</v>
      </c>
      <c r="R181" s="32" t="s">
        <v>4653</v>
      </c>
      <c r="S181" s="31" t="s">
        <v>2754</v>
      </c>
      <c r="T181" s="31" t="s">
        <v>2755</v>
      </c>
      <c r="U181" s="31" t="s">
        <v>2756</v>
      </c>
      <c r="V181" s="31" t="s">
        <v>94</v>
      </c>
      <c r="W181" s="31" t="s">
        <v>2757</v>
      </c>
      <c r="X181" s="31" t="s">
        <v>2771</v>
      </c>
      <c r="Y181" s="31" t="s">
        <v>2759</v>
      </c>
      <c r="Z181" s="31" t="s">
        <v>974</v>
      </c>
      <c r="AA181" s="31" t="s">
        <v>2743</v>
      </c>
      <c r="AB181" s="31" t="s">
        <v>92</v>
      </c>
      <c r="AC181" s="31" t="s">
        <v>4277</v>
      </c>
      <c r="AD181" s="31" t="s">
        <v>2744</v>
      </c>
      <c r="AE181" s="31" t="s">
        <v>2747</v>
      </c>
      <c r="AF181" s="33">
        <v>244</v>
      </c>
    </row>
    <row r="182" spans="2:32" ht="24.95" customHeight="1" x14ac:dyDescent="0.25">
      <c r="B182" s="29" t="s">
        <v>2940</v>
      </c>
      <c r="C182" s="30">
        <v>166</v>
      </c>
      <c r="D182" s="31" t="s">
        <v>4324</v>
      </c>
      <c r="E182" s="31" t="s">
        <v>4325</v>
      </c>
      <c r="F182" s="31" t="s">
        <v>2940</v>
      </c>
      <c r="G182" s="31" t="s">
        <v>2941</v>
      </c>
      <c r="H182" s="31" t="s">
        <v>2873</v>
      </c>
      <c r="I182" s="31" t="s">
        <v>81</v>
      </c>
      <c r="J182" s="31" t="s">
        <v>358</v>
      </c>
      <c r="K182" s="32" t="s">
        <v>2942</v>
      </c>
      <c r="L182" s="32" t="s">
        <v>4654</v>
      </c>
      <c r="M182" s="31" t="s">
        <v>2944</v>
      </c>
      <c r="N182" s="31" t="s">
        <v>2945</v>
      </c>
      <c r="O182" s="31" t="s">
        <v>2946</v>
      </c>
      <c r="P182" s="31" t="s">
        <v>2947</v>
      </c>
      <c r="Q182" s="31" t="s">
        <v>2948</v>
      </c>
      <c r="R182" s="32" t="s">
        <v>2949</v>
      </c>
      <c r="S182" s="31" t="s">
        <v>2950</v>
      </c>
      <c r="T182" s="31" t="s">
        <v>2951</v>
      </c>
      <c r="U182" s="31" t="s">
        <v>2952</v>
      </c>
      <c r="V182" s="31" t="s">
        <v>94</v>
      </c>
      <c r="W182" s="31" t="s">
        <v>2953</v>
      </c>
      <c r="X182" s="31" t="s">
        <v>2954</v>
      </c>
      <c r="Y182" s="31" t="s">
        <v>2955</v>
      </c>
      <c r="Z182" s="31" t="s">
        <v>2956</v>
      </c>
      <c r="AA182" s="31" t="s">
        <v>2847</v>
      </c>
      <c r="AB182" s="31" t="s">
        <v>2939</v>
      </c>
      <c r="AC182" s="31" t="s">
        <v>4133</v>
      </c>
      <c r="AD182" s="31" t="s">
        <v>2939</v>
      </c>
      <c r="AE182" s="31" t="s">
        <v>2939</v>
      </c>
      <c r="AF182" s="33">
        <v>255</v>
      </c>
    </row>
    <row r="183" spans="2:32" ht="24.95" customHeight="1" x14ac:dyDescent="0.25">
      <c r="B183" s="29" t="s">
        <v>1019</v>
      </c>
      <c r="C183" s="30">
        <v>167</v>
      </c>
      <c r="D183" s="31" t="s">
        <v>4313</v>
      </c>
      <c r="E183" s="31" t="s">
        <v>1018</v>
      </c>
      <c r="F183" s="31" t="s">
        <v>1019</v>
      </c>
      <c r="G183" s="31" t="s">
        <v>4655</v>
      </c>
      <c r="H183" s="31" t="s">
        <v>959</v>
      </c>
      <c r="I183" s="31" t="s">
        <v>327</v>
      </c>
      <c r="J183" s="31" t="s">
        <v>1021</v>
      </c>
      <c r="K183" s="32" t="s">
        <v>4656</v>
      </c>
      <c r="L183" s="32" t="s">
        <v>4657</v>
      </c>
      <c r="M183" s="31" t="s">
        <v>85</v>
      </c>
      <c r="N183" s="31" t="s">
        <v>86</v>
      </c>
      <c r="O183" s="31" t="s">
        <v>1024</v>
      </c>
      <c r="P183" s="31" t="s">
        <v>1025</v>
      </c>
      <c r="Q183" s="31" t="s">
        <v>1026</v>
      </c>
      <c r="R183" s="32" t="s">
        <v>1027</v>
      </c>
      <c r="S183" s="31" t="s">
        <v>1028</v>
      </c>
      <c r="T183" s="31" t="s">
        <v>1029</v>
      </c>
      <c r="U183" s="31" t="s">
        <v>1030</v>
      </c>
      <c r="V183" s="31" t="s">
        <v>94</v>
      </c>
      <c r="W183" s="31" t="s">
        <v>1031</v>
      </c>
      <c r="X183" s="31" t="s">
        <v>1032</v>
      </c>
      <c r="Y183" s="31" t="s">
        <v>1033</v>
      </c>
      <c r="Z183" s="31" t="s">
        <v>974</v>
      </c>
      <c r="AA183" s="31" t="s">
        <v>916</v>
      </c>
      <c r="AB183" s="31" t="s">
        <v>1682</v>
      </c>
      <c r="AC183" s="31" t="s">
        <v>4092</v>
      </c>
      <c r="AD183" s="31" t="s">
        <v>1018</v>
      </c>
      <c r="AE183" s="31" t="s">
        <v>1020</v>
      </c>
      <c r="AF183" s="33">
        <v>126</v>
      </c>
    </row>
    <row r="184" spans="2:32" ht="24.95" customHeight="1" x14ac:dyDescent="0.25">
      <c r="B184" s="29" t="s">
        <v>938</v>
      </c>
      <c r="C184" s="30">
        <v>168</v>
      </c>
      <c r="D184" s="31" t="s">
        <v>4313</v>
      </c>
      <c r="E184" s="31" t="s">
        <v>937</v>
      </c>
      <c r="F184" s="31" t="s">
        <v>938</v>
      </c>
      <c r="G184" s="31" t="s">
        <v>4658</v>
      </c>
      <c r="H184" s="31" t="s">
        <v>939</v>
      </c>
      <c r="I184" s="31" t="s">
        <v>81</v>
      </c>
      <c r="J184" s="31" t="s">
        <v>941</v>
      </c>
      <c r="K184" s="32" t="s">
        <v>942</v>
      </c>
      <c r="L184" s="32" t="s">
        <v>4659</v>
      </c>
      <c r="M184" s="31" t="s">
        <v>85</v>
      </c>
      <c r="N184" s="31" t="s">
        <v>86</v>
      </c>
      <c r="O184" s="31" t="s">
        <v>944</v>
      </c>
      <c r="P184" s="31" t="s">
        <v>945</v>
      </c>
      <c r="Q184" s="31" t="s">
        <v>946</v>
      </c>
      <c r="R184" s="32" t="s">
        <v>947</v>
      </c>
      <c r="S184" s="31" t="s">
        <v>948</v>
      </c>
      <c r="T184" s="31" t="s">
        <v>949</v>
      </c>
      <c r="U184" s="31" t="s">
        <v>950</v>
      </c>
      <c r="V184" s="31" t="s">
        <v>94</v>
      </c>
      <c r="W184" s="31" t="s">
        <v>951</v>
      </c>
      <c r="X184" s="31" t="s">
        <v>952</v>
      </c>
      <c r="Y184" s="31" t="s">
        <v>953</v>
      </c>
      <c r="Z184" s="31" t="s">
        <v>489</v>
      </c>
      <c r="AA184" s="31" t="s">
        <v>916</v>
      </c>
      <c r="AB184" s="31" t="s">
        <v>940</v>
      </c>
      <c r="AC184" s="31" t="s">
        <v>4211</v>
      </c>
      <c r="AD184" s="31" t="s">
        <v>937</v>
      </c>
      <c r="AE184" s="31" t="s">
        <v>940</v>
      </c>
      <c r="AF184" s="33">
        <v>122</v>
      </c>
    </row>
    <row r="185" spans="2:32" ht="24.95" customHeight="1" x14ac:dyDescent="0.25">
      <c r="B185" s="29" t="s">
        <v>1195</v>
      </c>
      <c r="C185" s="30">
        <v>169</v>
      </c>
      <c r="D185" s="31" t="s">
        <v>4320</v>
      </c>
      <c r="E185" s="31" t="s">
        <v>1194</v>
      </c>
      <c r="F185" s="31" t="s">
        <v>1195</v>
      </c>
      <c r="G185" s="31" t="s">
        <v>1196</v>
      </c>
      <c r="H185" s="31" t="s">
        <v>1197</v>
      </c>
      <c r="I185" s="31" t="s">
        <v>81</v>
      </c>
      <c r="J185" s="31" t="s">
        <v>1199</v>
      </c>
      <c r="K185" s="32" t="s">
        <v>1200</v>
      </c>
      <c r="L185" s="32" t="s">
        <v>4660</v>
      </c>
      <c r="M185" s="31" t="s">
        <v>85</v>
      </c>
      <c r="N185" s="31" t="s">
        <v>86</v>
      </c>
      <c r="O185" s="31" t="s">
        <v>1202</v>
      </c>
      <c r="P185" s="31" t="s">
        <v>1203</v>
      </c>
      <c r="Q185" s="31" t="s">
        <v>1204</v>
      </c>
      <c r="R185" s="32" t="s">
        <v>1205</v>
      </c>
      <c r="S185" s="31" t="s">
        <v>1206</v>
      </c>
      <c r="T185" s="31" t="s">
        <v>1207</v>
      </c>
      <c r="U185" s="31" t="s">
        <v>1208</v>
      </c>
      <c r="V185" s="31" t="s">
        <v>94</v>
      </c>
      <c r="W185" s="31" t="s">
        <v>1209</v>
      </c>
      <c r="X185" s="31" t="s">
        <v>1210</v>
      </c>
      <c r="Y185" s="31" t="s">
        <v>1211</v>
      </c>
      <c r="Z185" s="31" t="s">
        <v>974</v>
      </c>
      <c r="AA185" s="31" t="s">
        <v>1077</v>
      </c>
      <c r="AB185" s="31" t="s">
        <v>92</v>
      </c>
      <c r="AC185" s="31" t="s">
        <v>4277</v>
      </c>
      <c r="AD185" s="31" t="s">
        <v>1194</v>
      </c>
      <c r="AE185" s="31" t="s">
        <v>1198</v>
      </c>
      <c r="AF185" s="33">
        <v>135</v>
      </c>
    </row>
    <row r="186" spans="2:32" ht="24.95" customHeight="1" x14ac:dyDescent="0.25">
      <c r="B186" s="29" t="s">
        <v>2699</v>
      </c>
      <c r="C186" s="30">
        <v>170</v>
      </c>
      <c r="D186" s="31" t="s">
        <v>4076</v>
      </c>
      <c r="E186" s="31" t="s">
        <v>4077</v>
      </c>
      <c r="F186" s="31" t="s">
        <v>2699</v>
      </c>
      <c r="G186" s="31" t="s">
        <v>4661</v>
      </c>
      <c r="H186" s="31" t="s">
        <v>1197</v>
      </c>
      <c r="I186" s="31" t="s">
        <v>961</v>
      </c>
      <c r="J186" s="31" t="s">
        <v>2701</v>
      </c>
      <c r="K186" s="32" t="s">
        <v>4662</v>
      </c>
      <c r="L186" s="32" t="s">
        <v>4527</v>
      </c>
      <c r="M186" s="31" t="s">
        <v>85</v>
      </c>
      <c r="N186" s="31" t="s">
        <v>86</v>
      </c>
      <c r="O186" s="31" t="s">
        <v>2703</v>
      </c>
      <c r="P186" s="31" t="s">
        <v>2655</v>
      </c>
      <c r="Q186" s="31" t="s">
        <v>2704</v>
      </c>
      <c r="R186" s="32" t="s">
        <v>4663</v>
      </c>
      <c r="S186" s="31" t="s">
        <v>2657</v>
      </c>
      <c r="T186" s="31" t="s">
        <v>2658</v>
      </c>
      <c r="U186" s="31" t="s">
        <v>2659</v>
      </c>
      <c r="V186" s="31" t="s">
        <v>94</v>
      </c>
      <c r="W186" s="31" t="s">
        <v>2705</v>
      </c>
      <c r="X186" s="31" t="s">
        <v>2706</v>
      </c>
      <c r="Y186" s="31" t="s">
        <v>2662</v>
      </c>
      <c r="Z186" s="31" t="s">
        <v>536</v>
      </c>
      <c r="AA186" s="31" t="s">
        <v>2257</v>
      </c>
      <c r="AB186" s="31" t="s">
        <v>1682</v>
      </c>
      <c r="AC186" s="31" t="s">
        <v>4092</v>
      </c>
      <c r="AD186" s="31" t="s">
        <v>2648</v>
      </c>
      <c r="AE186" s="31" t="s">
        <v>2700</v>
      </c>
      <c r="AF186" s="33">
        <v>239</v>
      </c>
    </row>
    <row r="187" spans="2:32" ht="24.95" customHeight="1" x14ac:dyDescent="0.25">
      <c r="B187" s="29" t="s">
        <v>3610</v>
      </c>
      <c r="C187" s="30">
        <v>171</v>
      </c>
      <c r="D187" s="31" t="s">
        <v>4076</v>
      </c>
      <c r="E187" s="31" t="s">
        <v>4077</v>
      </c>
      <c r="F187" s="31" t="s">
        <v>3610</v>
      </c>
      <c r="G187" s="31" t="s">
        <v>4664</v>
      </c>
      <c r="H187" s="31" t="s">
        <v>2873</v>
      </c>
      <c r="I187" s="31" t="s">
        <v>308</v>
      </c>
      <c r="J187" s="31" t="s">
        <v>3612</v>
      </c>
      <c r="K187" s="32" t="s">
        <v>3613</v>
      </c>
      <c r="L187" s="32" t="s">
        <v>3614</v>
      </c>
      <c r="M187" s="31" t="s">
        <v>3615</v>
      </c>
      <c r="N187" s="31" t="s">
        <v>3616</v>
      </c>
      <c r="O187" s="31" t="s">
        <v>3617</v>
      </c>
      <c r="P187" s="31" t="s">
        <v>3618</v>
      </c>
      <c r="Q187" s="31" t="s">
        <v>3619</v>
      </c>
      <c r="R187" s="32" t="s">
        <v>3620</v>
      </c>
      <c r="S187" s="31" t="s">
        <v>3621</v>
      </c>
      <c r="T187" s="31" t="s">
        <v>3622</v>
      </c>
      <c r="U187" s="31" t="s">
        <v>3623</v>
      </c>
      <c r="V187" s="31" t="s">
        <v>94</v>
      </c>
      <c r="W187" s="31" t="s">
        <v>3624</v>
      </c>
      <c r="X187" s="31" t="s">
        <v>3625</v>
      </c>
      <c r="Y187" s="31" t="s">
        <v>3626</v>
      </c>
      <c r="Z187" s="31" t="s">
        <v>3627</v>
      </c>
      <c r="AA187" s="31" t="s">
        <v>3539</v>
      </c>
      <c r="AB187" s="31" t="s">
        <v>1682</v>
      </c>
      <c r="AC187" s="31" t="s">
        <v>4092</v>
      </c>
      <c r="AD187" s="31" t="s">
        <v>3609</v>
      </c>
      <c r="AE187" s="31" t="s">
        <v>3611</v>
      </c>
      <c r="AF187" s="33">
        <v>286</v>
      </c>
    </row>
    <row r="188" spans="2:32" ht="24.95" customHeight="1" x14ac:dyDescent="0.25">
      <c r="B188" s="29" t="s">
        <v>1888</v>
      </c>
      <c r="C188" s="30">
        <v>172</v>
      </c>
      <c r="D188" s="31" t="s">
        <v>4309</v>
      </c>
      <c r="E188" s="31" t="s">
        <v>1887</v>
      </c>
      <c r="F188" s="31" t="s">
        <v>1888</v>
      </c>
      <c r="G188" s="31" t="s">
        <v>1889</v>
      </c>
      <c r="H188" s="31" t="s">
        <v>266</v>
      </c>
      <c r="I188" s="31" t="s">
        <v>81</v>
      </c>
      <c r="J188" s="31" t="s">
        <v>1890</v>
      </c>
      <c r="K188" s="32" t="s">
        <v>4665</v>
      </c>
      <c r="L188" s="32" t="s">
        <v>4666</v>
      </c>
      <c r="M188" s="31" t="s">
        <v>85</v>
      </c>
      <c r="N188" s="31" t="s">
        <v>86</v>
      </c>
      <c r="O188" s="31" t="s">
        <v>1893</v>
      </c>
      <c r="P188" s="31" t="s">
        <v>1894</v>
      </c>
      <c r="Q188" s="31" t="s">
        <v>1895</v>
      </c>
      <c r="R188" s="32" t="s">
        <v>1896</v>
      </c>
      <c r="S188" s="31" t="s">
        <v>1897</v>
      </c>
      <c r="T188" s="31" t="s">
        <v>276</v>
      </c>
      <c r="U188" s="31" t="s">
        <v>1898</v>
      </c>
      <c r="V188" s="31" t="s">
        <v>94</v>
      </c>
      <c r="W188" s="31" t="s">
        <v>1899</v>
      </c>
      <c r="X188" s="31" t="s">
        <v>1900</v>
      </c>
      <c r="Y188" s="31" t="s">
        <v>280</v>
      </c>
      <c r="Z188" s="31" t="s">
        <v>281</v>
      </c>
      <c r="AA188" s="31" t="s">
        <v>1757</v>
      </c>
      <c r="AB188" s="31" t="s">
        <v>4024</v>
      </c>
      <c r="AC188" s="31" t="s">
        <v>4283</v>
      </c>
      <c r="AD188" s="31" t="s">
        <v>1887</v>
      </c>
      <c r="AE188" s="31" t="s">
        <v>1638</v>
      </c>
      <c r="AF188" s="33">
        <v>176</v>
      </c>
    </row>
    <row r="189" spans="2:32" ht="24.95" customHeight="1" x14ac:dyDescent="0.25">
      <c r="B189" s="29" t="s">
        <v>1636</v>
      </c>
      <c r="C189" s="30">
        <v>173</v>
      </c>
      <c r="D189" s="31" t="s">
        <v>4304</v>
      </c>
      <c r="E189" s="31" t="s">
        <v>1635</v>
      </c>
      <c r="F189" s="31" t="s">
        <v>1636</v>
      </c>
      <c r="G189" s="31" t="s">
        <v>1637</v>
      </c>
      <c r="H189" s="31" t="s">
        <v>1197</v>
      </c>
      <c r="I189" s="31" t="s">
        <v>211</v>
      </c>
      <c r="J189" s="31" t="s">
        <v>1639</v>
      </c>
      <c r="K189" s="32" t="s">
        <v>4667</v>
      </c>
      <c r="L189" s="32" t="s">
        <v>4668</v>
      </c>
      <c r="M189" s="31" t="s">
        <v>85</v>
      </c>
      <c r="N189" s="31" t="s">
        <v>86</v>
      </c>
      <c r="O189" s="31" t="s">
        <v>1642</v>
      </c>
      <c r="P189" s="31" t="s">
        <v>1643</v>
      </c>
      <c r="Q189" s="31" t="s">
        <v>1644</v>
      </c>
      <c r="R189" s="32" t="s">
        <v>1645</v>
      </c>
      <c r="S189" s="31" t="s">
        <v>1646</v>
      </c>
      <c r="T189" s="31" t="s">
        <v>1647</v>
      </c>
      <c r="U189" s="31" t="s">
        <v>1648</v>
      </c>
      <c r="V189" s="31" t="s">
        <v>94</v>
      </c>
      <c r="W189" s="31" t="s">
        <v>1649</v>
      </c>
      <c r="X189" s="31" t="s">
        <v>1650</v>
      </c>
      <c r="Y189" s="31" t="s">
        <v>1651</v>
      </c>
      <c r="Z189" s="31" t="s">
        <v>1652</v>
      </c>
      <c r="AA189" s="31" t="s">
        <v>1519</v>
      </c>
      <c r="AB189" s="31" t="s">
        <v>4024</v>
      </c>
      <c r="AC189" s="31" t="s">
        <v>4283</v>
      </c>
      <c r="AD189" s="31" t="s">
        <v>1635</v>
      </c>
      <c r="AE189" s="31" t="s">
        <v>1638</v>
      </c>
      <c r="AF189" s="33">
        <v>163</v>
      </c>
    </row>
    <row r="190" spans="2:32" ht="24.95" customHeight="1" x14ac:dyDescent="0.25">
      <c r="B190" s="29" t="s">
        <v>2278</v>
      </c>
      <c r="C190" s="30">
        <v>174</v>
      </c>
      <c r="D190" s="31" t="s">
        <v>4076</v>
      </c>
      <c r="E190" s="31" t="s">
        <v>4077</v>
      </c>
      <c r="F190" s="31" t="s">
        <v>2278</v>
      </c>
      <c r="G190" s="31" t="s">
        <v>4669</v>
      </c>
      <c r="H190" s="31" t="s">
        <v>1197</v>
      </c>
      <c r="I190" s="31" t="s">
        <v>387</v>
      </c>
      <c r="J190" s="31" t="s">
        <v>2262</v>
      </c>
      <c r="K190" s="32" t="s">
        <v>4670</v>
      </c>
      <c r="L190" s="32" t="s">
        <v>4671</v>
      </c>
      <c r="M190" s="31" t="s">
        <v>85</v>
      </c>
      <c r="N190" s="31" t="s">
        <v>86</v>
      </c>
      <c r="O190" s="31" t="s">
        <v>2282</v>
      </c>
      <c r="P190" s="31" t="s">
        <v>2266</v>
      </c>
      <c r="Q190" s="31" t="s">
        <v>2283</v>
      </c>
      <c r="R190" s="32" t="s">
        <v>2268</v>
      </c>
      <c r="S190" s="31" t="s">
        <v>2269</v>
      </c>
      <c r="T190" s="31" t="s">
        <v>2270</v>
      </c>
      <c r="U190" s="31" t="s">
        <v>2271</v>
      </c>
      <c r="V190" s="31" t="s">
        <v>94</v>
      </c>
      <c r="W190" s="31" t="s">
        <v>2284</v>
      </c>
      <c r="X190" s="31" t="s">
        <v>2285</v>
      </c>
      <c r="Y190" s="31" t="s">
        <v>2274</v>
      </c>
      <c r="Z190" s="31" t="s">
        <v>536</v>
      </c>
      <c r="AA190" s="31" t="s">
        <v>2257</v>
      </c>
      <c r="AB190" s="31" t="s">
        <v>1682</v>
      </c>
      <c r="AC190" s="31" t="s">
        <v>4092</v>
      </c>
      <c r="AD190" s="31" t="s">
        <v>2258</v>
      </c>
      <c r="AE190" s="31" t="s">
        <v>2279</v>
      </c>
      <c r="AF190" s="33">
        <v>204</v>
      </c>
    </row>
    <row r="191" spans="2:32" ht="24.95" customHeight="1" x14ac:dyDescent="0.25">
      <c r="B191" s="29" t="s">
        <v>3988</v>
      </c>
      <c r="C191" s="30">
        <v>175</v>
      </c>
      <c r="D191" s="31" t="s">
        <v>4484</v>
      </c>
      <c r="E191" s="31" t="s">
        <v>3987</v>
      </c>
      <c r="F191" s="31" t="s">
        <v>3988</v>
      </c>
      <c r="G191" s="31" t="s">
        <v>3989</v>
      </c>
      <c r="H191" s="31" t="s">
        <v>3519</v>
      </c>
      <c r="I191" s="31" t="s">
        <v>81</v>
      </c>
      <c r="J191" s="31" t="s">
        <v>3991</v>
      </c>
      <c r="K191" s="32" t="s">
        <v>3992</v>
      </c>
      <c r="L191" s="32" t="s">
        <v>4672</v>
      </c>
      <c r="M191" s="31" t="s">
        <v>3994</v>
      </c>
      <c r="N191" s="31" t="s">
        <v>3995</v>
      </c>
      <c r="O191" s="31" t="s">
        <v>3996</v>
      </c>
      <c r="P191" s="31" t="s">
        <v>3997</v>
      </c>
      <c r="Q191" s="31" t="s">
        <v>3998</v>
      </c>
      <c r="R191" s="32" t="s">
        <v>3999</v>
      </c>
      <c r="S191" s="31" t="s">
        <v>4000</v>
      </c>
      <c r="T191" s="31" t="s">
        <v>92</v>
      </c>
      <c r="U191" s="31" t="s">
        <v>4001</v>
      </c>
      <c r="V191" s="31" t="s">
        <v>94</v>
      </c>
      <c r="W191" s="31" t="s">
        <v>4002</v>
      </c>
      <c r="X191" s="31" t="s">
        <v>4003</v>
      </c>
      <c r="Y191" s="31" t="s">
        <v>4004</v>
      </c>
      <c r="Z191" s="31" t="s">
        <v>2913</v>
      </c>
      <c r="AA191" s="31" t="s">
        <v>3631</v>
      </c>
      <c r="AB191" s="31" t="s">
        <v>4026</v>
      </c>
      <c r="AC191" s="31" t="s">
        <v>4319</v>
      </c>
      <c r="AD191" s="31" t="s">
        <v>3987</v>
      </c>
      <c r="AE191" s="31" t="s">
        <v>3990</v>
      </c>
      <c r="AF191" s="33">
        <v>304</v>
      </c>
    </row>
    <row r="192" spans="2:32" ht="24.95" customHeight="1" x14ac:dyDescent="0.25">
      <c r="B192" s="29" t="s">
        <v>3541</v>
      </c>
      <c r="C192" s="30">
        <v>176</v>
      </c>
      <c r="D192" s="31" t="s">
        <v>4076</v>
      </c>
      <c r="E192" s="31" t="s">
        <v>4077</v>
      </c>
      <c r="F192" s="31" t="s">
        <v>3541</v>
      </c>
      <c r="G192" s="31" t="s">
        <v>4673</v>
      </c>
      <c r="H192" s="31" t="s">
        <v>2873</v>
      </c>
      <c r="I192" s="31" t="s">
        <v>308</v>
      </c>
      <c r="J192" s="31" t="s">
        <v>3543</v>
      </c>
      <c r="K192" s="32" t="s">
        <v>4674</v>
      </c>
      <c r="L192" s="32" t="s">
        <v>4675</v>
      </c>
      <c r="M192" s="31" t="s">
        <v>3546</v>
      </c>
      <c r="N192" s="31" t="s">
        <v>3547</v>
      </c>
      <c r="O192" s="31" t="s">
        <v>3548</v>
      </c>
      <c r="P192" s="31" t="s">
        <v>3549</v>
      </c>
      <c r="Q192" s="31" t="s">
        <v>3550</v>
      </c>
      <c r="R192" s="32" t="s">
        <v>3551</v>
      </c>
      <c r="S192" s="31" t="s">
        <v>3552</v>
      </c>
      <c r="T192" s="31" t="s">
        <v>3553</v>
      </c>
      <c r="U192" s="31" t="s">
        <v>3554</v>
      </c>
      <c r="V192" s="31" t="s">
        <v>94</v>
      </c>
      <c r="W192" s="31" t="s">
        <v>3555</v>
      </c>
      <c r="X192" s="31" t="s">
        <v>3556</v>
      </c>
      <c r="Y192" s="31" t="s">
        <v>3557</v>
      </c>
      <c r="Z192" s="31" t="s">
        <v>3558</v>
      </c>
      <c r="AA192" s="31" t="s">
        <v>3539</v>
      </c>
      <c r="AB192" s="31" t="s">
        <v>981</v>
      </c>
      <c r="AC192" s="31" t="s">
        <v>4075</v>
      </c>
      <c r="AD192" s="31" t="s">
        <v>3540</v>
      </c>
      <c r="AE192" s="31" t="s">
        <v>3542</v>
      </c>
      <c r="AF192" s="33">
        <v>283</v>
      </c>
    </row>
    <row r="193" spans="2:32" ht="24.95" customHeight="1" x14ac:dyDescent="0.25">
      <c r="B193" s="29" t="s">
        <v>1521</v>
      </c>
      <c r="C193" s="30">
        <v>177</v>
      </c>
      <c r="D193" s="31" t="s">
        <v>4304</v>
      </c>
      <c r="E193" s="31" t="s">
        <v>1520</v>
      </c>
      <c r="F193" s="31" t="s">
        <v>1521</v>
      </c>
      <c r="G193" s="31" t="s">
        <v>1522</v>
      </c>
      <c r="H193" s="31" t="s">
        <v>286</v>
      </c>
      <c r="I193" s="31" t="s">
        <v>81</v>
      </c>
      <c r="J193" s="31" t="s">
        <v>1524</v>
      </c>
      <c r="K193" s="32" t="s">
        <v>4676</v>
      </c>
      <c r="L193" s="32" t="s">
        <v>4677</v>
      </c>
      <c r="M193" s="31" t="s">
        <v>85</v>
      </c>
      <c r="N193" s="31" t="s">
        <v>86</v>
      </c>
      <c r="O193" s="31" t="s">
        <v>1527</v>
      </c>
      <c r="P193" s="31" t="s">
        <v>1528</v>
      </c>
      <c r="Q193" s="31" t="s">
        <v>1529</v>
      </c>
      <c r="R193" s="32" t="s">
        <v>1530</v>
      </c>
      <c r="S193" s="31" t="s">
        <v>1531</v>
      </c>
      <c r="T193" s="31" t="s">
        <v>1532</v>
      </c>
      <c r="U193" s="31" t="s">
        <v>1533</v>
      </c>
      <c r="V193" s="31" t="s">
        <v>94</v>
      </c>
      <c r="W193" s="31" t="s">
        <v>1534</v>
      </c>
      <c r="X193" s="31" t="s">
        <v>1535</v>
      </c>
      <c r="Y193" s="31" t="s">
        <v>1536</v>
      </c>
      <c r="Z193" s="31" t="s">
        <v>300</v>
      </c>
      <c r="AA193" s="31" t="s">
        <v>1519</v>
      </c>
      <c r="AB193" s="31" t="s">
        <v>4051</v>
      </c>
      <c r="AC193" s="31" t="s">
        <v>4308</v>
      </c>
      <c r="AD193" s="31" t="s">
        <v>1520</v>
      </c>
      <c r="AE193" s="31" t="s">
        <v>1523</v>
      </c>
      <c r="AF193" s="33">
        <v>157</v>
      </c>
    </row>
    <row r="194" spans="2:32" ht="24.95" customHeight="1" x14ac:dyDescent="0.25">
      <c r="B194" s="29" t="s">
        <v>77</v>
      </c>
      <c r="C194" s="30">
        <v>178</v>
      </c>
      <c r="D194" s="31" t="s">
        <v>4488</v>
      </c>
      <c r="E194" s="31" t="s">
        <v>76</v>
      </c>
      <c r="F194" s="31" t="s">
        <v>77</v>
      </c>
      <c r="G194" s="31" t="s">
        <v>78</v>
      </c>
      <c r="H194" s="31" t="s">
        <v>79</v>
      </c>
      <c r="I194" s="31" t="s">
        <v>81</v>
      </c>
      <c r="J194" s="31" t="s">
        <v>82</v>
      </c>
      <c r="K194" s="32" t="s">
        <v>83</v>
      </c>
      <c r="L194" s="32" t="s">
        <v>4678</v>
      </c>
      <c r="M194" s="31" t="s">
        <v>85</v>
      </c>
      <c r="N194" s="31" t="s">
        <v>86</v>
      </c>
      <c r="O194" s="31" t="s">
        <v>87</v>
      </c>
      <c r="P194" s="31" t="s">
        <v>88</v>
      </c>
      <c r="Q194" s="31" t="s">
        <v>89</v>
      </c>
      <c r="R194" s="32" t="s">
        <v>4679</v>
      </c>
      <c r="S194" s="31" t="s">
        <v>91</v>
      </c>
      <c r="T194" s="31" t="s">
        <v>92</v>
      </c>
      <c r="U194" s="31" t="s">
        <v>93</v>
      </c>
      <c r="V194" s="31" t="s">
        <v>94</v>
      </c>
      <c r="W194" s="31" t="s">
        <v>95</v>
      </c>
      <c r="X194" s="31" t="s">
        <v>96</v>
      </c>
      <c r="Y194" s="31" t="s">
        <v>97</v>
      </c>
      <c r="Z194" s="31" t="s">
        <v>98</v>
      </c>
      <c r="AA194" s="31" t="s">
        <v>75</v>
      </c>
      <c r="AB194" s="31" t="s">
        <v>4024</v>
      </c>
      <c r="AC194" s="31" t="s">
        <v>4283</v>
      </c>
      <c r="AD194" s="31" t="s">
        <v>76</v>
      </c>
      <c r="AE194" s="31" t="s">
        <v>80</v>
      </c>
      <c r="AF194" s="33">
        <v>70</v>
      </c>
    </row>
    <row r="195" spans="2:32" ht="24.95" customHeight="1" x14ac:dyDescent="0.25">
      <c r="B195" s="29" t="s">
        <v>3240</v>
      </c>
      <c r="C195" s="30">
        <v>179</v>
      </c>
      <c r="D195" s="31" t="s">
        <v>4455</v>
      </c>
      <c r="E195" s="31" t="s">
        <v>4269</v>
      </c>
      <c r="F195" s="31" t="s">
        <v>3240</v>
      </c>
      <c r="G195" s="31" t="s">
        <v>3241</v>
      </c>
      <c r="H195" s="31" t="s">
        <v>3219</v>
      </c>
      <c r="I195" s="31" t="s">
        <v>81</v>
      </c>
      <c r="J195" s="31" t="s">
        <v>3242</v>
      </c>
      <c r="K195" s="32" t="s">
        <v>4680</v>
      </c>
      <c r="L195" s="32" t="s">
        <v>4681</v>
      </c>
      <c r="M195" s="31" t="s">
        <v>3245</v>
      </c>
      <c r="N195" s="31" t="s">
        <v>3246</v>
      </c>
      <c r="O195" s="31" t="s">
        <v>3247</v>
      </c>
      <c r="P195" s="31" t="s">
        <v>3248</v>
      </c>
      <c r="Q195" s="31" t="s">
        <v>3249</v>
      </c>
      <c r="R195" s="32" t="s">
        <v>3250</v>
      </c>
      <c r="S195" s="31" t="s">
        <v>3251</v>
      </c>
      <c r="T195" s="31" t="s">
        <v>3252</v>
      </c>
      <c r="U195" s="31" t="s">
        <v>3253</v>
      </c>
      <c r="V195" s="31" t="s">
        <v>94</v>
      </c>
      <c r="W195" s="31" t="s">
        <v>3254</v>
      </c>
      <c r="X195" s="31" t="s">
        <v>3255</v>
      </c>
      <c r="Y195" s="31" t="s">
        <v>3256</v>
      </c>
      <c r="Z195" s="31" t="s">
        <v>2913</v>
      </c>
      <c r="AA195" s="31" t="s">
        <v>3238</v>
      </c>
      <c r="AB195" s="31" t="s">
        <v>981</v>
      </c>
      <c r="AC195" s="31" t="s">
        <v>4075</v>
      </c>
      <c r="AD195" s="31" t="s">
        <v>3239</v>
      </c>
      <c r="AE195" s="31" t="s">
        <v>3050</v>
      </c>
      <c r="AF195" s="33">
        <v>269</v>
      </c>
    </row>
    <row r="196" spans="2:32" ht="24.95" customHeight="1" x14ac:dyDescent="0.25">
      <c r="B196" s="29" t="s">
        <v>1098</v>
      </c>
      <c r="C196" s="30">
        <v>180</v>
      </c>
      <c r="D196" s="31" t="s">
        <v>4320</v>
      </c>
      <c r="E196" s="31" t="s">
        <v>1097</v>
      </c>
      <c r="F196" s="31" t="s">
        <v>1098</v>
      </c>
      <c r="G196" s="31" t="s">
        <v>1099</v>
      </c>
      <c r="H196" s="31" t="s">
        <v>170</v>
      </c>
      <c r="I196" s="31" t="s">
        <v>211</v>
      </c>
      <c r="J196" s="31" t="s">
        <v>1101</v>
      </c>
      <c r="K196" s="32" t="s">
        <v>4682</v>
      </c>
      <c r="L196" s="32" t="s">
        <v>4683</v>
      </c>
      <c r="M196" s="31" t="s">
        <v>85</v>
      </c>
      <c r="N196" s="31" t="s">
        <v>86</v>
      </c>
      <c r="O196" s="31" t="s">
        <v>1104</v>
      </c>
      <c r="P196" s="31" t="s">
        <v>1105</v>
      </c>
      <c r="Q196" s="31" t="s">
        <v>1106</v>
      </c>
      <c r="R196" s="32" t="s">
        <v>1107</v>
      </c>
      <c r="S196" s="31" t="s">
        <v>1108</v>
      </c>
      <c r="T196" s="31" t="s">
        <v>1109</v>
      </c>
      <c r="U196" s="31" t="s">
        <v>1110</v>
      </c>
      <c r="V196" s="31" t="s">
        <v>94</v>
      </c>
      <c r="W196" s="31" t="s">
        <v>1111</v>
      </c>
      <c r="X196" s="31" t="s">
        <v>1112</v>
      </c>
      <c r="Y196" s="31" t="s">
        <v>1113</v>
      </c>
      <c r="Z196" s="31" t="s">
        <v>119</v>
      </c>
      <c r="AA196" s="31" t="s">
        <v>1077</v>
      </c>
      <c r="AB196" s="31" t="s">
        <v>1682</v>
      </c>
      <c r="AC196" s="31" t="s">
        <v>4153</v>
      </c>
      <c r="AD196" s="31" t="s">
        <v>1097</v>
      </c>
      <c r="AE196" s="31" t="s">
        <v>1100</v>
      </c>
      <c r="AF196" s="33">
        <v>130</v>
      </c>
    </row>
    <row r="197" spans="2:32" ht="24.95" customHeight="1" x14ac:dyDescent="0.25">
      <c r="B197" s="29" t="s">
        <v>2981</v>
      </c>
      <c r="C197" s="30">
        <v>181</v>
      </c>
      <c r="D197" s="31" t="s">
        <v>4324</v>
      </c>
      <c r="E197" s="31" t="s">
        <v>4325</v>
      </c>
      <c r="F197" s="31" t="s">
        <v>2981</v>
      </c>
      <c r="G197" s="31" t="s">
        <v>2982</v>
      </c>
      <c r="H197" s="31" t="s">
        <v>2873</v>
      </c>
      <c r="I197" s="31" t="s">
        <v>81</v>
      </c>
      <c r="J197" s="31" t="s">
        <v>2984</v>
      </c>
      <c r="K197" s="32" t="s">
        <v>4684</v>
      </c>
      <c r="L197" s="32" t="s">
        <v>4685</v>
      </c>
      <c r="M197" s="31" t="s">
        <v>2987</v>
      </c>
      <c r="N197" s="31" t="s">
        <v>2988</v>
      </c>
      <c r="O197" s="31" t="s">
        <v>2989</v>
      </c>
      <c r="P197" s="31" t="s">
        <v>2990</v>
      </c>
      <c r="Q197" s="31" t="s">
        <v>2991</v>
      </c>
      <c r="R197" s="32" t="s">
        <v>2992</v>
      </c>
      <c r="S197" s="31" t="s">
        <v>2993</v>
      </c>
      <c r="T197" s="31" t="s">
        <v>2994</v>
      </c>
      <c r="U197" s="31" t="s">
        <v>2995</v>
      </c>
      <c r="V197" s="31" t="s">
        <v>94</v>
      </c>
      <c r="W197" s="31" t="s">
        <v>2996</v>
      </c>
      <c r="X197" s="31" t="s">
        <v>2997</v>
      </c>
      <c r="Y197" s="31" t="s">
        <v>2998</v>
      </c>
      <c r="Z197" s="31" t="s">
        <v>2913</v>
      </c>
      <c r="AA197" s="31" t="s">
        <v>2847</v>
      </c>
      <c r="AB197" s="31" t="s">
        <v>981</v>
      </c>
      <c r="AC197" s="31" t="s">
        <v>4075</v>
      </c>
      <c r="AD197" s="31" t="s">
        <v>2980</v>
      </c>
      <c r="AE197" s="31" t="s">
        <v>2983</v>
      </c>
      <c r="AF197" s="33">
        <v>257</v>
      </c>
    </row>
    <row r="198" spans="2:32" ht="24.95" customHeight="1" x14ac:dyDescent="0.25">
      <c r="B198" s="29" t="s">
        <v>2811</v>
      </c>
      <c r="C198" s="30">
        <v>182</v>
      </c>
      <c r="D198" s="31" t="s">
        <v>4273</v>
      </c>
      <c r="E198" s="31" t="s">
        <v>2744</v>
      </c>
      <c r="F198" s="31" t="s">
        <v>2811</v>
      </c>
      <c r="G198" s="31" t="s">
        <v>2812</v>
      </c>
      <c r="H198" s="31" t="s">
        <v>1197</v>
      </c>
      <c r="I198" s="31" t="s">
        <v>81</v>
      </c>
      <c r="J198" s="31" t="s">
        <v>2813</v>
      </c>
      <c r="K198" s="32" t="s">
        <v>4686</v>
      </c>
      <c r="L198" s="32" t="s">
        <v>4687</v>
      </c>
      <c r="M198" s="31" t="s">
        <v>85</v>
      </c>
      <c r="N198" s="31" t="s">
        <v>86</v>
      </c>
      <c r="O198" s="31" t="s">
        <v>2816</v>
      </c>
      <c r="P198" s="31" t="s">
        <v>2817</v>
      </c>
      <c r="Q198" s="31" t="s">
        <v>2818</v>
      </c>
      <c r="R198" s="32" t="s">
        <v>4688</v>
      </c>
      <c r="S198" s="31" t="s">
        <v>2754</v>
      </c>
      <c r="T198" s="31" t="s">
        <v>2755</v>
      </c>
      <c r="U198" s="31" t="s">
        <v>2756</v>
      </c>
      <c r="V198" s="31" t="s">
        <v>94</v>
      </c>
      <c r="W198" s="31" t="s">
        <v>2757</v>
      </c>
      <c r="X198" s="31" t="s">
        <v>2819</v>
      </c>
      <c r="Y198" s="31" t="s">
        <v>2759</v>
      </c>
      <c r="Z198" s="31" t="s">
        <v>974</v>
      </c>
      <c r="AA198" s="31" t="s">
        <v>2743</v>
      </c>
      <c r="AB198" s="31" t="s">
        <v>92</v>
      </c>
      <c r="AC198" s="31" t="s">
        <v>4277</v>
      </c>
      <c r="AD198" s="31" t="s">
        <v>2744</v>
      </c>
      <c r="AE198" s="31" t="s">
        <v>2747</v>
      </c>
      <c r="AF198" s="33">
        <v>248</v>
      </c>
    </row>
    <row r="199" spans="2:32" ht="24.95" customHeight="1" x14ac:dyDescent="0.25">
      <c r="B199" s="29" t="s">
        <v>1578</v>
      </c>
      <c r="C199" s="30">
        <v>183</v>
      </c>
      <c r="D199" s="31" t="s">
        <v>4304</v>
      </c>
      <c r="E199" s="31" t="s">
        <v>1577</v>
      </c>
      <c r="F199" s="31" t="s">
        <v>1578</v>
      </c>
      <c r="G199" s="31" t="s">
        <v>1579</v>
      </c>
      <c r="H199" s="31" t="s">
        <v>1197</v>
      </c>
      <c r="I199" s="31" t="s">
        <v>211</v>
      </c>
      <c r="J199" s="31" t="s">
        <v>1581</v>
      </c>
      <c r="K199" s="32" t="s">
        <v>4689</v>
      </c>
      <c r="L199" s="32" t="s">
        <v>4690</v>
      </c>
      <c r="M199" s="31" t="s">
        <v>85</v>
      </c>
      <c r="N199" s="31" t="s">
        <v>86</v>
      </c>
      <c r="O199" s="31" t="s">
        <v>1584</v>
      </c>
      <c r="P199" s="31" t="s">
        <v>1585</v>
      </c>
      <c r="Q199" s="31" t="s">
        <v>1586</v>
      </c>
      <c r="R199" s="32" t="s">
        <v>1587</v>
      </c>
      <c r="S199" s="31" t="s">
        <v>1588</v>
      </c>
      <c r="T199" s="31" t="s">
        <v>1589</v>
      </c>
      <c r="U199" s="31" t="s">
        <v>1590</v>
      </c>
      <c r="V199" s="31" t="s">
        <v>94</v>
      </c>
      <c r="W199" s="31" t="s">
        <v>1591</v>
      </c>
      <c r="X199" s="31" t="s">
        <v>1592</v>
      </c>
      <c r="Y199" s="31" t="s">
        <v>1593</v>
      </c>
      <c r="Z199" s="31" t="s">
        <v>974</v>
      </c>
      <c r="AA199" s="31" t="s">
        <v>1519</v>
      </c>
      <c r="AB199" s="31" t="s">
        <v>4051</v>
      </c>
      <c r="AC199" s="31" t="s">
        <v>4308</v>
      </c>
      <c r="AD199" s="31" t="s">
        <v>1577</v>
      </c>
      <c r="AE199" s="31" t="s">
        <v>1580</v>
      </c>
      <c r="AF199" s="33">
        <v>160</v>
      </c>
    </row>
    <row r="200" spans="2:32" ht="24.95" customHeight="1" x14ac:dyDescent="0.25">
      <c r="B200" s="29" t="s">
        <v>3112</v>
      </c>
      <c r="C200" s="30">
        <v>184</v>
      </c>
      <c r="D200" s="31" t="s">
        <v>4256</v>
      </c>
      <c r="E200" s="31" t="s">
        <v>4257</v>
      </c>
      <c r="F200" s="31" t="s">
        <v>3112</v>
      </c>
      <c r="G200" s="31" t="s">
        <v>4691</v>
      </c>
      <c r="H200" s="31" t="s">
        <v>3113</v>
      </c>
      <c r="I200" s="31" t="s">
        <v>81</v>
      </c>
      <c r="J200" s="31" t="s">
        <v>1780</v>
      </c>
      <c r="K200" s="32" t="s">
        <v>4692</v>
      </c>
      <c r="L200" s="32" t="s">
        <v>4693</v>
      </c>
      <c r="M200" s="31" t="s">
        <v>3117</v>
      </c>
      <c r="N200" s="31" t="s">
        <v>3118</v>
      </c>
      <c r="O200" s="31" t="s">
        <v>3119</v>
      </c>
      <c r="P200" s="31" t="s">
        <v>3120</v>
      </c>
      <c r="Q200" s="31" t="s">
        <v>3121</v>
      </c>
      <c r="R200" s="32" t="s">
        <v>3122</v>
      </c>
      <c r="S200" s="31" t="s">
        <v>3123</v>
      </c>
      <c r="T200" s="31" t="s">
        <v>3124</v>
      </c>
      <c r="U200" s="31" t="s">
        <v>3125</v>
      </c>
      <c r="V200" s="31" t="s">
        <v>94</v>
      </c>
      <c r="W200" s="31" t="s">
        <v>3126</v>
      </c>
      <c r="X200" s="31" t="s">
        <v>3127</v>
      </c>
      <c r="Y200" s="31" t="s">
        <v>3128</v>
      </c>
      <c r="Z200" s="31" t="s">
        <v>2890</v>
      </c>
      <c r="AA200" s="31" t="s">
        <v>3025</v>
      </c>
      <c r="AB200" s="31" t="s">
        <v>4026</v>
      </c>
      <c r="AC200" s="31" t="s">
        <v>4319</v>
      </c>
      <c r="AD200" s="31" t="s">
        <v>3111</v>
      </c>
      <c r="AE200" s="31" t="s">
        <v>3114</v>
      </c>
      <c r="AF200" s="33">
        <v>263</v>
      </c>
    </row>
    <row r="201" spans="2:32" ht="24.95" customHeight="1" x14ac:dyDescent="0.25">
      <c r="B201" s="29" t="s">
        <v>1778</v>
      </c>
      <c r="C201" s="30">
        <v>185</v>
      </c>
      <c r="D201" s="31" t="s">
        <v>4309</v>
      </c>
      <c r="E201" s="31" t="s">
        <v>1777</v>
      </c>
      <c r="F201" s="31" t="s">
        <v>1778</v>
      </c>
      <c r="G201" s="31" t="s">
        <v>4694</v>
      </c>
      <c r="H201" s="31" t="s">
        <v>1197</v>
      </c>
      <c r="I201" s="31" t="s">
        <v>81</v>
      </c>
      <c r="J201" s="31" t="s">
        <v>1780</v>
      </c>
      <c r="K201" s="32" t="s">
        <v>4695</v>
      </c>
      <c r="L201" s="32" t="s">
        <v>4696</v>
      </c>
      <c r="M201" s="31" t="s">
        <v>85</v>
      </c>
      <c r="N201" s="31" t="s">
        <v>86</v>
      </c>
      <c r="O201" s="31" t="s">
        <v>1783</v>
      </c>
      <c r="P201" s="31" t="s">
        <v>1784</v>
      </c>
      <c r="Q201" s="31" t="s">
        <v>1785</v>
      </c>
      <c r="R201" s="32" t="s">
        <v>4697</v>
      </c>
      <c r="S201" s="31" t="s">
        <v>1787</v>
      </c>
      <c r="T201" s="31" t="s">
        <v>1780</v>
      </c>
      <c r="U201" s="31" t="s">
        <v>1788</v>
      </c>
      <c r="V201" s="31" t="s">
        <v>94</v>
      </c>
      <c r="W201" s="31" t="s">
        <v>1789</v>
      </c>
      <c r="X201" s="31" t="s">
        <v>1790</v>
      </c>
      <c r="Y201" s="31" t="s">
        <v>1791</v>
      </c>
      <c r="Z201" s="31" t="s">
        <v>413</v>
      </c>
      <c r="AA201" s="31" t="s">
        <v>1757</v>
      </c>
      <c r="AB201" s="31" t="s">
        <v>4026</v>
      </c>
      <c r="AC201" s="31" t="s">
        <v>4319</v>
      </c>
      <c r="AD201" s="31" t="s">
        <v>1777</v>
      </c>
      <c r="AE201" s="31" t="s">
        <v>1779</v>
      </c>
      <c r="AF201" s="33">
        <v>170</v>
      </c>
    </row>
    <row r="202" spans="2:32" ht="24.95" customHeight="1" x14ac:dyDescent="0.25">
      <c r="B202" s="29" t="s">
        <v>3003</v>
      </c>
      <c r="C202" s="30">
        <v>186</v>
      </c>
      <c r="D202" s="31" t="s">
        <v>4324</v>
      </c>
      <c r="E202" s="31" t="s">
        <v>4325</v>
      </c>
      <c r="F202" s="31" t="s">
        <v>3003</v>
      </c>
      <c r="G202" s="31" t="s">
        <v>3004</v>
      </c>
      <c r="H202" s="31" t="s">
        <v>2873</v>
      </c>
      <c r="I202" s="31" t="s">
        <v>81</v>
      </c>
      <c r="J202" s="31" t="s">
        <v>3005</v>
      </c>
      <c r="K202" s="32" t="s">
        <v>4698</v>
      </c>
      <c r="L202" s="32" t="s">
        <v>4699</v>
      </c>
      <c r="M202" s="31" t="s">
        <v>3008</v>
      </c>
      <c r="N202" s="31" t="s">
        <v>3009</v>
      </c>
      <c r="O202" s="31" t="s">
        <v>3010</v>
      </c>
      <c r="P202" s="31" t="s">
        <v>3011</v>
      </c>
      <c r="Q202" s="31" t="s">
        <v>3012</v>
      </c>
      <c r="R202" s="32" t="s">
        <v>4700</v>
      </c>
      <c r="S202" s="31" t="s">
        <v>3014</v>
      </c>
      <c r="T202" s="31" t="s">
        <v>3015</v>
      </c>
      <c r="U202" s="31" t="s">
        <v>3016</v>
      </c>
      <c r="V202" s="31" t="s">
        <v>94</v>
      </c>
      <c r="W202" s="31" t="s">
        <v>3017</v>
      </c>
      <c r="X202" s="31" t="s">
        <v>3018</v>
      </c>
      <c r="Y202" s="31" t="s">
        <v>3019</v>
      </c>
      <c r="Z202" s="31" t="s">
        <v>2867</v>
      </c>
      <c r="AA202" s="31" t="s">
        <v>2847</v>
      </c>
      <c r="AB202" s="31" t="s">
        <v>981</v>
      </c>
      <c r="AC202" s="31" t="s">
        <v>4075</v>
      </c>
      <c r="AD202" s="31" t="s">
        <v>3002</v>
      </c>
      <c r="AE202" s="31" t="s">
        <v>2983</v>
      </c>
      <c r="AF202" s="33">
        <v>258</v>
      </c>
    </row>
    <row r="203" spans="2:32" ht="24.95" customHeight="1" x14ac:dyDescent="0.25">
      <c r="B203" s="29" t="s">
        <v>2721</v>
      </c>
      <c r="C203" s="30">
        <v>187</v>
      </c>
      <c r="D203" s="31" t="s">
        <v>4076</v>
      </c>
      <c r="E203" s="31" t="s">
        <v>4077</v>
      </c>
      <c r="F203" s="31" t="s">
        <v>2721</v>
      </c>
      <c r="G203" s="31" t="s">
        <v>4701</v>
      </c>
      <c r="H203" s="31" t="s">
        <v>1197</v>
      </c>
      <c r="I203" s="31" t="s">
        <v>961</v>
      </c>
      <c r="J203" s="31" t="s">
        <v>2723</v>
      </c>
      <c r="K203" s="32" t="s">
        <v>4702</v>
      </c>
      <c r="L203" s="32" t="s">
        <v>4527</v>
      </c>
      <c r="M203" s="31" t="s">
        <v>85</v>
      </c>
      <c r="N203" s="31" t="s">
        <v>86</v>
      </c>
      <c r="O203" s="31" t="s">
        <v>2725</v>
      </c>
      <c r="P203" s="31" t="s">
        <v>2655</v>
      </c>
      <c r="Q203" s="31" t="s">
        <v>2726</v>
      </c>
      <c r="R203" s="32" t="s">
        <v>4703</v>
      </c>
      <c r="S203" s="31" t="s">
        <v>2657</v>
      </c>
      <c r="T203" s="31" t="s">
        <v>2658</v>
      </c>
      <c r="U203" s="31" t="s">
        <v>2659</v>
      </c>
      <c r="V203" s="31" t="s">
        <v>94</v>
      </c>
      <c r="W203" s="31" t="s">
        <v>2727</v>
      </c>
      <c r="X203" s="31" t="s">
        <v>2728</v>
      </c>
      <c r="Y203" s="31" t="s">
        <v>2662</v>
      </c>
      <c r="Z203" s="31" t="s">
        <v>536</v>
      </c>
      <c r="AA203" s="31" t="s">
        <v>2257</v>
      </c>
      <c r="AB203" s="31" t="s">
        <v>1682</v>
      </c>
      <c r="AC203" s="31" t="s">
        <v>4092</v>
      </c>
      <c r="AD203" s="31" t="s">
        <v>2648</v>
      </c>
      <c r="AE203" s="31" t="s">
        <v>2722</v>
      </c>
      <c r="AF203" s="33">
        <v>241</v>
      </c>
    </row>
    <row r="204" spans="2:32" ht="24.95" customHeight="1" x14ac:dyDescent="0.25">
      <c r="B204" s="29" t="s">
        <v>3713</v>
      </c>
      <c r="C204" s="30">
        <v>188</v>
      </c>
      <c r="D204" s="31" t="s">
        <v>4331</v>
      </c>
      <c r="E204" s="31" t="s">
        <v>4332</v>
      </c>
      <c r="F204" s="31" t="s">
        <v>3713</v>
      </c>
      <c r="G204" s="31" t="s">
        <v>3714</v>
      </c>
      <c r="H204" s="31" t="s">
        <v>2873</v>
      </c>
      <c r="I204" s="31" t="s">
        <v>81</v>
      </c>
      <c r="J204" s="31" t="s">
        <v>3716</v>
      </c>
      <c r="K204" s="32" t="s">
        <v>4704</v>
      </c>
      <c r="L204" s="32" t="s">
        <v>4394</v>
      </c>
      <c r="M204" s="31" t="s">
        <v>3719</v>
      </c>
      <c r="N204" s="31" t="s">
        <v>3720</v>
      </c>
      <c r="O204" s="31" t="s">
        <v>3721</v>
      </c>
      <c r="P204" s="31" t="s">
        <v>3722</v>
      </c>
      <c r="Q204" s="31" t="s">
        <v>3723</v>
      </c>
      <c r="R204" s="32" t="s">
        <v>3724</v>
      </c>
      <c r="S204" s="31" t="s">
        <v>3725</v>
      </c>
      <c r="T204" s="31" t="s">
        <v>3726</v>
      </c>
      <c r="U204" s="31" t="s">
        <v>3727</v>
      </c>
      <c r="V204" s="31" t="s">
        <v>94</v>
      </c>
      <c r="W204" s="31" t="s">
        <v>3728</v>
      </c>
      <c r="X204" s="31" t="s">
        <v>3729</v>
      </c>
      <c r="Y204" s="31" t="s">
        <v>3730</v>
      </c>
      <c r="Z204" s="31" t="s">
        <v>3212</v>
      </c>
      <c r="AA204" s="31" t="s">
        <v>3344</v>
      </c>
      <c r="AB204" s="31" t="s">
        <v>4051</v>
      </c>
      <c r="AC204" s="31" t="s">
        <v>4308</v>
      </c>
      <c r="AD204" s="31" t="s">
        <v>3712</v>
      </c>
      <c r="AE204" s="31" t="s">
        <v>3715</v>
      </c>
      <c r="AF204" s="33">
        <v>291</v>
      </c>
    </row>
    <row r="205" spans="2:32" ht="24.95" customHeight="1" x14ac:dyDescent="0.25">
      <c r="B205" s="29" t="s">
        <v>3390</v>
      </c>
      <c r="C205" s="30">
        <v>189</v>
      </c>
      <c r="D205" s="31" t="s">
        <v>4331</v>
      </c>
      <c r="E205" s="31" t="s">
        <v>4332</v>
      </c>
      <c r="F205" s="31" t="s">
        <v>3390</v>
      </c>
      <c r="G205" s="31" t="s">
        <v>4705</v>
      </c>
      <c r="H205" s="31" t="s">
        <v>3391</v>
      </c>
      <c r="I205" s="31" t="s">
        <v>81</v>
      </c>
      <c r="J205" s="31" t="s">
        <v>3393</v>
      </c>
      <c r="K205" s="32" t="s">
        <v>4706</v>
      </c>
      <c r="L205" s="32" t="s">
        <v>4707</v>
      </c>
      <c r="M205" s="31" t="s">
        <v>3396</v>
      </c>
      <c r="N205" s="31" t="s">
        <v>3397</v>
      </c>
      <c r="O205" s="31" t="s">
        <v>3398</v>
      </c>
      <c r="P205" s="31" t="s">
        <v>3399</v>
      </c>
      <c r="Q205" s="31" t="s">
        <v>3400</v>
      </c>
      <c r="R205" s="32" t="s">
        <v>3401</v>
      </c>
      <c r="S205" s="31" t="s">
        <v>3402</v>
      </c>
      <c r="T205" s="31" t="s">
        <v>3403</v>
      </c>
      <c r="U205" s="31" t="s">
        <v>3404</v>
      </c>
      <c r="V205" s="31" t="s">
        <v>94</v>
      </c>
      <c r="W205" s="31" t="s">
        <v>3405</v>
      </c>
      <c r="X205" s="31" t="s">
        <v>3406</v>
      </c>
      <c r="Y205" s="31" t="s">
        <v>3407</v>
      </c>
      <c r="Z205" s="31" t="s">
        <v>2890</v>
      </c>
      <c r="AA205" s="31" t="s">
        <v>3344</v>
      </c>
      <c r="AB205" s="31" t="s">
        <v>4030</v>
      </c>
      <c r="AC205" s="31" t="s">
        <v>4392</v>
      </c>
      <c r="AD205" s="31" t="s">
        <v>3389</v>
      </c>
      <c r="AE205" s="31" t="s">
        <v>3392</v>
      </c>
      <c r="AF205" s="33">
        <v>276</v>
      </c>
    </row>
    <row r="206" spans="2:32" ht="24.95" customHeight="1" x14ac:dyDescent="0.25">
      <c r="B206" s="29" t="s">
        <v>3495</v>
      </c>
      <c r="C206" s="30">
        <v>190</v>
      </c>
      <c r="D206" s="31" t="s">
        <v>4537</v>
      </c>
      <c r="E206" s="31" t="s">
        <v>4257</v>
      </c>
      <c r="F206" s="31" t="s">
        <v>3495</v>
      </c>
      <c r="G206" s="31" t="s">
        <v>3496</v>
      </c>
      <c r="H206" s="31" t="s">
        <v>3113</v>
      </c>
      <c r="I206" s="31" t="s">
        <v>81</v>
      </c>
      <c r="J206" s="31" t="s">
        <v>1928</v>
      </c>
      <c r="K206" s="32" t="s">
        <v>4708</v>
      </c>
      <c r="L206" s="32" t="s">
        <v>4709</v>
      </c>
      <c r="M206" s="31" t="s">
        <v>3500</v>
      </c>
      <c r="N206" s="31" t="s">
        <v>3501</v>
      </c>
      <c r="O206" s="31" t="s">
        <v>3502</v>
      </c>
      <c r="P206" s="31" t="s">
        <v>3503</v>
      </c>
      <c r="Q206" s="31" t="s">
        <v>3504</v>
      </c>
      <c r="R206" s="32" t="s">
        <v>3505</v>
      </c>
      <c r="S206" s="31" t="s">
        <v>3506</v>
      </c>
      <c r="T206" s="31" t="s">
        <v>92</v>
      </c>
      <c r="U206" s="31" t="s">
        <v>3507</v>
      </c>
      <c r="V206" s="31" t="s">
        <v>94</v>
      </c>
      <c r="W206" s="31" t="s">
        <v>3508</v>
      </c>
      <c r="X206" s="31" t="s">
        <v>3509</v>
      </c>
      <c r="Y206" s="31" t="s">
        <v>3510</v>
      </c>
      <c r="Z206" s="31" t="s">
        <v>3511</v>
      </c>
      <c r="AA206" s="31" t="s">
        <v>3451</v>
      </c>
      <c r="AB206" s="31" t="s">
        <v>1682</v>
      </c>
      <c r="AC206" s="31" t="s">
        <v>4092</v>
      </c>
      <c r="AD206" s="31" t="s">
        <v>3494</v>
      </c>
      <c r="AE206" s="31" t="s">
        <v>3497</v>
      </c>
      <c r="AF206" s="33">
        <v>281</v>
      </c>
    </row>
    <row r="207" spans="2:32" ht="24.95" customHeight="1" x14ac:dyDescent="0.25">
      <c r="B207" s="29" t="s">
        <v>3633</v>
      </c>
      <c r="C207" s="30">
        <v>191</v>
      </c>
      <c r="D207" s="31" t="s">
        <v>4484</v>
      </c>
      <c r="E207" s="31" t="s">
        <v>3632</v>
      </c>
      <c r="F207" s="31" t="s">
        <v>3633</v>
      </c>
      <c r="G207" s="31" t="s">
        <v>3634</v>
      </c>
      <c r="H207" s="31" t="s">
        <v>2873</v>
      </c>
      <c r="I207" s="31" t="s">
        <v>81</v>
      </c>
      <c r="J207" s="31" t="s">
        <v>3636</v>
      </c>
      <c r="K207" s="32" t="s">
        <v>4710</v>
      </c>
      <c r="L207" s="32" t="s">
        <v>4711</v>
      </c>
      <c r="M207" s="31" t="s">
        <v>3639</v>
      </c>
      <c r="N207" s="31" t="s">
        <v>3640</v>
      </c>
      <c r="O207" s="31" t="s">
        <v>3641</v>
      </c>
      <c r="P207" s="31" t="s">
        <v>3642</v>
      </c>
      <c r="Q207" s="31" t="s">
        <v>3643</v>
      </c>
      <c r="R207" s="32" t="s">
        <v>3644</v>
      </c>
      <c r="S207" s="31" t="s">
        <v>3645</v>
      </c>
      <c r="T207" s="31" t="s">
        <v>92</v>
      </c>
      <c r="U207" s="31" t="s">
        <v>3646</v>
      </c>
      <c r="V207" s="31" t="s">
        <v>94</v>
      </c>
      <c r="W207" s="31" t="s">
        <v>3647</v>
      </c>
      <c r="X207" s="31" t="s">
        <v>3648</v>
      </c>
      <c r="Y207" s="31" t="s">
        <v>3649</v>
      </c>
      <c r="Z207" s="31" t="s">
        <v>2956</v>
      </c>
      <c r="AA207" s="31" t="s">
        <v>3631</v>
      </c>
      <c r="AB207" s="31" t="s">
        <v>3519</v>
      </c>
      <c r="AC207" s="31" t="s">
        <v>4494</v>
      </c>
      <c r="AD207" s="31" t="s">
        <v>3632</v>
      </c>
      <c r="AE207" s="31" t="s">
        <v>3635</v>
      </c>
      <c r="AF207" s="33">
        <v>287</v>
      </c>
    </row>
    <row r="208" spans="2:32" ht="24.95" customHeight="1" x14ac:dyDescent="0.25">
      <c r="B208" s="29" t="s">
        <v>2799</v>
      </c>
      <c r="C208" s="30">
        <v>192</v>
      </c>
      <c r="D208" s="31" t="s">
        <v>4273</v>
      </c>
      <c r="E208" s="31" t="s">
        <v>2744</v>
      </c>
      <c r="F208" s="31" t="s">
        <v>2799</v>
      </c>
      <c r="G208" s="31" t="s">
        <v>2800</v>
      </c>
      <c r="H208" s="31" t="s">
        <v>1197</v>
      </c>
      <c r="I208" s="31" t="s">
        <v>81</v>
      </c>
      <c r="J208" s="31" t="s">
        <v>2801</v>
      </c>
      <c r="K208" s="32" t="s">
        <v>4712</v>
      </c>
      <c r="L208" s="32" t="s">
        <v>4713</v>
      </c>
      <c r="M208" s="31" t="s">
        <v>85</v>
      </c>
      <c r="N208" s="31" t="s">
        <v>86</v>
      </c>
      <c r="O208" s="31" t="s">
        <v>2804</v>
      </c>
      <c r="P208" s="31" t="s">
        <v>2805</v>
      </c>
      <c r="Q208" s="31" t="s">
        <v>2806</v>
      </c>
      <c r="R208" s="32" t="s">
        <v>4714</v>
      </c>
      <c r="S208" s="31" t="s">
        <v>2754</v>
      </c>
      <c r="T208" s="31" t="s">
        <v>2755</v>
      </c>
      <c r="U208" s="31" t="s">
        <v>2756</v>
      </c>
      <c r="V208" s="31" t="s">
        <v>94</v>
      </c>
      <c r="W208" s="31" t="s">
        <v>2757</v>
      </c>
      <c r="X208" s="31" t="s">
        <v>2807</v>
      </c>
      <c r="Y208" s="31" t="s">
        <v>2759</v>
      </c>
      <c r="Z208" s="31" t="s">
        <v>974</v>
      </c>
      <c r="AA208" s="31" t="s">
        <v>2743</v>
      </c>
      <c r="AB208" s="31" t="s">
        <v>92</v>
      </c>
      <c r="AC208" s="31" t="s">
        <v>4277</v>
      </c>
      <c r="AD208" s="31" t="s">
        <v>2744</v>
      </c>
      <c r="AE208" s="31" t="s">
        <v>2747</v>
      </c>
      <c r="AF208" s="33">
        <v>247</v>
      </c>
    </row>
    <row r="209" spans="2:32" ht="24.95" customHeight="1" x14ac:dyDescent="0.25">
      <c r="B209" s="29" t="s">
        <v>1312</v>
      </c>
      <c r="C209" s="30">
        <v>193</v>
      </c>
      <c r="D209" s="31" t="s">
        <v>4715</v>
      </c>
      <c r="E209" s="31" t="s">
        <v>4359</v>
      </c>
      <c r="F209" s="31" t="s">
        <v>1312</v>
      </c>
      <c r="G209" s="31" t="s">
        <v>4716</v>
      </c>
      <c r="H209" s="31" t="s">
        <v>79</v>
      </c>
      <c r="I209" s="31" t="s">
        <v>81</v>
      </c>
      <c r="J209" s="31" t="s">
        <v>1314</v>
      </c>
      <c r="K209" s="32" t="s">
        <v>4717</v>
      </c>
      <c r="L209" s="32" t="s">
        <v>4718</v>
      </c>
      <c r="M209" s="31" t="s">
        <v>85</v>
      </c>
      <c r="N209" s="31" t="s">
        <v>86</v>
      </c>
      <c r="O209" s="31" t="s">
        <v>1317</v>
      </c>
      <c r="P209" s="31" t="s">
        <v>1244</v>
      </c>
      <c r="Q209" s="31" t="s">
        <v>1318</v>
      </c>
      <c r="R209" s="32" t="s">
        <v>4719</v>
      </c>
      <c r="S209" s="31" t="s">
        <v>1247</v>
      </c>
      <c r="T209" s="31" t="s">
        <v>1320</v>
      </c>
      <c r="U209" s="31" t="s">
        <v>1249</v>
      </c>
      <c r="V209" s="31" t="s">
        <v>94</v>
      </c>
      <c r="W209" s="31" t="s">
        <v>1321</v>
      </c>
      <c r="X209" s="31" t="s">
        <v>1322</v>
      </c>
      <c r="Y209" s="31" t="s">
        <v>1252</v>
      </c>
      <c r="Z209" s="31" t="s">
        <v>1133</v>
      </c>
      <c r="AA209" s="31" t="s">
        <v>1236</v>
      </c>
      <c r="AB209" s="31" t="s">
        <v>4047</v>
      </c>
      <c r="AC209" s="31" t="s">
        <v>4364</v>
      </c>
      <c r="AD209" s="31" t="s">
        <v>1237</v>
      </c>
      <c r="AE209" s="31" t="s">
        <v>1313</v>
      </c>
      <c r="AF209" s="33">
        <v>142</v>
      </c>
    </row>
    <row r="210" spans="2:32" ht="24.95" customHeight="1" x14ac:dyDescent="0.25">
      <c r="B210" s="29" t="s">
        <v>1354</v>
      </c>
      <c r="C210" s="30">
        <v>194</v>
      </c>
      <c r="D210" s="31" t="s">
        <v>4715</v>
      </c>
      <c r="E210" s="31" t="s">
        <v>4359</v>
      </c>
      <c r="F210" s="31" t="s">
        <v>1354</v>
      </c>
      <c r="G210" s="31" t="s">
        <v>4720</v>
      </c>
      <c r="H210" s="31" t="s">
        <v>79</v>
      </c>
      <c r="I210" s="31" t="s">
        <v>81</v>
      </c>
      <c r="J210" s="31" t="s">
        <v>1356</v>
      </c>
      <c r="K210" s="32" t="s">
        <v>4721</v>
      </c>
      <c r="L210" s="32" t="s">
        <v>4722</v>
      </c>
      <c r="M210" s="31" t="s">
        <v>85</v>
      </c>
      <c r="N210" s="31" t="s">
        <v>86</v>
      </c>
      <c r="O210" s="31" t="s">
        <v>1359</v>
      </c>
      <c r="P210" s="31" t="s">
        <v>1244</v>
      </c>
      <c r="Q210" s="31" t="s">
        <v>1360</v>
      </c>
      <c r="R210" s="32" t="s">
        <v>4723</v>
      </c>
      <c r="S210" s="31" t="s">
        <v>1247</v>
      </c>
      <c r="T210" s="31" t="s">
        <v>1362</v>
      </c>
      <c r="U210" s="31" t="s">
        <v>1249</v>
      </c>
      <c r="V210" s="31" t="s">
        <v>94</v>
      </c>
      <c r="W210" s="31" t="s">
        <v>1363</v>
      </c>
      <c r="X210" s="31" t="s">
        <v>1364</v>
      </c>
      <c r="Y210" s="31" t="s">
        <v>1252</v>
      </c>
      <c r="Z210" s="31" t="s">
        <v>1133</v>
      </c>
      <c r="AA210" s="31" t="s">
        <v>1236</v>
      </c>
      <c r="AB210" s="31" t="s">
        <v>4047</v>
      </c>
      <c r="AC210" s="31" t="s">
        <v>4364</v>
      </c>
      <c r="AD210" s="31" t="s">
        <v>1237</v>
      </c>
      <c r="AE210" s="31" t="s">
        <v>1355</v>
      </c>
      <c r="AF210" s="33">
        <v>145</v>
      </c>
    </row>
    <row r="211" spans="2:32" ht="24.95" customHeight="1" x14ac:dyDescent="0.25">
      <c r="B211" s="29" t="s">
        <v>1256</v>
      </c>
      <c r="C211" s="30">
        <v>195</v>
      </c>
      <c r="D211" s="31" t="s">
        <v>4715</v>
      </c>
      <c r="E211" s="31" t="s">
        <v>4359</v>
      </c>
      <c r="F211" s="31" t="s">
        <v>1256</v>
      </c>
      <c r="G211" s="31" t="s">
        <v>4724</v>
      </c>
      <c r="H211" s="31" t="s">
        <v>79</v>
      </c>
      <c r="I211" s="31" t="s">
        <v>81</v>
      </c>
      <c r="J211" s="31" t="s">
        <v>1258</v>
      </c>
      <c r="K211" s="32" t="s">
        <v>4725</v>
      </c>
      <c r="L211" s="32" t="s">
        <v>4726</v>
      </c>
      <c r="M211" s="31" t="s">
        <v>85</v>
      </c>
      <c r="N211" s="31" t="s">
        <v>86</v>
      </c>
      <c r="O211" s="31" t="s">
        <v>1261</v>
      </c>
      <c r="P211" s="31" t="s">
        <v>1244</v>
      </c>
      <c r="Q211" s="31" t="s">
        <v>1262</v>
      </c>
      <c r="R211" s="32" t="s">
        <v>4727</v>
      </c>
      <c r="S211" s="31" t="s">
        <v>1247</v>
      </c>
      <c r="T211" s="31" t="s">
        <v>774</v>
      </c>
      <c r="U211" s="31" t="s">
        <v>1249</v>
      </c>
      <c r="V211" s="31" t="s">
        <v>94</v>
      </c>
      <c r="W211" s="31" t="s">
        <v>1264</v>
      </c>
      <c r="X211" s="31" t="s">
        <v>1265</v>
      </c>
      <c r="Y211" s="31" t="s">
        <v>1252</v>
      </c>
      <c r="Z211" s="31" t="s">
        <v>1266</v>
      </c>
      <c r="AA211" s="31" t="s">
        <v>1236</v>
      </c>
      <c r="AB211" s="31" t="s">
        <v>4047</v>
      </c>
      <c r="AC211" s="31" t="s">
        <v>4364</v>
      </c>
      <c r="AD211" s="31" t="s">
        <v>1237</v>
      </c>
      <c r="AE211" s="31" t="s">
        <v>1257</v>
      </c>
      <c r="AF211" s="33">
        <v>138</v>
      </c>
    </row>
    <row r="212" spans="2:32" ht="24.95" customHeight="1" x14ac:dyDescent="0.25">
      <c r="B212" s="29" t="s">
        <v>1238</v>
      </c>
      <c r="C212" s="30">
        <v>196</v>
      </c>
      <c r="D212" s="31" t="s">
        <v>4715</v>
      </c>
      <c r="E212" s="31" t="s">
        <v>4359</v>
      </c>
      <c r="F212" s="31" t="s">
        <v>1238</v>
      </c>
      <c r="G212" s="31" t="s">
        <v>4728</v>
      </c>
      <c r="H212" s="31" t="s">
        <v>79</v>
      </c>
      <c r="I212" s="31" t="s">
        <v>81</v>
      </c>
      <c r="J212" s="31" t="s">
        <v>1240</v>
      </c>
      <c r="K212" s="32" t="s">
        <v>4729</v>
      </c>
      <c r="L212" s="32" t="s">
        <v>4730</v>
      </c>
      <c r="M212" s="31" t="s">
        <v>85</v>
      </c>
      <c r="N212" s="31" t="s">
        <v>86</v>
      </c>
      <c r="O212" s="31" t="s">
        <v>1243</v>
      </c>
      <c r="P212" s="31" t="s">
        <v>1244</v>
      </c>
      <c r="Q212" s="31" t="s">
        <v>1245</v>
      </c>
      <c r="R212" s="32" t="s">
        <v>4731</v>
      </c>
      <c r="S212" s="31" t="s">
        <v>1247</v>
      </c>
      <c r="T212" s="31" t="s">
        <v>1248</v>
      </c>
      <c r="U212" s="31" t="s">
        <v>1249</v>
      </c>
      <c r="V212" s="31" t="s">
        <v>94</v>
      </c>
      <c r="W212" s="31" t="s">
        <v>1250</v>
      </c>
      <c r="X212" s="31" t="s">
        <v>1251</v>
      </c>
      <c r="Y212" s="31" t="s">
        <v>1252</v>
      </c>
      <c r="Z212" s="31" t="s">
        <v>1133</v>
      </c>
      <c r="AA212" s="31" t="s">
        <v>1236</v>
      </c>
      <c r="AB212" s="31" t="s">
        <v>4047</v>
      </c>
      <c r="AC212" s="31" t="s">
        <v>4364</v>
      </c>
      <c r="AD212" s="31" t="s">
        <v>1237</v>
      </c>
      <c r="AE212" s="31" t="s">
        <v>1239</v>
      </c>
      <c r="AF212" s="33">
        <v>137</v>
      </c>
    </row>
    <row r="213" spans="2:32" ht="24.95" customHeight="1" x14ac:dyDescent="0.25">
      <c r="B213" s="29" t="s">
        <v>228</v>
      </c>
      <c r="C213" s="30">
        <v>197</v>
      </c>
      <c r="D213" s="31" t="s">
        <v>4278</v>
      </c>
      <c r="E213" s="31" t="s">
        <v>147</v>
      </c>
      <c r="F213" s="31" t="s">
        <v>228</v>
      </c>
      <c r="G213" s="31" t="s">
        <v>4732</v>
      </c>
      <c r="H213" s="31" t="s">
        <v>229</v>
      </c>
      <c r="I213" s="31" t="s">
        <v>81</v>
      </c>
      <c r="J213" s="31" t="s">
        <v>230</v>
      </c>
      <c r="K213" s="32" t="s">
        <v>4733</v>
      </c>
      <c r="L213" s="32" t="s">
        <v>4734</v>
      </c>
      <c r="M213" s="31" t="s">
        <v>85</v>
      </c>
      <c r="N213" s="31" t="s">
        <v>86</v>
      </c>
      <c r="O213" s="31" t="s">
        <v>233</v>
      </c>
      <c r="P213" s="31" t="s">
        <v>234</v>
      </c>
      <c r="Q213" s="31" t="s">
        <v>235</v>
      </c>
      <c r="R213" s="32" t="s">
        <v>4735</v>
      </c>
      <c r="S213" s="31" t="s">
        <v>237</v>
      </c>
      <c r="T213" s="31" t="s">
        <v>92</v>
      </c>
      <c r="U213" s="31" t="s">
        <v>238</v>
      </c>
      <c r="V213" s="31" t="s">
        <v>94</v>
      </c>
      <c r="W213" s="31" t="s">
        <v>239</v>
      </c>
      <c r="X213" s="31" t="s">
        <v>240</v>
      </c>
      <c r="Y213" s="31" t="s">
        <v>241</v>
      </c>
      <c r="Z213" s="31" t="s">
        <v>119</v>
      </c>
      <c r="AA213" s="31" t="s">
        <v>146</v>
      </c>
      <c r="AB213" s="31" t="s">
        <v>4024</v>
      </c>
      <c r="AC213" s="31" t="s">
        <v>4283</v>
      </c>
      <c r="AD213" s="31" t="s">
        <v>147</v>
      </c>
      <c r="AE213" s="31" t="s">
        <v>80</v>
      </c>
      <c r="AF213" s="33">
        <v>77</v>
      </c>
    </row>
    <row r="214" spans="2:32" ht="24.95" customHeight="1" x14ac:dyDescent="0.25">
      <c r="B214" s="29" t="s">
        <v>1368</v>
      </c>
      <c r="C214" s="30">
        <v>198</v>
      </c>
      <c r="D214" s="31" t="s">
        <v>4715</v>
      </c>
      <c r="E214" s="31" t="s">
        <v>4359</v>
      </c>
      <c r="F214" s="31" t="s">
        <v>1368</v>
      </c>
      <c r="G214" s="31" t="s">
        <v>4736</v>
      </c>
      <c r="H214" s="31" t="s">
        <v>79</v>
      </c>
      <c r="I214" s="31" t="s">
        <v>81</v>
      </c>
      <c r="J214" s="31" t="s">
        <v>1370</v>
      </c>
      <c r="K214" s="32" t="s">
        <v>4737</v>
      </c>
      <c r="L214" s="32" t="s">
        <v>4738</v>
      </c>
      <c r="M214" s="31" t="s">
        <v>85</v>
      </c>
      <c r="N214" s="31" t="s">
        <v>86</v>
      </c>
      <c r="O214" s="31" t="s">
        <v>1373</v>
      </c>
      <c r="P214" s="31" t="s">
        <v>1244</v>
      </c>
      <c r="Q214" s="31" t="s">
        <v>1374</v>
      </c>
      <c r="R214" s="32" t="s">
        <v>4739</v>
      </c>
      <c r="S214" s="31" t="s">
        <v>1247</v>
      </c>
      <c r="T214" s="31" t="s">
        <v>1376</v>
      </c>
      <c r="U214" s="31" t="s">
        <v>1249</v>
      </c>
      <c r="V214" s="31" t="s">
        <v>94</v>
      </c>
      <c r="W214" s="31" t="s">
        <v>1377</v>
      </c>
      <c r="X214" s="31" t="s">
        <v>1378</v>
      </c>
      <c r="Y214" s="31" t="s">
        <v>1252</v>
      </c>
      <c r="Z214" s="31" t="s">
        <v>1266</v>
      </c>
      <c r="AA214" s="31" t="s">
        <v>1236</v>
      </c>
      <c r="AB214" s="31" t="s">
        <v>4047</v>
      </c>
      <c r="AC214" s="31" t="s">
        <v>4364</v>
      </c>
      <c r="AD214" s="31" t="s">
        <v>1237</v>
      </c>
      <c r="AE214" s="31" t="s">
        <v>1369</v>
      </c>
      <c r="AF214" s="33">
        <v>146</v>
      </c>
    </row>
    <row r="215" spans="2:32" ht="24.95" customHeight="1" x14ac:dyDescent="0.25">
      <c r="B215" s="29" t="s">
        <v>2495</v>
      </c>
      <c r="C215" s="30">
        <v>199</v>
      </c>
      <c r="D215" s="31" t="s">
        <v>4304</v>
      </c>
      <c r="E215" s="31" t="s">
        <v>2421</v>
      </c>
      <c r="F215" s="31" t="s">
        <v>2495</v>
      </c>
      <c r="G215" s="31" t="s">
        <v>4740</v>
      </c>
      <c r="H215" s="31" t="s">
        <v>79</v>
      </c>
      <c r="I215" s="31" t="s">
        <v>211</v>
      </c>
      <c r="J215" s="31" t="s">
        <v>2424</v>
      </c>
      <c r="K215" s="32" t="s">
        <v>4741</v>
      </c>
      <c r="L215" s="32" t="s">
        <v>4742</v>
      </c>
      <c r="M215" s="31" t="s">
        <v>85</v>
      </c>
      <c r="N215" s="31" t="s">
        <v>86</v>
      </c>
      <c r="O215" s="31" t="s">
        <v>2499</v>
      </c>
      <c r="P215" s="31" t="s">
        <v>2428</v>
      </c>
      <c r="Q215" s="31" t="s">
        <v>2429</v>
      </c>
      <c r="R215" s="32" t="s">
        <v>4743</v>
      </c>
      <c r="S215" s="31" t="s">
        <v>2431</v>
      </c>
      <c r="T215" s="31" t="s">
        <v>2432</v>
      </c>
      <c r="U215" s="31" t="s">
        <v>2433</v>
      </c>
      <c r="V215" s="31" t="s">
        <v>94</v>
      </c>
      <c r="W215" s="31" t="s">
        <v>2501</v>
      </c>
      <c r="X215" s="31" t="s">
        <v>2502</v>
      </c>
      <c r="Y215" s="31" t="s">
        <v>2436</v>
      </c>
      <c r="Z215" s="31" t="s">
        <v>974</v>
      </c>
      <c r="AA215" s="31" t="s">
        <v>1519</v>
      </c>
      <c r="AB215" s="31" t="s">
        <v>4025</v>
      </c>
      <c r="AC215" s="31" t="s">
        <v>4147</v>
      </c>
      <c r="AD215" s="31" t="s">
        <v>2421</v>
      </c>
      <c r="AE215" s="31" t="s">
        <v>2496</v>
      </c>
      <c r="AF215" s="33">
        <v>221</v>
      </c>
    </row>
    <row r="216" spans="2:32" ht="24.95" customHeight="1" x14ac:dyDescent="0.25">
      <c r="B216" s="29" t="s">
        <v>2473</v>
      </c>
      <c r="C216" s="30">
        <v>200</v>
      </c>
      <c r="D216" s="31" t="s">
        <v>4304</v>
      </c>
      <c r="E216" s="31" t="s">
        <v>2421</v>
      </c>
      <c r="F216" s="31" t="s">
        <v>2473</v>
      </c>
      <c r="G216" s="31" t="s">
        <v>4744</v>
      </c>
      <c r="H216" s="31" t="s">
        <v>79</v>
      </c>
      <c r="I216" s="31" t="s">
        <v>211</v>
      </c>
      <c r="J216" s="31" t="s">
        <v>2424</v>
      </c>
      <c r="K216" s="32" t="s">
        <v>4745</v>
      </c>
      <c r="L216" s="32" t="s">
        <v>4746</v>
      </c>
      <c r="M216" s="31" t="s">
        <v>85</v>
      </c>
      <c r="N216" s="31" t="s">
        <v>86</v>
      </c>
      <c r="O216" s="31" t="s">
        <v>2477</v>
      </c>
      <c r="P216" s="31" t="s">
        <v>2428</v>
      </c>
      <c r="Q216" s="31" t="s">
        <v>2429</v>
      </c>
      <c r="R216" s="32" t="s">
        <v>4747</v>
      </c>
      <c r="S216" s="31" t="s">
        <v>2431</v>
      </c>
      <c r="T216" s="31" t="s">
        <v>2432</v>
      </c>
      <c r="U216" s="31" t="s">
        <v>2433</v>
      </c>
      <c r="V216" s="31" t="s">
        <v>94</v>
      </c>
      <c r="W216" s="31" t="s">
        <v>2479</v>
      </c>
      <c r="X216" s="31" t="s">
        <v>2480</v>
      </c>
      <c r="Y216" s="31" t="s">
        <v>2436</v>
      </c>
      <c r="Z216" s="31" t="s">
        <v>974</v>
      </c>
      <c r="AA216" s="31" t="s">
        <v>1519</v>
      </c>
      <c r="AB216" s="31" t="s">
        <v>4051</v>
      </c>
      <c r="AC216" s="31" t="s">
        <v>4308</v>
      </c>
      <c r="AD216" s="31" t="s">
        <v>2421</v>
      </c>
      <c r="AE216" s="31" t="s">
        <v>2474</v>
      </c>
      <c r="AF216" s="33">
        <v>219</v>
      </c>
    </row>
    <row r="217" spans="2:32" ht="24.95" customHeight="1" x14ac:dyDescent="0.25">
      <c r="B217" s="29" t="s">
        <v>1423</v>
      </c>
      <c r="C217" s="30">
        <v>201</v>
      </c>
      <c r="D217" s="31" t="s">
        <v>4715</v>
      </c>
      <c r="E217" s="31" t="s">
        <v>1237</v>
      </c>
      <c r="F217" s="31" t="s">
        <v>1423</v>
      </c>
      <c r="G217" s="31" t="s">
        <v>4748</v>
      </c>
      <c r="H217" s="31" t="s">
        <v>79</v>
      </c>
      <c r="I217" s="31" t="s">
        <v>81</v>
      </c>
      <c r="J217" s="31" t="s">
        <v>1425</v>
      </c>
      <c r="K217" s="32" t="s">
        <v>4749</v>
      </c>
      <c r="L217" s="32" t="s">
        <v>4750</v>
      </c>
      <c r="M217" s="31" t="s">
        <v>85</v>
      </c>
      <c r="N217" s="31" t="s">
        <v>86</v>
      </c>
      <c r="O217" s="31" t="s">
        <v>1428</v>
      </c>
      <c r="P217" s="31" t="s">
        <v>1244</v>
      </c>
      <c r="Q217" s="31" t="s">
        <v>1429</v>
      </c>
      <c r="R217" s="32" t="s">
        <v>4751</v>
      </c>
      <c r="S217" s="31" t="s">
        <v>1247</v>
      </c>
      <c r="T217" s="31" t="s">
        <v>1431</v>
      </c>
      <c r="U217" s="31" t="s">
        <v>1249</v>
      </c>
      <c r="V217" s="31" t="s">
        <v>94</v>
      </c>
      <c r="W217" s="31" t="s">
        <v>1432</v>
      </c>
      <c r="X217" s="31" t="s">
        <v>1433</v>
      </c>
      <c r="Y217" s="31" t="s">
        <v>1252</v>
      </c>
      <c r="Z217" s="31" t="s">
        <v>505</v>
      </c>
      <c r="AA217" s="31" t="s">
        <v>1236</v>
      </c>
      <c r="AB217" s="31" t="s">
        <v>4025</v>
      </c>
      <c r="AC217" s="31" t="s">
        <v>4147</v>
      </c>
      <c r="AD217" s="31" t="s">
        <v>1237</v>
      </c>
      <c r="AE217" s="31" t="s">
        <v>1424</v>
      </c>
      <c r="AF217" s="33">
        <v>150</v>
      </c>
    </row>
    <row r="218" spans="2:32" ht="24.95" customHeight="1" x14ac:dyDescent="0.25">
      <c r="B218" s="29" t="s">
        <v>1491</v>
      </c>
      <c r="C218" s="30">
        <v>202</v>
      </c>
      <c r="D218" s="31" t="s">
        <v>4715</v>
      </c>
      <c r="E218" s="31" t="s">
        <v>4359</v>
      </c>
      <c r="F218" s="31" t="s">
        <v>1491</v>
      </c>
      <c r="G218" s="31" t="s">
        <v>4752</v>
      </c>
      <c r="H218" s="31" t="s">
        <v>79</v>
      </c>
      <c r="I218" s="31" t="s">
        <v>81</v>
      </c>
      <c r="J218" s="31" t="s">
        <v>1493</v>
      </c>
      <c r="K218" s="32" t="s">
        <v>4753</v>
      </c>
      <c r="L218" s="32" t="s">
        <v>4754</v>
      </c>
      <c r="M218" s="31" t="s">
        <v>85</v>
      </c>
      <c r="N218" s="31" t="s">
        <v>86</v>
      </c>
      <c r="O218" s="31" t="s">
        <v>1496</v>
      </c>
      <c r="P218" s="31" t="s">
        <v>1244</v>
      </c>
      <c r="Q218" s="31" t="s">
        <v>1497</v>
      </c>
      <c r="R218" s="32" t="s">
        <v>4755</v>
      </c>
      <c r="S218" s="31" t="s">
        <v>1247</v>
      </c>
      <c r="T218" s="31" t="s">
        <v>1499</v>
      </c>
      <c r="U218" s="31" t="s">
        <v>1249</v>
      </c>
      <c r="V218" s="31" t="s">
        <v>94</v>
      </c>
      <c r="W218" s="31" t="s">
        <v>1500</v>
      </c>
      <c r="X218" s="31" t="s">
        <v>1501</v>
      </c>
      <c r="Y218" s="31" t="s">
        <v>1252</v>
      </c>
      <c r="Z218" s="31" t="s">
        <v>98</v>
      </c>
      <c r="AA218" s="31" t="s">
        <v>1236</v>
      </c>
      <c r="AB218" s="31" t="s">
        <v>4047</v>
      </c>
      <c r="AC218" s="31" t="s">
        <v>4364</v>
      </c>
      <c r="AD218" s="31" t="s">
        <v>1237</v>
      </c>
      <c r="AE218" s="31" t="s">
        <v>1492</v>
      </c>
      <c r="AF218" s="33">
        <v>155</v>
      </c>
    </row>
    <row r="219" spans="2:32" ht="33.75" customHeight="1" x14ac:dyDescent="0.25">
      <c r="B219" s="29" t="s">
        <v>2506</v>
      </c>
      <c r="C219" s="30">
        <v>203</v>
      </c>
      <c r="D219" s="31" t="s">
        <v>4304</v>
      </c>
      <c r="E219" s="31" t="s">
        <v>2421</v>
      </c>
      <c r="F219" s="31" t="s">
        <v>2506</v>
      </c>
      <c r="G219" s="31" t="s">
        <v>4756</v>
      </c>
      <c r="H219" s="31" t="s">
        <v>79</v>
      </c>
      <c r="I219" s="31" t="s">
        <v>211</v>
      </c>
      <c r="J219" s="31" t="s">
        <v>2424</v>
      </c>
      <c r="K219" s="32" t="s">
        <v>4757</v>
      </c>
      <c r="L219" s="32" t="s">
        <v>4758</v>
      </c>
      <c r="M219" s="31" t="s">
        <v>85</v>
      </c>
      <c r="N219" s="31" t="s">
        <v>86</v>
      </c>
      <c r="O219" s="31" t="s">
        <v>2510</v>
      </c>
      <c r="P219" s="31" t="s">
        <v>2428</v>
      </c>
      <c r="Q219" s="31" t="s">
        <v>2429</v>
      </c>
      <c r="R219" s="32" t="s">
        <v>4759</v>
      </c>
      <c r="S219" s="31" t="s">
        <v>2431</v>
      </c>
      <c r="T219" s="31" t="s">
        <v>2432</v>
      </c>
      <c r="U219" s="31" t="s">
        <v>2433</v>
      </c>
      <c r="V219" s="31" t="s">
        <v>94</v>
      </c>
      <c r="W219" s="31" t="s">
        <v>2512</v>
      </c>
      <c r="X219" s="31" t="s">
        <v>2513</v>
      </c>
      <c r="Y219" s="31" t="s">
        <v>2436</v>
      </c>
      <c r="Z219" s="31" t="s">
        <v>974</v>
      </c>
      <c r="AA219" s="31" t="s">
        <v>1519</v>
      </c>
      <c r="AB219" s="31" t="s">
        <v>4051</v>
      </c>
      <c r="AC219" s="31" t="s">
        <v>4308</v>
      </c>
      <c r="AD219" s="31" t="s">
        <v>2421</v>
      </c>
      <c r="AE219" s="31" t="s">
        <v>2507</v>
      </c>
      <c r="AF219" s="33">
        <v>222</v>
      </c>
    </row>
    <row r="220" spans="2:32" ht="24.95" customHeight="1" x14ac:dyDescent="0.25">
      <c r="B220" s="29" t="s">
        <v>1463</v>
      </c>
      <c r="C220" s="30">
        <v>204</v>
      </c>
      <c r="D220" s="31" t="s">
        <v>4715</v>
      </c>
      <c r="E220" s="31" t="s">
        <v>4359</v>
      </c>
      <c r="F220" s="31" t="s">
        <v>1463</v>
      </c>
      <c r="G220" s="31" t="s">
        <v>4760</v>
      </c>
      <c r="H220" s="31" t="s">
        <v>79</v>
      </c>
      <c r="I220" s="31" t="s">
        <v>81</v>
      </c>
      <c r="J220" s="31" t="s">
        <v>1465</v>
      </c>
      <c r="K220" s="32" t="s">
        <v>4761</v>
      </c>
      <c r="L220" s="32" t="s">
        <v>4762</v>
      </c>
      <c r="M220" s="31" t="s">
        <v>85</v>
      </c>
      <c r="N220" s="31" t="s">
        <v>86</v>
      </c>
      <c r="O220" s="31" t="s">
        <v>1468</v>
      </c>
      <c r="P220" s="31" t="s">
        <v>1244</v>
      </c>
      <c r="Q220" s="31" t="s">
        <v>1469</v>
      </c>
      <c r="R220" s="32" t="s">
        <v>4763</v>
      </c>
      <c r="S220" s="31" t="s">
        <v>1247</v>
      </c>
      <c r="T220" s="31" t="s">
        <v>1471</v>
      </c>
      <c r="U220" s="31" t="s">
        <v>1249</v>
      </c>
      <c r="V220" s="31" t="s">
        <v>94</v>
      </c>
      <c r="W220" s="31" t="s">
        <v>1472</v>
      </c>
      <c r="X220" s="31" t="s">
        <v>1473</v>
      </c>
      <c r="Y220" s="31" t="s">
        <v>1252</v>
      </c>
      <c r="Z220" s="31" t="s">
        <v>505</v>
      </c>
      <c r="AA220" s="31" t="s">
        <v>1236</v>
      </c>
      <c r="AB220" s="31" t="s">
        <v>4047</v>
      </c>
      <c r="AC220" s="31" t="s">
        <v>4364</v>
      </c>
      <c r="AD220" s="31" t="s">
        <v>1237</v>
      </c>
      <c r="AE220" s="31" t="s">
        <v>1464</v>
      </c>
      <c r="AF220" s="33">
        <v>153</v>
      </c>
    </row>
    <row r="221" spans="2:32" ht="24.95" customHeight="1" x14ac:dyDescent="0.25">
      <c r="B221" s="29" t="s">
        <v>2440</v>
      </c>
      <c r="C221" s="30">
        <v>205</v>
      </c>
      <c r="D221" s="31" t="s">
        <v>4304</v>
      </c>
      <c r="E221" s="31" t="s">
        <v>2421</v>
      </c>
      <c r="F221" s="31" t="s">
        <v>2440</v>
      </c>
      <c r="G221" s="31" t="s">
        <v>4764</v>
      </c>
      <c r="H221" s="31" t="s">
        <v>79</v>
      </c>
      <c r="I221" s="31" t="s">
        <v>211</v>
      </c>
      <c r="J221" s="31" t="s">
        <v>2424</v>
      </c>
      <c r="K221" s="32" t="s">
        <v>4765</v>
      </c>
      <c r="L221" s="32" t="s">
        <v>4766</v>
      </c>
      <c r="M221" s="31" t="s">
        <v>85</v>
      </c>
      <c r="N221" s="31" t="s">
        <v>86</v>
      </c>
      <c r="O221" s="31" t="s">
        <v>2444</v>
      </c>
      <c r="P221" s="31" t="s">
        <v>2428</v>
      </c>
      <c r="Q221" s="31" t="s">
        <v>2429</v>
      </c>
      <c r="R221" s="32" t="s">
        <v>4767</v>
      </c>
      <c r="S221" s="31" t="s">
        <v>2431</v>
      </c>
      <c r="T221" s="31" t="s">
        <v>2432</v>
      </c>
      <c r="U221" s="31" t="s">
        <v>2433</v>
      </c>
      <c r="V221" s="31" t="s">
        <v>94</v>
      </c>
      <c r="W221" s="31" t="s">
        <v>2446</v>
      </c>
      <c r="X221" s="31" t="s">
        <v>2447</v>
      </c>
      <c r="Y221" s="31" t="s">
        <v>2436</v>
      </c>
      <c r="Z221" s="31" t="s">
        <v>974</v>
      </c>
      <c r="AA221" s="31" t="s">
        <v>1519</v>
      </c>
      <c r="AB221" s="31" t="s">
        <v>4051</v>
      </c>
      <c r="AC221" s="31" t="s">
        <v>4308</v>
      </c>
      <c r="AD221" s="31" t="s">
        <v>2421</v>
      </c>
      <c r="AE221" s="31" t="s">
        <v>2441</v>
      </c>
      <c r="AF221" s="33">
        <v>216</v>
      </c>
    </row>
    <row r="222" spans="2:32" ht="24.95" customHeight="1" x14ac:dyDescent="0.25">
      <c r="B222" s="29" t="s">
        <v>2422</v>
      </c>
      <c r="C222" s="30">
        <v>206</v>
      </c>
      <c r="D222" s="31" t="s">
        <v>4304</v>
      </c>
      <c r="E222" s="31" t="s">
        <v>2421</v>
      </c>
      <c r="F222" s="31" t="s">
        <v>2422</v>
      </c>
      <c r="G222" s="31" t="s">
        <v>4768</v>
      </c>
      <c r="H222" s="31" t="s">
        <v>79</v>
      </c>
      <c r="I222" s="31" t="s">
        <v>211</v>
      </c>
      <c r="J222" s="31" t="s">
        <v>2424</v>
      </c>
      <c r="K222" s="32" t="s">
        <v>4769</v>
      </c>
      <c r="L222" s="32" t="s">
        <v>4770</v>
      </c>
      <c r="M222" s="31" t="s">
        <v>85</v>
      </c>
      <c r="N222" s="31" t="s">
        <v>86</v>
      </c>
      <c r="O222" s="31" t="s">
        <v>2427</v>
      </c>
      <c r="P222" s="31" t="s">
        <v>2428</v>
      </c>
      <c r="Q222" s="31" t="s">
        <v>2429</v>
      </c>
      <c r="R222" s="32" t="s">
        <v>4771</v>
      </c>
      <c r="S222" s="31" t="s">
        <v>2431</v>
      </c>
      <c r="T222" s="31" t="s">
        <v>2432</v>
      </c>
      <c r="U222" s="31" t="s">
        <v>2433</v>
      </c>
      <c r="V222" s="31" t="s">
        <v>94</v>
      </c>
      <c r="W222" s="31" t="s">
        <v>2434</v>
      </c>
      <c r="X222" s="31" t="s">
        <v>2435</v>
      </c>
      <c r="Y222" s="31" t="s">
        <v>2436</v>
      </c>
      <c r="Z222" s="31" t="s">
        <v>974</v>
      </c>
      <c r="AA222" s="31" t="s">
        <v>1519</v>
      </c>
      <c r="AB222" s="31" t="s">
        <v>4051</v>
      </c>
      <c r="AC222" s="31" t="s">
        <v>4308</v>
      </c>
      <c r="AD222" s="31" t="s">
        <v>2421</v>
      </c>
      <c r="AE222" s="31" t="s">
        <v>2423</v>
      </c>
      <c r="AF222" s="33">
        <v>215</v>
      </c>
    </row>
    <row r="223" spans="2:32" ht="24.95" customHeight="1" x14ac:dyDescent="0.25">
      <c r="B223" s="29" t="s">
        <v>1326</v>
      </c>
      <c r="C223" s="30">
        <v>207</v>
      </c>
      <c r="D223" s="31" t="s">
        <v>4715</v>
      </c>
      <c r="E223" s="31" t="s">
        <v>4359</v>
      </c>
      <c r="F223" s="31" t="s">
        <v>1326</v>
      </c>
      <c r="G223" s="31" t="s">
        <v>4772</v>
      </c>
      <c r="H223" s="31" t="s">
        <v>79</v>
      </c>
      <c r="I223" s="31" t="s">
        <v>81</v>
      </c>
      <c r="J223" s="31" t="s">
        <v>1328</v>
      </c>
      <c r="K223" s="32" t="s">
        <v>4773</v>
      </c>
      <c r="L223" s="32" t="s">
        <v>4774</v>
      </c>
      <c r="M223" s="31" t="s">
        <v>85</v>
      </c>
      <c r="N223" s="31" t="s">
        <v>86</v>
      </c>
      <c r="O223" s="31" t="s">
        <v>1331</v>
      </c>
      <c r="P223" s="31" t="s">
        <v>1244</v>
      </c>
      <c r="Q223" s="31" t="s">
        <v>1332</v>
      </c>
      <c r="R223" s="32" t="s">
        <v>4775</v>
      </c>
      <c r="S223" s="31" t="s">
        <v>1247</v>
      </c>
      <c r="T223" s="31" t="s">
        <v>1334</v>
      </c>
      <c r="U223" s="31" t="s">
        <v>1249</v>
      </c>
      <c r="V223" s="31" t="s">
        <v>94</v>
      </c>
      <c r="W223" s="31" t="s">
        <v>1335</v>
      </c>
      <c r="X223" s="31" t="s">
        <v>1336</v>
      </c>
      <c r="Y223" s="31" t="s">
        <v>1252</v>
      </c>
      <c r="Z223" s="31" t="s">
        <v>1133</v>
      </c>
      <c r="AA223" s="31" t="s">
        <v>1236</v>
      </c>
      <c r="AB223" s="31" t="s">
        <v>4047</v>
      </c>
      <c r="AC223" s="31" t="s">
        <v>4364</v>
      </c>
      <c r="AD223" s="31" t="s">
        <v>1237</v>
      </c>
      <c r="AE223" s="31" t="s">
        <v>1327</v>
      </c>
      <c r="AF223" s="33">
        <v>143</v>
      </c>
    </row>
    <row r="224" spans="2:32" ht="24.95" customHeight="1" x14ac:dyDescent="0.25">
      <c r="B224" s="29" t="s">
        <v>1477</v>
      </c>
      <c r="C224" s="30">
        <v>208</v>
      </c>
      <c r="D224" s="31" t="s">
        <v>4715</v>
      </c>
      <c r="E224" s="31" t="s">
        <v>4359</v>
      </c>
      <c r="F224" s="31" t="s">
        <v>1477</v>
      </c>
      <c r="G224" s="31" t="s">
        <v>4776</v>
      </c>
      <c r="H224" s="31" t="s">
        <v>79</v>
      </c>
      <c r="I224" s="31" t="s">
        <v>81</v>
      </c>
      <c r="J224" s="31" t="s">
        <v>1479</v>
      </c>
      <c r="K224" s="32" t="s">
        <v>4777</v>
      </c>
      <c r="L224" s="32" t="s">
        <v>4778</v>
      </c>
      <c r="M224" s="31" t="s">
        <v>85</v>
      </c>
      <c r="N224" s="31" t="s">
        <v>86</v>
      </c>
      <c r="O224" s="31" t="s">
        <v>1482</v>
      </c>
      <c r="P224" s="31" t="s">
        <v>1244</v>
      </c>
      <c r="Q224" s="31" t="s">
        <v>1483</v>
      </c>
      <c r="R224" s="32" t="s">
        <v>4779</v>
      </c>
      <c r="S224" s="31" t="s">
        <v>1247</v>
      </c>
      <c r="T224" s="31" t="s">
        <v>1485</v>
      </c>
      <c r="U224" s="31" t="s">
        <v>1249</v>
      </c>
      <c r="V224" s="31" t="s">
        <v>94</v>
      </c>
      <c r="W224" s="31" t="s">
        <v>1486</v>
      </c>
      <c r="X224" s="31" t="s">
        <v>1487</v>
      </c>
      <c r="Y224" s="31" t="s">
        <v>1252</v>
      </c>
      <c r="Z224" s="31" t="s">
        <v>1266</v>
      </c>
      <c r="AA224" s="31" t="s">
        <v>1236</v>
      </c>
      <c r="AB224" s="31" t="s">
        <v>4047</v>
      </c>
      <c r="AC224" s="31" t="s">
        <v>4364</v>
      </c>
      <c r="AD224" s="31" t="s">
        <v>1237</v>
      </c>
      <c r="AE224" s="31" t="s">
        <v>1478</v>
      </c>
      <c r="AF224" s="33">
        <v>154</v>
      </c>
    </row>
    <row r="225" spans="2:32" ht="24.95" customHeight="1" x14ac:dyDescent="0.25">
      <c r="B225" s="29" t="s">
        <v>1298</v>
      </c>
      <c r="C225" s="30">
        <v>209</v>
      </c>
      <c r="D225" s="31" t="s">
        <v>4715</v>
      </c>
      <c r="E225" s="31" t="s">
        <v>4359</v>
      </c>
      <c r="F225" s="31" t="s">
        <v>1298</v>
      </c>
      <c r="G225" s="31" t="s">
        <v>4780</v>
      </c>
      <c r="H225" s="31" t="s">
        <v>79</v>
      </c>
      <c r="I225" s="31" t="s">
        <v>81</v>
      </c>
      <c r="J225" s="31" t="s">
        <v>1300</v>
      </c>
      <c r="K225" s="32" t="s">
        <v>4781</v>
      </c>
      <c r="L225" s="32" t="s">
        <v>4782</v>
      </c>
      <c r="M225" s="31" t="s">
        <v>85</v>
      </c>
      <c r="N225" s="31" t="s">
        <v>86</v>
      </c>
      <c r="O225" s="31" t="s">
        <v>1303</v>
      </c>
      <c r="P225" s="31" t="s">
        <v>1244</v>
      </c>
      <c r="Q225" s="31" t="s">
        <v>1304</v>
      </c>
      <c r="R225" s="32" t="s">
        <v>4783</v>
      </c>
      <c r="S225" s="31" t="s">
        <v>1247</v>
      </c>
      <c r="T225" s="31" t="s">
        <v>1306</v>
      </c>
      <c r="U225" s="31" t="s">
        <v>1249</v>
      </c>
      <c r="V225" s="31" t="s">
        <v>94</v>
      </c>
      <c r="W225" s="31" t="s">
        <v>1307</v>
      </c>
      <c r="X225" s="31" t="s">
        <v>1308</v>
      </c>
      <c r="Y225" s="31" t="s">
        <v>1252</v>
      </c>
      <c r="Z225" s="31" t="s">
        <v>1133</v>
      </c>
      <c r="AA225" s="31" t="s">
        <v>1236</v>
      </c>
      <c r="AB225" s="31" t="s">
        <v>4047</v>
      </c>
      <c r="AC225" s="31" t="s">
        <v>4364</v>
      </c>
      <c r="AD225" s="31" t="s">
        <v>1237</v>
      </c>
      <c r="AE225" s="31" t="s">
        <v>1299</v>
      </c>
      <c r="AF225" s="33">
        <v>141</v>
      </c>
    </row>
    <row r="226" spans="2:32" ht="24.95" customHeight="1" x14ac:dyDescent="0.25">
      <c r="B226" s="29" t="s">
        <v>1284</v>
      </c>
      <c r="C226" s="30">
        <v>210</v>
      </c>
      <c r="D226" s="31" t="s">
        <v>4715</v>
      </c>
      <c r="E226" s="31" t="s">
        <v>4359</v>
      </c>
      <c r="F226" s="31" t="s">
        <v>1284</v>
      </c>
      <c r="G226" s="31" t="s">
        <v>4784</v>
      </c>
      <c r="H226" s="31" t="s">
        <v>79</v>
      </c>
      <c r="I226" s="31" t="s">
        <v>81</v>
      </c>
      <c r="J226" s="31" t="s">
        <v>1286</v>
      </c>
      <c r="K226" s="32" t="s">
        <v>4785</v>
      </c>
      <c r="L226" s="32" t="s">
        <v>4786</v>
      </c>
      <c r="M226" s="31" t="s">
        <v>85</v>
      </c>
      <c r="N226" s="31" t="s">
        <v>86</v>
      </c>
      <c r="O226" s="31" t="s">
        <v>1289</v>
      </c>
      <c r="P226" s="31" t="s">
        <v>1244</v>
      </c>
      <c r="Q226" s="31" t="s">
        <v>1290</v>
      </c>
      <c r="R226" s="32" t="s">
        <v>4787</v>
      </c>
      <c r="S226" s="31" t="s">
        <v>1247</v>
      </c>
      <c r="T226" s="31" t="s">
        <v>1292</v>
      </c>
      <c r="U226" s="31" t="s">
        <v>1249</v>
      </c>
      <c r="V226" s="31" t="s">
        <v>94</v>
      </c>
      <c r="W226" s="31" t="s">
        <v>1293</v>
      </c>
      <c r="X226" s="31" t="s">
        <v>1294</v>
      </c>
      <c r="Y226" s="31" t="s">
        <v>1252</v>
      </c>
      <c r="Z226" s="31" t="s">
        <v>1133</v>
      </c>
      <c r="AA226" s="31" t="s">
        <v>1236</v>
      </c>
      <c r="AB226" s="31" t="s">
        <v>4047</v>
      </c>
      <c r="AC226" s="31" t="s">
        <v>4364</v>
      </c>
      <c r="AD226" s="31" t="s">
        <v>1237</v>
      </c>
      <c r="AE226" s="31" t="s">
        <v>1285</v>
      </c>
      <c r="AF226" s="33">
        <v>140</v>
      </c>
    </row>
    <row r="227" spans="2:32" ht="24.95" customHeight="1" x14ac:dyDescent="0.25">
      <c r="B227" s="29" t="s">
        <v>1270</v>
      </c>
      <c r="C227" s="30">
        <v>211</v>
      </c>
      <c r="D227" s="31" t="s">
        <v>4715</v>
      </c>
      <c r="E227" s="31" t="s">
        <v>4359</v>
      </c>
      <c r="F227" s="31" t="s">
        <v>1270</v>
      </c>
      <c r="G227" s="31" t="s">
        <v>4788</v>
      </c>
      <c r="H227" s="31" t="s">
        <v>79</v>
      </c>
      <c r="I227" s="31" t="s">
        <v>81</v>
      </c>
      <c r="J227" s="31" t="s">
        <v>1272</v>
      </c>
      <c r="K227" s="32" t="s">
        <v>4789</v>
      </c>
      <c r="L227" s="32" t="s">
        <v>4790</v>
      </c>
      <c r="M227" s="31" t="s">
        <v>85</v>
      </c>
      <c r="N227" s="31" t="s">
        <v>86</v>
      </c>
      <c r="O227" s="31" t="s">
        <v>1275</v>
      </c>
      <c r="P227" s="31" t="s">
        <v>1244</v>
      </c>
      <c r="Q227" s="31" t="s">
        <v>1276</v>
      </c>
      <c r="R227" s="32" t="s">
        <v>4791</v>
      </c>
      <c r="S227" s="31" t="s">
        <v>1247</v>
      </c>
      <c r="T227" s="31" t="s">
        <v>1278</v>
      </c>
      <c r="U227" s="31" t="s">
        <v>1249</v>
      </c>
      <c r="V227" s="31" t="s">
        <v>94</v>
      </c>
      <c r="W227" s="31" t="s">
        <v>1279</v>
      </c>
      <c r="X227" s="31" t="s">
        <v>1280</v>
      </c>
      <c r="Y227" s="31" t="s">
        <v>1252</v>
      </c>
      <c r="Z227" s="31" t="s">
        <v>1133</v>
      </c>
      <c r="AA227" s="31" t="s">
        <v>1236</v>
      </c>
      <c r="AB227" s="31" t="s">
        <v>4047</v>
      </c>
      <c r="AC227" s="31" t="s">
        <v>4364</v>
      </c>
      <c r="AD227" s="31" t="s">
        <v>1237</v>
      </c>
      <c r="AE227" s="31" t="s">
        <v>1271</v>
      </c>
      <c r="AF227" s="33">
        <v>139</v>
      </c>
    </row>
    <row r="228" spans="2:32" ht="24.95" customHeight="1" x14ac:dyDescent="0.25">
      <c r="B228" s="29" t="s">
        <v>2462</v>
      </c>
      <c r="C228" s="30">
        <v>212</v>
      </c>
      <c r="D228" s="31" t="s">
        <v>4304</v>
      </c>
      <c r="E228" s="31" t="s">
        <v>2421</v>
      </c>
      <c r="F228" s="31" t="s">
        <v>2462</v>
      </c>
      <c r="G228" s="31" t="s">
        <v>4792</v>
      </c>
      <c r="H228" s="31" t="s">
        <v>79</v>
      </c>
      <c r="I228" s="31" t="s">
        <v>211</v>
      </c>
      <c r="J228" s="31" t="s">
        <v>2424</v>
      </c>
      <c r="K228" s="32" t="s">
        <v>4793</v>
      </c>
      <c r="L228" s="32" t="s">
        <v>4794</v>
      </c>
      <c r="M228" s="31" t="s">
        <v>85</v>
      </c>
      <c r="N228" s="31" t="s">
        <v>86</v>
      </c>
      <c r="O228" s="31" t="s">
        <v>2466</v>
      </c>
      <c r="P228" s="31" t="s">
        <v>2428</v>
      </c>
      <c r="Q228" s="31" t="s">
        <v>2429</v>
      </c>
      <c r="R228" s="32" t="s">
        <v>4795</v>
      </c>
      <c r="S228" s="31" t="s">
        <v>2431</v>
      </c>
      <c r="T228" s="31" t="s">
        <v>2432</v>
      </c>
      <c r="U228" s="31" t="s">
        <v>2433</v>
      </c>
      <c r="V228" s="31" t="s">
        <v>94</v>
      </c>
      <c r="W228" s="31" t="s">
        <v>2468</v>
      </c>
      <c r="X228" s="31" t="s">
        <v>2469</v>
      </c>
      <c r="Y228" s="31" t="s">
        <v>2436</v>
      </c>
      <c r="Z228" s="31" t="s">
        <v>974</v>
      </c>
      <c r="AA228" s="31" t="s">
        <v>1519</v>
      </c>
      <c r="AB228" s="31" t="s">
        <v>4051</v>
      </c>
      <c r="AC228" s="31" t="s">
        <v>4308</v>
      </c>
      <c r="AD228" s="31" t="s">
        <v>2421</v>
      </c>
      <c r="AE228" s="31" t="s">
        <v>2463</v>
      </c>
      <c r="AF228" s="33">
        <v>218</v>
      </c>
    </row>
    <row r="229" spans="2:32" ht="24.95" customHeight="1" x14ac:dyDescent="0.25">
      <c r="B229" s="29" t="s">
        <v>1449</v>
      </c>
      <c r="C229" s="30">
        <v>213</v>
      </c>
      <c r="D229" s="31" t="s">
        <v>4715</v>
      </c>
      <c r="E229" s="31" t="s">
        <v>4359</v>
      </c>
      <c r="F229" s="31" t="s">
        <v>1449</v>
      </c>
      <c r="G229" s="31" t="s">
        <v>4796</v>
      </c>
      <c r="H229" s="31" t="s">
        <v>79</v>
      </c>
      <c r="I229" s="31" t="s">
        <v>81</v>
      </c>
      <c r="J229" s="31" t="s">
        <v>1451</v>
      </c>
      <c r="K229" s="32" t="s">
        <v>4797</v>
      </c>
      <c r="L229" s="32" t="s">
        <v>4798</v>
      </c>
      <c r="M229" s="31" t="s">
        <v>85</v>
      </c>
      <c r="N229" s="31" t="s">
        <v>86</v>
      </c>
      <c r="O229" s="31" t="s">
        <v>1454</v>
      </c>
      <c r="P229" s="31" t="s">
        <v>1244</v>
      </c>
      <c r="Q229" s="31" t="s">
        <v>1455</v>
      </c>
      <c r="R229" s="32" t="s">
        <v>4799</v>
      </c>
      <c r="S229" s="31" t="s">
        <v>1247</v>
      </c>
      <c r="T229" s="31" t="s">
        <v>1457</v>
      </c>
      <c r="U229" s="31" t="s">
        <v>1249</v>
      </c>
      <c r="V229" s="31" t="s">
        <v>94</v>
      </c>
      <c r="W229" s="31" t="s">
        <v>1458</v>
      </c>
      <c r="X229" s="31" t="s">
        <v>1459</v>
      </c>
      <c r="Y229" s="31" t="s">
        <v>1252</v>
      </c>
      <c r="Z229" s="31" t="s">
        <v>489</v>
      </c>
      <c r="AA229" s="31" t="s">
        <v>1236</v>
      </c>
      <c r="AB229" s="31" t="s">
        <v>4047</v>
      </c>
      <c r="AC229" s="31" t="s">
        <v>4364</v>
      </c>
      <c r="AD229" s="31" t="s">
        <v>1237</v>
      </c>
      <c r="AE229" s="31" t="s">
        <v>1450</v>
      </c>
      <c r="AF229" s="33">
        <v>152</v>
      </c>
    </row>
    <row r="230" spans="2:32" ht="24.95" customHeight="1" x14ac:dyDescent="0.25">
      <c r="B230" s="29" t="s">
        <v>2451</v>
      </c>
      <c r="C230" s="30">
        <v>214</v>
      </c>
      <c r="D230" s="31" t="s">
        <v>4304</v>
      </c>
      <c r="E230" s="31" t="s">
        <v>2421</v>
      </c>
      <c r="F230" s="31" t="s">
        <v>2451</v>
      </c>
      <c r="G230" s="31" t="s">
        <v>4800</v>
      </c>
      <c r="H230" s="31" t="s">
        <v>79</v>
      </c>
      <c r="I230" s="31" t="s">
        <v>211</v>
      </c>
      <c r="J230" s="31" t="s">
        <v>2424</v>
      </c>
      <c r="K230" s="32" t="s">
        <v>4801</v>
      </c>
      <c r="L230" s="32" t="s">
        <v>4802</v>
      </c>
      <c r="M230" s="31" t="s">
        <v>85</v>
      </c>
      <c r="N230" s="31" t="s">
        <v>86</v>
      </c>
      <c r="O230" s="31" t="s">
        <v>2455</v>
      </c>
      <c r="P230" s="31" t="s">
        <v>2428</v>
      </c>
      <c r="Q230" s="31" t="s">
        <v>2429</v>
      </c>
      <c r="R230" s="32" t="s">
        <v>4803</v>
      </c>
      <c r="S230" s="31" t="s">
        <v>2431</v>
      </c>
      <c r="T230" s="31" t="s">
        <v>2432</v>
      </c>
      <c r="U230" s="31" t="s">
        <v>2433</v>
      </c>
      <c r="V230" s="31" t="s">
        <v>94</v>
      </c>
      <c r="W230" s="31" t="s">
        <v>2457</v>
      </c>
      <c r="X230" s="31" t="s">
        <v>2458</v>
      </c>
      <c r="Y230" s="31" t="s">
        <v>2436</v>
      </c>
      <c r="Z230" s="31" t="s">
        <v>974</v>
      </c>
      <c r="AA230" s="31" t="s">
        <v>1519</v>
      </c>
      <c r="AB230" s="31" t="s">
        <v>4025</v>
      </c>
      <c r="AC230" s="31" t="s">
        <v>4147</v>
      </c>
      <c r="AD230" s="31" t="s">
        <v>2421</v>
      </c>
      <c r="AE230" s="31" t="s">
        <v>2452</v>
      </c>
      <c r="AF230" s="33">
        <v>217</v>
      </c>
    </row>
    <row r="231" spans="2:32" ht="24.95" customHeight="1" x14ac:dyDescent="0.25">
      <c r="B231" s="29" t="s">
        <v>3027</v>
      </c>
      <c r="C231" s="30">
        <v>215</v>
      </c>
      <c r="D231" s="31" t="s">
        <v>4256</v>
      </c>
      <c r="E231" s="31" t="s">
        <v>4257</v>
      </c>
      <c r="F231" s="31" t="s">
        <v>3027</v>
      </c>
      <c r="G231" s="31" t="s">
        <v>3028</v>
      </c>
      <c r="H231" s="31" t="s">
        <v>2873</v>
      </c>
      <c r="I231" s="31" t="s">
        <v>81</v>
      </c>
      <c r="J231" s="31" t="s">
        <v>2984</v>
      </c>
      <c r="K231" s="32" t="s">
        <v>4804</v>
      </c>
      <c r="L231" s="32" t="s">
        <v>4805</v>
      </c>
      <c r="M231" s="31" t="s">
        <v>3032</v>
      </c>
      <c r="N231" s="31" t="s">
        <v>3033</v>
      </c>
      <c r="O231" s="31" t="s">
        <v>3034</v>
      </c>
      <c r="P231" s="31" t="s">
        <v>3035</v>
      </c>
      <c r="Q231" s="31" t="s">
        <v>3036</v>
      </c>
      <c r="R231" s="32" t="s">
        <v>3037</v>
      </c>
      <c r="S231" s="31" t="s">
        <v>3038</v>
      </c>
      <c r="T231" s="31" t="s">
        <v>3039</v>
      </c>
      <c r="U231" s="31" t="s">
        <v>3040</v>
      </c>
      <c r="V231" s="31" t="s">
        <v>94</v>
      </c>
      <c r="W231" s="31" t="s">
        <v>3041</v>
      </c>
      <c r="X231" s="31" t="s">
        <v>3042</v>
      </c>
      <c r="Y231" s="31" t="s">
        <v>3043</v>
      </c>
      <c r="Z231" s="31" t="s">
        <v>3044</v>
      </c>
      <c r="AA231" s="31" t="s">
        <v>3025</v>
      </c>
      <c r="AB231" s="31" t="s">
        <v>4024</v>
      </c>
      <c r="AC231" s="31" t="s">
        <v>4283</v>
      </c>
      <c r="AD231" s="31" t="s">
        <v>3026</v>
      </c>
      <c r="AE231" s="31" t="s">
        <v>3029</v>
      </c>
      <c r="AF231" s="33">
        <v>259</v>
      </c>
    </row>
    <row r="232" spans="2:32" ht="24.95" customHeight="1" x14ac:dyDescent="0.25">
      <c r="B232" s="29" t="s">
        <v>3819</v>
      </c>
      <c r="C232" s="30">
        <v>216</v>
      </c>
      <c r="D232" s="31" t="s">
        <v>4491</v>
      </c>
      <c r="E232" s="31" t="s">
        <v>3818</v>
      </c>
      <c r="F232" s="31" t="s">
        <v>3819</v>
      </c>
      <c r="G232" s="31" t="s">
        <v>3820</v>
      </c>
      <c r="H232" s="31" t="s">
        <v>3519</v>
      </c>
      <c r="I232" s="31" t="s">
        <v>81</v>
      </c>
      <c r="J232" s="31" t="s">
        <v>3821</v>
      </c>
      <c r="K232" s="32" t="s">
        <v>4806</v>
      </c>
      <c r="L232" s="32" t="s">
        <v>4807</v>
      </c>
      <c r="M232" s="31" t="s">
        <v>3824</v>
      </c>
      <c r="N232" s="31" t="s">
        <v>3825</v>
      </c>
      <c r="O232" s="31" t="s">
        <v>3826</v>
      </c>
      <c r="P232" s="31" t="s">
        <v>3827</v>
      </c>
      <c r="Q232" s="31" t="s">
        <v>3828</v>
      </c>
      <c r="R232" s="32" t="s">
        <v>3829</v>
      </c>
      <c r="S232" s="31" t="s">
        <v>3830</v>
      </c>
      <c r="T232" s="31" t="s">
        <v>3103</v>
      </c>
      <c r="U232" s="31" t="s">
        <v>3831</v>
      </c>
      <c r="V232" s="31" t="s">
        <v>94</v>
      </c>
      <c r="W232" s="31" t="s">
        <v>3832</v>
      </c>
      <c r="X232" s="31" t="s">
        <v>3833</v>
      </c>
      <c r="Y232" s="31" t="s">
        <v>3834</v>
      </c>
      <c r="Z232" s="31" t="s">
        <v>3835</v>
      </c>
      <c r="AA232" s="31" t="s">
        <v>3515</v>
      </c>
      <c r="AB232" s="31" t="s">
        <v>4026</v>
      </c>
      <c r="AC232" s="31" t="s">
        <v>4319</v>
      </c>
      <c r="AD232" s="31" t="s">
        <v>3818</v>
      </c>
      <c r="AE232" s="31" t="s">
        <v>1215</v>
      </c>
      <c r="AF232" s="33">
        <v>296</v>
      </c>
    </row>
    <row r="233" spans="2:32" ht="24.95" customHeight="1" x14ac:dyDescent="0.25">
      <c r="B233" s="29" t="s">
        <v>3585</v>
      </c>
      <c r="C233" s="30">
        <v>217</v>
      </c>
      <c r="D233" s="31" t="s">
        <v>4076</v>
      </c>
      <c r="E233" s="31" t="s">
        <v>4077</v>
      </c>
      <c r="F233" s="31" t="s">
        <v>3585</v>
      </c>
      <c r="G233" s="31" t="s">
        <v>3586</v>
      </c>
      <c r="H233" s="31" t="s">
        <v>3587</v>
      </c>
      <c r="I233" s="31" t="s">
        <v>3589</v>
      </c>
      <c r="J233" s="31" t="s">
        <v>3590</v>
      </c>
      <c r="K233" s="32" t="s">
        <v>4808</v>
      </c>
      <c r="L233" s="32" t="s">
        <v>4809</v>
      </c>
      <c r="M233" s="31" t="s">
        <v>3593</v>
      </c>
      <c r="N233" s="31" t="s">
        <v>3594</v>
      </c>
      <c r="O233" s="31" t="s">
        <v>3595</v>
      </c>
      <c r="P233" s="31" t="s">
        <v>3596</v>
      </c>
      <c r="Q233" s="31" t="s">
        <v>3597</v>
      </c>
      <c r="R233" s="32" t="s">
        <v>3598</v>
      </c>
      <c r="S233" s="31" t="s">
        <v>3599</v>
      </c>
      <c r="T233" s="31" t="s">
        <v>3600</v>
      </c>
      <c r="U233" s="31" t="s">
        <v>3601</v>
      </c>
      <c r="V233" s="31" t="s">
        <v>94</v>
      </c>
      <c r="W233" s="31" t="s">
        <v>3602</v>
      </c>
      <c r="X233" s="31" t="s">
        <v>3603</v>
      </c>
      <c r="Y233" s="31" t="s">
        <v>3604</v>
      </c>
      <c r="Z233" s="31" t="s">
        <v>3605</v>
      </c>
      <c r="AA233" s="31" t="s">
        <v>3539</v>
      </c>
      <c r="AB233" s="31" t="s">
        <v>4043</v>
      </c>
      <c r="AC233" s="31" t="s">
        <v>4069</v>
      </c>
      <c r="AD233" s="31" t="s">
        <v>3584</v>
      </c>
      <c r="AE233" s="31" t="s">
        <v>3588</v>
      </c>
      <c r="AF233" s="33">
        <v>285</v>
      </c>
    </row>
    <row r="234" spans="2:32" ht="24.95" customHeight="1" x14ac:dyDescent="0.25">
      <c r="B234" s="29" t="s">
        <v>1505</v>
      </c>
      <c r="C234" s="30">
        <v>218</v>
      </c>
      <c r="D234" s="31" t="s">
        <v>4715</v>
      </c>
      <c r="E234" s="31" t="s">
        <v>4359</v>
      </c>
      <c r="F234" s="31" t="s">
        <v>1505</v>
      </c>
      <c r="G234" s="31" t="s">
        <v>4810</v>
      </c>
      <c r="H234" s="31" t="s">
        <v>79</v>
      </c>
      <c r="I234" s="31" t="s">
        <v>81</v>
      </c>
      <c r="J234" s="31" t="s">
        <v>1507</v>
      </c>
      <c r="K234" s="32" t="s">
        <v>4811</v>
      </c>
      <c r="L234" s="32" t="s">
        <v>4812</v>
      </c>
      <c r="M234" s="31" t="s">
        <v>85</v>
      </c>
      <c r="N234" s="31" t="s">
        <v>86</v>
      </c>
      <c r="O234" s="31" t="s">
        <v>1510</v>
      </c>
      <c r="P234" s="31" t="s">
        <v>1244</v>
      </c>
      <c r="Q234" s="31" t="s">
        <v>1511</v>
      </c>
      <c r="R234" s="32" t="s">
        <v>4813</v>
      </c>
      <c r="S234" s="31" t="s">
        <v>1247</v>
      </c>
      <c r="T234" s="31" t="s">
        <v>1513</v>
      </c>
      <c r="U234" s="31" t="s">
        <v>1249</v>
      </c>
      <c r="V234" s="31" t="s">
        <v>94</v>
      </c>
      <c r="W234" s="31" t="s">
        <v>1514</v>
      </c>
      <c r="X234" s="31" t="s">
        <v>1515</v>
      </c>
      <c r="Y234" s="31" t="s">
        <v>1252</v>
      </c>
      <c r="Z234" s="31" t="s">
        <v>974</v>
      </c>
      <c r="AA234" s="31" t="s">
        <v>1236</v>
      </c>
      <c r="AB234" s="31" t="s">
        <v>4047</v>
      </c>
      <c r="AC234" s="31" t="s">
        <v>4364</v>
      </c>
      <c r="AD234" s="31" t="s">
        <v>1237</v>
      </c>
      <c r="AE234" s="31" t="s">
        <v>1506</v>
      </c>
      <c r="AF234" s="33">
        <v>156</v>
      </c>
    </row>
    <row r="235" spans="2:32" ht="24.95" customHeight="1" x14ac:dyDescent="0.25">
      <c r="B235" s="29" t="s">
        <v>1382</v>
      </c>
      <c r="C235" s="30">
        <v>219</v>
      </c>
      <c r="D235" s="31" t="s">
        <v>4715</v>
      </c>
      <c r="E235" s="31" t="s">
        <v>4359</v>
      </c>
      <c r="F235" s="31" t="s">
        <v>1382</v>
      </c>
      <c r="G235" s="31" t="s">
        <v>4814</v>
      </c>
      <c r="H235" s="31" t="s">
        <v>79</v>
      </c>
      <c r="I235" s="31" t="s">
        <v>81</v>
      </c>
      <c r="J235" s="31" t="s">
        <v>1384</v>
      </c>
      <c r="K235" s="32" t="s">
        <v>4815</v>
      </c>
      <c r="L235" s="32" t="s">
        <v>4816</v>
      </c>
      <c r="M235" s="31" t="s">
        <v>85</v>
      </c>
      <c r="N235" s="31" t="s">
        <v>86</v>
      </c>
      <c r="O235" s="31" t="s">
        <v>1387</v>
      </c>
      <c r="P235" s="31" t="s">
        <v>1244</v>
      </c>
      <c r="Q235" s="31" t="s">
        <v>1388</v>
      </c>
      <c r="R235" s="32" t="s">
        <v>4817</v>
      </c>
      <c r="S235" s="31" t="s">
        <v>1247</v>
      </c>
      <c r="T235" s="31" t="s">
        <v>1390</v>
      </c>
      <c r="U235" s="31" t="s">
        <v>1249</v>
      </c>
      <c r="V235" s="31" t="s">
        <v>94</v>
      </c>
      <c r="W235" s="31" t="s">
        <v>1391</v>
      </c>
      <c r="X235" s="31" t="s">
        <v>1392</v>
      </c>
      <c r="Y235" s="31" t="s">
        <v>1252</v>
      </c>
      <c r="Z235" s="31" t="s">
        <v>1266</v>
      </c>
      <c r="AA235" s="31" t="s">
        <v>1236</v>
      </c>
      <c r="AB235" s="31" t="s">
        <v>4047</v>
      </c>
      <c r="AC235" s="31" t="s">
        <v>4364</v>
      </c>
      <c r="AD235" s="31" t="s">
        <v>1237</v>
      </c>
      <c r="AE235" s="31" t="s">
        <v>1383</v>
      </c>
      <c r="AF235" s="33">
        <v>147</v>
      </c>
    </row>
    <row r="236" spans="2:32" ht="24.95" customHeight="1" x14ac:dyDescent="0.25">
      <c r="B236" s="29" t="s">
        <v>1437</v>
      </c>
      <c r="C236" s="30">
        <v>220</v>
      </c>
      <c r="D236" s="31" t="s">
        <v>4715</v>
      </c>
      <c r="E236" s="31" t="s">
        <v>1237</v>
      </c>
      <c r="F236" s="31" t="s">
        <v>1437</v>
      </c>
      <c r="G236" s="31" t="s">
        <v>4818</v>
      </c>
      <c r="H236" s="31" t="s">
        <v>79</v>
      </c>
      <c r="I236" s="31" t="s">
        <v>81</v>
      </c>
      <c r="J236" s="31" t="s">
        <v>1438</v>
      </c>
      <c r="K236" s="32" t="s">
        <v>4819</v>
      </c>
      <c r="L236" s="32" t="s">
        <v>4820</v>
      </c>
      <c r="M236" s="31" t="s">
        <v>85</v>
      </c>
      <c r="N236" s="31" t="s">
        <v>86</v>
      </c>
      <c r="O236" s="31" t="s">
        <v>1441</v>
      </c>
      <c r="P236" s="31" t="s">
        <v>1244</v>
      </c>
      <c r="Q236" s="31" t="s">
        <v>1442</v>
      </c>
      <c r="R236" s="32" t="s">
        <v>4821</v>
      </c>
      <c r="S236" s="31" t="s">
        <v>1247</v>
      </c>
      <c r="T236" s="31" t="s">
        <v>441</v>
      </c>
      <c r="U236" s="31" t="s">
        <v>1249</v>
      </c>
      <c r="V236" s="31" t="s">
        <v>94</v>
      </c>
      <c r="W236" s="31" t="s">
        <v>1444</v>
      </c>
      <c r="X236" s="31" t="s">
        <v>1445</v>
      </c>
      <c r="Y236" s="31" t="s">
        <v>1252</v>
      </c>
      <c r="Z236" s="31" t="s">
        <v>489</v>
      </c>
      <c r="AA236" s="31" t="s">
        <v>1236</v>
      </c>
      <c r="AB236" s="31" t="s">
        <v>479</v>
      </c>
      <c r="AC236" s="31" t="s">
        <v>4173</v>
      </c>
      <c r="AD236" s="31" t="s">
        <v>1237</v>
      </c>
      <c r="AE236" s="31" t="s">
        <v>479</v>
      </c>
      <c r="AF236" s="33">
        <v>151</v>
      </c>
    </row>
    <row r="237" spans="2:32" ht="24.95" customHeight="1" x14ac:dyDescent="0.25">
      <c r="B237" s="29" t="s">
        <v>1410</v>
      </c>
      <c r="C237" s="30">
        <v>221</v>
      </c>
      <c r="D237" s="31" t="s">
        <v>4715</v>
      </c>
      <c r="E237" s="31" t="s">
        <v>4359</v>
      </c>
      <c r="F237" s="31" t="s">
        <v>1410</v>
      </c>
      <c r="G237" s="31" t="s">
        <v>4822</v>
      </c>
      <c r="H237" s="31" t="s">
        <v>79</v>
      </c>
      <c r="I237" s="31" t="s">
        <v>81</v>
      </c>
      <c r="J237" s="31" t="s">
        <v>1412</v>
      </c>
      <c r="K237" s="32" t="s">
        <v>4823</v>
      </c>
      <c r="L237" s="32" t="s">
        <v>4824</v>
      </c>
      <c r="M237" s="31" t="s">
        <v>85</v>
      </c>
      <c r="N237" s="31" t="s">
        <v>86</v>
      </c>
      <c r="O237" s="31" t="s">
        <v>1415</v>
      </c>
      <c r="P237" s="31" t="s">
        <v>1244</v>
      </c>
      <c r="Q237" s="31" t="s">
        <v>1416</v>
      </c>
      <c r="R237" s="32" t="s">
        <v>4825</v>
      </c>
      <c r="S237" s="31" t="s">
        <v>1247</v>
      </c>
      <c r="T237" s="31" t="s">
        <v>759</v>
      </c>
      <c r="U237" s="31" t="s">
        <v>1249</v>
      </c>
      <c r="V237" s="31" t="s">
        <v>94</v>
      </c>
      <c r="W237" s="31" t="s">
        <v>1418</v>
      </c>
      <c r="X237" s="31" t="s">
        <v>1419</v>
      </c>
      <c r="Y237" s="31" t="s">
        <v>1252</v>
      </c>
      <c r="Z237" s="31" t="s">
        <v>413</v>
      </c>
      <c r="AA237" s="31" t="s">
        <v>1236</v>
      </c>
      <c r="AB237" s="31" t="s">
        <v>4047</v>
      </c>
      <c r="AC237" s="31" t="s">
        <v>4364</v>
      </c>
      <c r="AD237" s="31" t="s">
        <v>1237</v>
      </c>
      <c r="AE237" s="31" t="s">
        <v>1411</v>
      </c>
      <c r="AF237" s="33">
        <v>149</v>
      </c>
    </row>
    <row r="238" spans="2:32" ht="24.95" customHeight="1" x14ac:dyDescent="0.25">
      <c r="B238" s="29" t="s">
        <v>1340</v>
      </c>
      <c r="C238" s="30">
        <v>222</v>
      </c>
      <c r="D238" s="31" t="s">
        <v>4715</v>
      </c>
      <c r="E238" s="31" t="s">
        <v>4359</v>
      </c>
      <c r="F238" s="31" t="s">
        <v>1340</v>
      </c>
      <c r="G238" s="31" t="s">
        <v>4826</v>
      </c>
      <c r="H238" s="31" t="s">
        <v>79</v>
      </c>
      <c r="I238" s="31" t="s">
        <v>81</v>
      </c>
      <c r="J238" s="31" t="s">
        <v>1342</v>
      </c>
      <c r="K238" s="32" t="s">
        <v>4827</v>
      </c>
      <c r="L238" s="32" t="s">
        <v>4828</v>
      </c>
      <c r="M238" s="31" t="s">
        <v>85</v>
      </c>
      <c r="N238" s="31" t="s">
        <v>86</v>
      </c>
      <c r="O238" s="31" t="s">
        <v>1345</v>
      </c>
      <c r="P238" s="31" t="s">
        <v>1244</v>
      </c>
      <c r="Q238" s="31" t="s">
        <v>1346</v>
      </c>
      <c r="R238" s="32" t="s">
        <v>4829</v>
      </c>
      <c r="S238" s="31" t="s">
        <v>1247</v>
      </c>
      <c r="T238" s="31" t="s">
        <v>1348</v>
      </c>
      <c r="U238" s="31" t="s">
        <v>1249</v>
      </c>
      <c r="V238" s="31" t="s">
        <v>94</v>
      </c>
      <c r="W238" s="31" t="s">
        <v>1349</v>
      </c>
      <c r="X238" s="31" t="s">
        <v>1350</v>
      </c>
      <c r="Y238" s="31" t="s">
        <v>1252</v>
      </c>
      <c r="Z238" s="31" t="s">
        <v>1133</v>
      </c>
      <c r="AA238" s="31" t="s">
        <v>1236</v>
      </c>
      <c r="AB238" s="31" t="s">
        <v>4047</v>
      </c>
      <c r="AC238" s="31" t="s">
        <v>4364</v>
      </c>
      <c r="AD238" s="31" t="s">
        <v>1237</v>
      </c>
      <c r="AE238" s="31" t="s">
        <v>1341</v>
      </c>
      <c r="AF238" s="33">
        <v>144</v>
      </c>
    </row>
    <row r="239" spans="2:32" ht="24.95" customHeight="1" x14ac:dyDescent="0.25">
      <c r="B239" s="29" t="s">
        <v>2312</v>
      </c>
      <c r="C239" s="30">
        <v>223</v>
      </c>
      <c r="D239" s="31" t="s">
        <v>4076</v>
      </c>
      <c r="E239" s="31" t="s">
        <v>4077</v>
      </c>
      <c r="F239" s="31" t="s">
        <v>2312</v>
      </c>
      <c r="G239" s="31" t="s">
        <v>4830</v>
      </c>
      <c r="H239" s="31" t="s">
        <v>1197</v>
      </c>
      <c r="I239" s="31" t="s">
        <v>81</v>
      </c>
      <c r="J239" s="31" t="s">
        <v>2262</v>
      </c>
      <c r="K239" s="32" t="s">
        <v>4831</v>
      </c>
      <c r="L239" s="32" t="s">
        <v>4832</v>
      </c>
      <c r="M239" s="31" t="s">
        <v>85</v>
      </c>
      <c r="N239" s="31" t="s">
        <v>86</v>
      </c>
      <c r="O239" s="31" t="s">
        <v>2316</v>
      </c>
      <c r="P239" s="31" t="s">
        <v>2266</v>
      </c>
      <c r="Q239" s="31" t="s">
        <v>2317</v>
      </c>
      <c r="R239" s="32" t="s">
        <v>2268</v>
      </c>
      <c r="S239" s="31" t="s">
        <v>2269</v>
      </c>
      <c r="T239" s="31" t="s">
        <v>2270</v>
      </c>
      <c r="U239" s="31" t="s">
        <v>2271</v>
      </c>
      <c r="V239" s="31" t="s">
        <v>94</v>
      </c>
      <c r="W239" s="31" t="s">
        <v>2318</v>
      </c>
      <c r="X239" s="31" t="s">
        <v>2319</v>
      </c>
      <c r="Y239" s="31" t="s">
        <v>2274</v>
      </c>
      <c r="Z239" s="31" t="s">
        <v>897</v>
      </c>
      <c r="AA239" s="31" t="s">
        <v>2257</v>
      </c>
      <c r="AB239" s="31" t="s">
        <v>1682</v>
      </c>
      <c r="AC239" s="31" t="s">
        <v>4092</v>
      </c>
      <c r="AD239" s="31" t="s">
        <v>2258</v>
      </c>
      <c r="AE239" s="31" t="s">
        <v>2313</v>
      </c>
      <c r="AF239" s="33">
        <v>207</v>
      </c>
    </row>
    <row r="240" spans="2:32" ht="39.75" customHeight="1" x14ac:dyDescent="0.25">
      <c r="B240" s="29" t="s">
        <v>1396</v>
      </c>
      <c r="C240" s="30">
        <v>224</v>
      </c>
      <c r="D240" s="31" t="s">
        <v>4715</v>
      </c>
      <c r="E240" s="31" t="s">
        <v>1237</v>
      </c>
      <c r="F240" s="31" t="s">
        <v>1396</v>
      </c>
      <c r="G240" s="31" t="s">
        <v>4833</v>
      </c>
      <c r="H240" s="31" t="s">
        <v>79</v>
      </c>
      <c r="I240" s="31" t="s">
        <v>81</v>
      </c>
      <c r="J240" s="31" t="s">
        <v>1398</v>
      </c>
      <c r="K240" s="32" t="s">
        <v>4834</v>
      </c>
      <c r="L240" s="32" t="s">
        <v>4835</v>
      </c>
      <c r="M240" s="31" t="s">
        <v>85</v>
      </c>
      <c r="N240" s="31" t="s">
        <v>86</v>
      </c>
      <c r="O240" s="31" t="s">
        <v>1401</v>
      </c>
      <c r="P240" s="31" t="s">
        <v>1244</v>
      </c>
      <c r="Q240" s="31" t="s">
        <v>1402</v>
      </c>
      <c r="R240" s="32" t="s">
        <v>4836</v>
      </c>
      <c r="S240" s="31" t="s">
        <v>1247</v>
      </c>
      <c r="T240" s="31" t="s">
        <v>1404</v>
      </c>
      <c r="U240" s="31" t="s">
        <v>1249</v>
      </c>
      <c r="V240" s="31" t="s">
        <v>94</v>
      </c>
      <c r="W240" s="31" t="s">
        <v>1405</v>
      </c>
      <c r="X240" s="31" t="s">
        <v>1406</v>
      </c>
      <c r="Y240" s="31" t="s">
        <v>1252</v>
      </c>
      <c r="Z240" s="31" t="s">
        <v>489</v>
      </c>
      <c r="AA240" s="31" t="s">
        <v>1236</v>
      </c>
      <c r="AB240" s="31" t="s">
        <v>4034</v>
      </c>
      <c r="AC240" s="31" t="s">
        <v>4221</v>
      </c>
      <c r="AD240" s="31" t="s">
        <v>1237</v>
      </c>
      <c r="AE240" s="31" t="s">
        <v>1397</v>
      </c>
      <c r="AF240" s="33">
        <v>148</v>
      </c>
    </row>
    <row r="241" spans="2:32" ht="24.95" customHeight="1" x14ac:dyDescent="0.25">
      <c r="B241" s="29" t="s">
        <v>2517</v>
      </c>
      <c r="C241" s="30">
        <v>225</v>
      </c>
      <c r="D241" s="31" t="s">
        <v>4304</v>
      </c>
      <c r="E241" s="31" t="s">
        <v>2421</v>
      </c>
      <c r="F241" s="31" t="s">
        <v>2517</v>
      </c>
      <c r="G241" s="31" t="s">
        <v>4837</v>
      </c>
      <c r="H241" s="31" t="s">
        <v>79</v>
      </c>
      <c r="I241" s="31" t="s">
        <v>211</v>
      </c>
      <c r="J241" s="31" t="s">
        <v>2424</v>
      </c>
      <c r="K241" s="32" t="s">
        <v>4838</v>
      </c>
      <c r="L241" s="32" t="s">
        <v>4839</v>
      </c>
      <c r="M241" s="31" t="s">
        <v>85</v>
      </c>
      <c r="N241" s="31" t="s">
        <v>86</v>
      </c>
      <c r="O241" s="31" t="s">
        <v>2521</v>
      </c>
      <c r="P241" s="31" t="s">
        <v>2428</v>
      </c>
      <c r="Q241" s="31" t="s">
        <v>2429</v>
      </c>
      <c r="R241" s="32" t="s">
        <v>4840</v>
      </c>
      <c r="S241" s="31" t="s">
        <v>2431</v>
      </c>
      <c r="T241" s="31" t="s">
        <v>2432</v>
      </c>
      <c r="U241" s="31" t="s">
        <v>2433</v>
      </c>
      <c r="V241" s="31" t="s">
        <v>94</v>
      </c>
      <c r="W241" s="31" t="s">
        <v>2523</v>
      </c>
      <c r="X241" s="31" t="s">
        <v>2524</v>
      </c>
      <c r="Y241" s="31" t="s">
        <v>2436</v>
      </c>
      <c r="Z241" s="31" t="s">
        <v>974</v>
      </c>
      <c r="AA241" s="31" t="s">
        <v>1519</v>
      </c>
      <c r="AB241" s="31" t="s">
        <v>1682</v>
      </c>
      <c r="AC241" s="31" t="s">
        <v>4092</v>
      </c>
      <c r="AD241" s="31" t="s">
        <v>2421</v>
      </c>
      <c r="AE241" s="31" t="s">
        <v>2518</v>
      </c>
      <c r="AF241" s="33">
        <v>223</v>
      </c>
    </row>
    <row r="242" spans="2:32" ht="24.95" customHeight="1" x14ac:dyDescent="0.25">
      <c r="B242" s="29" t="s">
        <v>2484</v>
      </c>
      <c r="C242" s="30">
        <v>226</v>
      </c>
      <c r="D242" s="31" t="s">
        <v>4304</v>
      </c>
      <c r="E242" s="31" t="s">
        <v>2421</v>
      </c>
      <c r="F242" s="31" t="s">
        <v>2484</v>
      </c>
      <c r="G242" s="31" t="s">
        <v>4841</v>
      </c>
      <c r="H242" s="31" t="s">
        <v>79</v>
      </c>
      <c r="I242" s="31" t="s">
        <v>211</v>
      </c>
      <c r="J242" s="31" t="s">
        <v>2424</v>
      </c>
      <c r="K242" s="32" t="s">
        <v>4842</v>
      </c>
      <c r="L242" s="32" t="s">
        <v>4843</v>
      </c>
      <c r="M242" s="31" t="s">
        <v>85</v>
      </c>
      <c r="N242" s="31" t="s">
        <v>86</v>
      </c>
      <c r="O242" s="31" t="s">
        <v>2488</v>
      </c>
      <c r="P242" s="31" t="s">
        <v>2428</v>
      </c>
      <c r="Q242" s="31" t="s">
        <v>2429</v>
      </c>
      <c r="R242" s="32" t="s">
        <v>4844</v>
      </c>
      <c r="S242" s="31" t="s">
        <v>2431</v>
      </c>
      <c r="T242" s="31" t="s">
        <v>2432</v>
      </c>
      <c r="U242" s="31" t="s">
        <v>2433</v>
      </c>
      <c r="V242" s="31" t="s">
        <v>94</v>
      </c>
      <c r="W242" s="31" t="s">
        <v>2490</v>
      </c>
      <c r="X242" s="31" t="s">
        <v>2491</v>
      </c>
      <c r="Y242" s="31" t="s">
        <v>2436</v>
      </c>
      <c r="Z242" s="31" t="s">
        <v>974</v>
      </c>
      <c r="AA242" s="31" t="s">
        <v>1519</v>
      </c>
      <c r="AB242" s="31" t="s">
        <v>1682</v>
      </c>
      <c r="AC242" s="31" t="s">
        <v>4082</v>
      </c>
      <c r="AD242" s="31" t="s">
        <v>2421</v>
      </c>
      <c r="AE242" s="31" t="s">
        <v>2485</v>
      </c>
      <c r="AF242" s="33">
        <v>220</v>
      </c>
    </row>
    <row r="243" spans="2:32" ht="24.95" customHeight="1" x14ac:dyDescent="0.25">
      <c r="B243" s="29" t="s">
        <v>2528</v>
      </c>
      <c r="C243" s="30">
        <v>227</v>
      </c>
      <c r="D243" s="31" t="s">
        <v>4304</v>
      </c>
      <c r="E243" s="31" t="s">
        <v>2421</v>
      </c>
      <c r="F243" s="31" t="s">
        <v>2528</v>
      </c>
      <c r="G243" s="31" t="s">
        <v>4845</v>
      </c>
      <c r="H243" s="31" t="s">
        <v>79</v>
      </c>
      <c r="I243" s="31" t="s">
        <v>211</v>
      </c>
      <c r="J243" s="31" t="s">
        <v>2424</v>
      </c>
      <c r="K243" s="32" t="s">
        <v>4846</v>
      </c>
      <c r="L243" s="32" t="s">
        <v>4847</v>
      </c>
      <c r="M243" s="31" t="s">
        <v>85</v>
      </c>
      <c r="N243" s="31" t="s">
        <v>86</v>
      </c>
      <c r="O243" s="31" t="s">
        <v>2532</v>
      </c>
      <c r="P243" s="31" t="s">
        <v>2428</v>
      </c>
      <c r="Q243" s="31" t="s">
        <v>2429</v>
      </c>
      <c r="R243" s="32" t="s">
        <v>4848</v>
      </c>
      <c r="S243" s="31" t="s">
        <v>2431</v>
      </c>
      <c r="T243" s="31" t="s">
        <v>2432</v>
      </c>
      <c r="U243" s="31" t="s">
        <v>2433</v>
      </c>
      <c r="V243" s="31" t="s">
        <v>94</v>
      </c>
      <c r="W243" s="31" t="s">
        <v>2534</v>
      </c>
      <c r="X243" s="31" t="s">
        <v>2535</v>
      </c>
      <c r="Y243" s="31" t="s">
        <v>2436</v>
      </c>
      <c r="Z243" s="31" t="s">
        <v>974</v>
      </c>
      <c r="AA243" s="31" t="s">
        <v>1519</v>
      </c>
      <c r="AB243" s="31" t="s">
        <v>4051</v>
      </c>
      <c r="AC243" s="31" t="s">
        <v>4308</v>
      </c>
      <c r="AD243" s="31" t="s">
        <v>2421</v>
      </c>
      <c r="AE243" s="31" t="s">
        <v>2529</v>
      </c>
      <c r="AF243" s="33">
        <v>224</v>
      </c>
    </row>
    <row r="244" spans="2:32" ht="24.95" customHeight="1" x14ac:dyDescent="0.25">
      <c r="B244" s="29" t="s">
        <v>2895</v>
      </c>
      <c r="C244" s="30">
        <v>228</v>
      </c>
      <c r="D244" s="31" t="s">
        <v>4324</v>
      </c>
      <c r="E244" s="31" t="s">
        <v>4325</v>
      </c>
      <c r="F244" s="31" t="s">
        <v>2895</v>
      </c>
      <c r="G244" s="31" t="s">
        <v>2896</v>
      </c>
      <c r="H244" s="31" t="s">
        <v>2873</v>
      </c>
      <c r="I244" s="31" t="s">
        <v>81</v>
      </c>
      <c r="J244" s="31" t="s">
        <v>2898</v>
      </c>
      <c r="K244" s="32" t="s">
        <v>4849</v>
      </c>
      <c r="L244" s="32" t="s">
        <v>4850</v>
      </c>
      <c r="M244" s="31" t="s">
        <v>2901</v>
      </c>
      <c r="N244" s="31" t="s">
        <v>2902</v>
      </c>
      <c r="O244" s="31" t="s">
        <v>2903</v>
      </c>
      <c r="P244" s="31" t="s">
        <v>2904</v>
      </c>
      <c r="Q244" s="31" t="s">
        <v>2905</v>
      </c>
      <c r="R244" s="32" t="s">
        <v>2906</v>
      </c>
      <c r="S244" s="31" t="s">
        <v>2907</v>
      </c>
      <c r="T244" s="31" t="s">
        <v>2908</v>
      </c>
      <c r="U244" s="31" t="s">
        <v>2909</v>
      </c>
      <c r="V244" s="31" t="s">
        <v>94</v>
      </c>
      <c r="W244" s="31" t="s">
        <v>2910</v>
      </c>
      <c r="X244" s="31" t="s">
        <v>2911</v>
      </c>
      <c r="Y244" s="31" t="s">
        <v>2912</v>
      </c>
      <c r="Z244" s="31" t="s">
        <v>2913</v>
      </c>
      <c r="AA244" s="31" t="s">
        <v>2847</v>
      </c>
      <c r="AB244" s="31" t="s">
        <v>981</v>
      </c>
      <c r="AC244" s="31" t="s">
        <v>4075</v>
      </c>
      <c r="AD244" s="31" t="s">
        <v>2894</v>
      </c>
      <c r="AE244" s="31" t="s">
        <v>2897</v>
      </c>
      <c r="AF244" s="33">
        <v>253</v>
      </c>
    </row>
    <row r="245" spans="2:32" ht="24.95" customHeight="1" x14ac:dyDescent="0.25">
      <c r="B245" s="29" t="s">
        <v>2835</v>
      </c>
      <c r="C245" s="30">
        <v>229</v>
      </c>
      <c r="D245" s="31" t="s">
        <v>4273</v>
      </c>
      <c r="E245" s="31" t="s">
        <v>2744</v>
      </c>
      <c r="F245" s="31" t="s">
        <v>2835</v>
      </c>
      <c r="G245" s="31" t="s">
        <v>2836</v>
      </c>
      <c r="H245" s="31" t="s">
        <v>1197</v>
      </c>
      <c r="I245" s="31" t="s">
        <v>81</v>
      </c>
      <c r="J245" s="31" t="s">
        <v>2837</v>
      </c>
      <c r="K245" s="32" t="s">
        <v>4851</v>
      </c>
      <c r="L245" s="32" t="s">
        <v>4852</v>
      </c>
      <c r="M245" s="31" t="s">
        <v>85</v>
      </c>
      <c r="N245" s="31" t="s">
        <v>86</v>
      </c>
      <c r="O245" s="31" t="s">
        <v>2840</v>
      </c>
      <c r="P245" s="31" t="s">
        <v>2841</v>
      </c>
      <c r="Q245" s="31" t="s">
        <v>2842</v>
      </c>
      <c r="R245" s="32" t="s">
        <v>4853</v>
      </c>
      <c r="S245" s="31" t="s">
        <v>2754</v>
      </c>
      <c r="T245" s="31" t="s">
        <v>2755</v>
      </c>
      <c r="U245" s="31" t="s">
        <v>2756</v>
      </c>
      <c r="V245" s="31" t="s">
        <v>94</v>
      </c>
      <c r="W245" s="31" t="s">
        <v>2757</v>
      </c>
      <c r="X245" s="31" t="s">
        <v>2843</v>
      </c>
      <c r="Y245" s="31" t="s">
        <v>2759</v>
      </c>
      <c r="Z245" s="31" t="s">
        <v>974</v>
      </c>
      <c r="AA245" s="31" t="s">
        <v>2743</v>
      </c>
      <c r="AB245" s="31" t="s">
        <v>4030</v>
      </c>
      <c r="AC245" s="31" t="s">
        <v>4392</v>
      </c>
      <c r="AD245" s="31" t="s">
        <v>2744</v>
      </c>
      <c r="AE245" s="31" t="s">
        <v>2747</v>
      </c>
      <c r="AF245" s="33">
        <v>250</v>
      </c>
    </row>
    <row r="246" spans="2:32" ht="24.95" customHeight="1" x14ac:dyDescent="0.25">
      <c r="B246" s="29" t="s">
        <v>3346</v>
      </c>
      <c r="C246" s="30">
        <v>230</v>
      </c>
      <c r="D246" s="31" t="s">
        <v>4331</v>
      </c>
      <c r="E246" s="31" t="s">
        <v>4332</v>
      </c>
      <c r="F246" s="31" t="s">
        <v>3346</v>
      </c>
      <c r="G246" s="31" t="s">
        <v>3347</v>
      </c>
      <c r="H246" s="31" t="s">
        <v>2873</v>
      </c>
      <c r="I246" s="31" t="s">
        <v>81</v>
      </c>
      <c r="J246" s="31" t="s">
        <v>3349</v>
      </c>
      <c r="K246" s="32" t="s">
        <v>4854</v>
      </c>
      <c r="L246" s="32" t="s">
        <v>3351</v>
      </c>
      <c r="M246" s="31" t="s">
        <v>3352</v>
      </c>
      <c r="N246" s="31" t="s">
        <v>3353</v>
      </c>
      <c r="O246" s="31" t="s">
        <v>3354</v>
      </c>
      <c r="P246" s="31" t="s">
        <v>3355</v>
      </c>
      <c r="Q246" s="31" t="s">
        <v>3356</v>
      </c>
      <c r="R246" s="32" t="s">
        <v>4855</v>
      </c>
      <c r="S246" s="31" t="s">
        <v>3358</v>
      </c>
      <c r="T246" s="31" t="s">
        <v>3359</v>
      </c>
      <c r="U246" s="31" t="s">
        <v>3360</v>
      </c>
      <c r="V246" s="31" t="s">
        <v>94</v>
      </c>
      <c r="W246" s="31" t="s">
        <v>3361</v>
      </c>
      <c r="X246" s="31" t="s">
        <v>3362</v>
      </c>
      <c r="Y246" s="31" t="s">
        <v>3363</v>
      </c>
      <c r="Z246" s="31" t="s">
        <v>3364</v>
      </c>
      <c r="AA246" s="31" t="s">
        <v>3344</v>
      </c>
      <c r="AB246" s="31" t="s">
        <v>4030</v>
      </c>
      <c r="AC246" s="31" t="s">
        <v>4392</v>
      </c>
      <c r="AD246" s="31" t="s">
        <v>3345</v>
      </c>
      <c r="AE246" s="31" t="s">
        <v>3348</v>
      </c>
      <c r="AF246" s="33">
        <v>274</v>
      </c>
    </row>
    <row r="247" spans="2:32" ht="24.95" customHeight="1" x14ac:dyDescent="0.25">
      <c r="B247" s="29" t="s">
        <v>2300</v>
      </c>
      <c r="C247" s="30">
        <v>231</v>
      </c>
      <c r="D247" s="31" t="s">
        <v>4076</v>
      </c>
      <c r="E247" s="31" t="s">
        <v>4077</v>
      </c>
      <c r="F247" s="31" t="s">
        <v>2300</v>
      </c>
      <c r="G247" s="31" t="s">
        <v>4856</v>
      </c>
      <c r="H247" s="31" t="s">
        <v>1197</v>
      </c>
      <c r="I247" s="31" t="s">
        <v>2302</v>
      </c>
      <c r="J247" s="31" t="s">
        <v>2262</v>
      </c>
      <c r="K247" s="32" t="s">
        <v>4857</v>
      </c>
      <c r="L247" s="32" t="s">
        <v>4858</v>
      </c>
      <c r="M247" s="31" t="s">
        <v>85</v>
      </c>
      <c r="N247" s="31" t="s">
        <v>86</v>
      </c>
      <c r="O247" s="31" t="s">
        <v>2305</v>
      </c>
      <c r="P247" s="31" t="s">
        <v>2266</v>
      </c>
      <c r="Q247" s="31" t="s">
        <v>2306</v>
      </c>
      <c r="R247" s="32" t="s">
        <v>2268</v>
      </c>
      <c r="S247" s="31" t="s">
        <v>2269</v>
      </c>
      <c r="T247" s="31" t="s">
        <v>2270</v>
      </c>
      <c r="U247" s="31" t="s">
        <v>2271</v>
      </c>
      <c r="V247" s="31" t="s">
        <v>94</v>
      </c>
      <c r="W247" s="31" t="s">
        <v>2307</v>
      </c>
      <c r="X247" s="31" t="s">
        <v>2308</v>
      </c>
      <c r="Y247" s="31" t="s">
        <v>2274</v>
      </c>
      <c r="Z247" s="31" t="s">
        <v>536</v>
      </c>
      <c r="AA247" s="31" t="s">
        <v>2257</v>
      </c>
      <c r="AB247" s="31" t="s">
        <v>1682</v>
      </c>
      <c r="AC247" s="31" t="s">
        <v>4092</v>
      </c>
      <c r="AD247" s="31" t="s">
        <v>2258</v>
      </c>
      <c r="AE247" s="31" t="s">
        <v>2301</v>
      </c>
      <c r="AF247" s="33">
        <v>206</v>
      </c>
    </row>
    <row r="248" spans="2:32" ht="24.95" customHeight="1" x14ac:dyDescent="0.25">
      <c r="B248" s="29" t="s">
        <v>168</v>
      </c>
      <c r="C248" s="30">
        <v>232</v>
      </c>
      <c r="D248" s="31" t="s">
        <v>4278</v>
      </c>
      <c r="E248" s="31" t="s">
        <v>147</v>
      </c>
      <c r="F248" s="31" t="s">
        <v>168</v>
      </c>
      <c r="G248" s="31" t="s">
        <v>169</v>
      </c>
      <c r="H248" s="31" t="s">
        <v>170</v>
      </c>
      <c r="I248" s="31" t="s">
        <v>81</v>
      </c>
      <c r="J248" s="31" t="s">
        <v>172</v>
      </c>
      <c r="K248" s="32" t="s">
        <v>173</v>
      </c>
      <c r="L248" s="32" t="s">
        <v>4859</v>
      </c>
      <c r="M248" s="31" t="s">
        <v>85</v>
      </c>
      <c r="N248" s="31" t="s">
        <v>86</v>
      </c>
      <c r="O248" s="31" t="s">
        <v>175</v>
      </c>
      <c r="P248" s="31" t="s">
        <v>176</v>
      </c>
      <c r="Q248" s="31" t="s">
        <v>177</v>
      </c>
      <c r="R248" s="32" t="s">
        <v>178</v>
      </c>
      <c r="S248" s="31" t="s">
        <v>179</v>
      </c>
      <c r="T248" s="31" t="s">
        <v>180</v>
      </c>
      <c r="U248" s="31" t="s">
        <v>181</v>
      </c>
      <c r="V248" s="31" t="s">
        <v>94</v>
      </c>
      <c r="W248" s="31" t="s">
        <v>182</v>
      </c>
      <c r="X248" s="31" t="s">
        <v>183</v>
      </c>
      <c r="Y248" s="31" t="s">
        <v>184</v>
      </c>
      <c r="Z248" s="31" t="s">
        <v>119</v>
      </c>
      <c r="AA248" s="31" t="s">
        <v>146</v>
      </c>
      <c r="AB248" s="31" t="s">
        <v>4030</v>
      </c>
      <c r="AC248" s="31" t="s">
        <v>4392</v>
      </c>
      <c r="AD248" s="31" t="s">
        <v>147</v>
      </c>
      <c r="AE248" s="31" t="s">
        <v>171</v>
      </c>
      <c r="AF248" s="33">
        <v>74</v>
      </c>
    </row>
    <row r="249" spans="2:32" ht="24.95" customHeight="1" x14ac:dyDescent="0.25">
      <c r="B249" s="29" t="s">
        <v>3945</v>
      </c>
      <c r="C249" s="30">
        <v>233</v>
      </c>
      <c r="D249" s="31" t="s">
        <v>4491</v>
      </c>
      <c r="E249" s="31" t="s">
        <v>3944</v>
      </c>
      <c r="F249" s="31" t="s">
        <v>3945</v>
      </c>
      <c r="G249" s="31" t="s">
        <v>3946</v>
      </c>
      <c r="H249" s="31" t="s">
        <v>3947</v>
      </c>
      <c r="I249" s="31" t="s">
        <v>81</v>
      </c>
      <c r="J249" s="31" t="s">
        <v>3949</v>
      </c>
      <c r="K249" s="32" t="s">
        <v>4860</v>
      </c>
      <c r="L249" s="32" t="s">
        <v>4861</v>
      </c>
      <c r="M249" s="31" t="s">
        <v>3952</v>
      </c>
      <c r="N249" s="31" t="s">
        <v>3953</v>
      </c>
      <c r="O249" s="31" t="s">
        <v>3954</v>
      </c>
      <c r="P249" s="31" t="s">
        <v>3955</v>
      </c>
      <c r="Q249" s="31" t="s">
        <v>3956</v>
      </c>
      <c r="R249" s="32" t="s">
        <v>4862</v>
      </c>
      <c r="S249" s="31" t="s">
        <v>3958</v>
      </c>
      <c r="T249" s="31" t="s">
        <v>92</v>
      </c>
      <c r="U249" s="31" t="s">
        <v>3959</v>
      </c>
      <c r="V249" s="31" t="s">
        <v>94</v>
      </c>
      <c r="W249" s="31" t="s">
        <v>3960</v>
      </c>
      <c r="X249" s="31" t="s">
        <v>3961</v>
      </c>
      <c r="Y249" s="31" t="s">
        <v>3962</v>
      </c>
      <c r="Z249" s="31" t="s">
        <v>2956</v>
      </c>
      <c r="AA249" s="31" t="s">
        <v>3515</v>
      </c>
      <c r="AB249" s="31" t="s">
        <v>4026</v>
      </c>
      <c r="AC249" s="31" t="s">
        <v>4319</v>
      </c>
      <c r="AD249" s="31" t="s">
        <v>3944</v>
      </c>
      <c r="AE249" s="31" t="s">
        <v>3948</v>
      </c>
      <c r="AF249" s="33">
        <v>302</v>
      </c>
    </row>
    <row r="250" spans="2:32" ht="24.95" customHeight="1" x14ac:dyDescent="0.25">
      <c r="B250" s="29" t="s">
        <v>1759</v>
      </c>
      <c r="C250" s="30">
        <v>234</v>
      </c>
      <c r="D250" s="31" t="s">
        <v>4309</v>
      </c>
      <c r="E250" s="31" t="s">
        <v>1758</v>
      </c>
      <c r="F250" s="31" t="s">
        <v>1759</v>
      </c>
      <c r="G250" s="31" t="s">
        <v>4863</v>
      </c>
      <c r="H250" s="31" t="s">
        <v>1197</v>
      </c>
      <c r="I250" s="31" t="s">
        <v>211</v>
      </c>
      <c r="J250" s="31" t="s">
        <v>1761</v>
      </c>
      <c r="K250" s="32" t="s">
        <v>4864</v>
      </c>
      <c r="L250" s="32" t="s">
        <v>4865</v>
      </c>
      <c r="M250" s="31" t="s">
        <v>85</v>
      </c>
      <c r="N250" s="31" t="s">
        <v>86</v>
      </c>
      <c r="O250" s="31" t="s">
        <v>1764</v>
      </c>
      <c r="P250" s="31" t="s">
        <v>1765</v>
      </c>
      <c r="Q250" s="31" t="s">
        <v>1766</v>
      </c>
      <c r="R250" s="32" t="s">
        <v>4866</v>
      </c>
      <c r="S250" s="31" t="s">
        <v>1768</v>
      </c>
      <c r="T250" s="31" t="s">
        <v>1769</v>
      </c>
      <c r="U250" s="31" t="s">
        <v>1770</v>
      </c>
      <c r="V250" s="31" t="s">
        <v>94</v>
      </c>
      <c r="W250" s="31" t="s">
        <v>1771</v>
      </c>
      <c r="X250" s="31" t="s">
        <v>1772</v>
      </c>
      <c r="Y250" s="31" t="s">
        <v>1773</v>
      </c>
      <c r="Z250" s="31" t="s">
        <v>281</v>
      </c>
      <c r="AA250" s="31" t="s">
        <v>1757</v>
      </c>
      <c r="AB250" s="31" t="s">
        <v>940</v>
      </c>
      <c r="AC250" s="31" t="s">
        <v>4211</v>
      </c>
      <c r="AD250" s="31" t="s">
        <v>1758</v>
      </c>
      <c r="AE250" s="31" t="s">
        <v>1760</v>
      </c>
      <c r="AF250" s="33">
        <v>169</v>
      </c>
    </row>
    <row r="251" spans="2:32" ht="24.95" customHeight="1" x14ac:dyDescent="0.25">
      <c r="B251" s="29" t="s">
        <v>3904</v>
      </c>
      <c r="C251" s="30">
        <v>235</v>
      </c>
      <c r="D251" s="31" t="s">
        <v>4256</v>
      </c>
      <c r="E251" s="31" t="s">
        <v>4257</v>
      </c>
      <c r="F251" s="31" t="s">
        <v>3904</v>
      </c>
      <c r="G251" s="31" t="s">
        <v>3905</v>
      </c>
      <c r="H251" s="31" t="s">
        <v>3113</v>
      </c>
      <c r="I251" s="31" t="s">
        <v>81</v>
      </c>
      <c r="J251" s="31" t="s">
        <v>3906</v>
      </c>
      <c r="K251" s="32" t="s">
        <v>4867</v>
      </c>
      <c r="L251" s="32" t="s">
        <v>4868</v>
      </c>
      <c r="M251" s="31" t="s">
        <v>3909</v>
      </c>
      <c r="N251" s="31" t="s">
        <v>3910</v>
      </c>
      <c r="O251" s="31" t="s">
        <v>3911</v>
      </c>
      <c r="P251" s="31" t="s">
        <v>3912</v>
      </c>
      <c r="Q251" s="31" t="s">
        <v>3913</v>
      </c>
      <c r="R251" s="32" t="s">
        <v>4869</v>
      </c>
      <c r="S251" s="31" t="s">
        <v>3915</v>
      </c>
      <c r="T251" s="31" t="s">
        <v>92</v>
      </c>
      <c r="U251" s="31" t="s">
        <v>3916</v>
      </c>
      <c r="V251" s="31" t="s">
        <v>94</v>
      </c>
      <c r="W251" s="31" t="s">
        <v>3917</v>
      </c>
      <c r="X251" s="31" t="s">
        <v>3918</v>
      </c>
      <c r="Y251" s="31" t="s">
        <v>3919</v>
      </c>
      <c r="Z251" s="31" t="s">
        <v>2867</v>
      </c>
      <c r="AA251" s="31" t="s">
        <v>3025</v>
      </c>
      <c r="AB251" s="31" t="s">
        <v>4026</v>
      </c>
      <c r="AC251" s="31" t="s">
        <v>4319</v>
      </c>
      <c r="AD251" s="31" t="s">
        <v>3903</v>
      </c>
      <c r="AE251" s="31" t="s">
        <v>1215</v>
      </c>
      <c r="AF251" s="33">
        <v>300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8D89D-F3C7-4E4D-B6FC-E713F642DAA6}">
  <dimension ref="A1:AA238"/>
  <sheetViews>
    <sheetView zoomScaleNormal="100" workbookViewId="0">
      <selection activeCell="F8" sqref="F8"/>
    </sheetView>
  </sheetViews>
  <sheetFormatPr baseColWidth="10" defaultColWidth="9" defaultRowHeight="15.75" x14ac:dyDescent="0.25"/>
  <cols>
    <col min="1" max="1" width="15.125" style="34" customWidth="1"/>
    <col min="2" max="2" width="7.25" style="34" bestFit="1" customWidth="1"/>
    <col min="3" max="3" width="19.125" style="34" customWidth="1"/>
    <col min="4" max="4" width="11.625" style="34" bestFit="1" customWidth="1"/>
    <col min="5" max="5" width="26" style="34" bestFit="1" customWidth="1"/>
    <col min="6" max="6" width="26.375" style="34" bestFit="1" customWidth="1"/>
    <col min="7" max="7" width="46.375" style="34" bestFit="1" customWidth="1"/>
    <col min="8" max="8" width="58.375" style="34" customWidth="1"/>
    <col min="9" max="9" width="20.625" style="121" customWidth="1"/>
    <col min="10" max="15" width="50.625" style="34" customWidth="1"/>
    <col min="16" max="19" width="30.625" style="124" customWidth="1"/>
    <col min="20" max="23" width="50.625" style="34" customWidth="1"/>
    <col min="24" max="25" width="30.625" style="124" customWidth="1"/>
    <col min="26" max="26" width="96.625" style="34" customWidth="1"/>
    <col min="27" max="27" width="75.875" style="34" customWidth="1"/>
    <col min="28" max="16384" width="9" style="6"/>
  </cols>
  <sheetData>
    <row r="1" spans="1:27" ht="24" customHeight="1" x14ac:dyDescent="0.25">
      <c r="A1" s="125" t="s">
        <v>5299</v>
      </c>
      <c r="B1" s="35"/>
      <c r="C1" s="35"/>
      <c r="D1" s="35"/>
      <c r="E1" s="35"/>
      <c r="F1" s="35"/>
      <c r="G1" s="35"/>
      <c r="H1" s="35"/>
    </row>
    <row r="2" spans="1:27" ht="30" customHeight="1" x14ac:dyDescent="0.25">
      <c r="A2" s="20" t="s">
        <v>7211</v>
      </c>
      <c r="I2" s="122"/>
      <c r="J2" s="113"/>
      <c r="K2" s="113"/>
      <c r="L2" s="113"/>
      <c r="M2" s="113"/>
      <c r="N2" s="113"/>
      <c r="O2" s="113"/>
      <c r="P2" s="122"/>
      <c r="Q2" s="122"/>
      <c r="R2" s="122"/>
      <c r="S2" s="122"/>
      <c r="T2" s="113"/>
      <c r="U2" s="113"/>
      <c r="V2" s="113"/>
      <c r="W2" s="113"/>
      <c r="X2" s="122"/>
      <c r="Y2" s="122"/>
      <c r="Z2" s="113"/>
      <c r="AA2" s="113"/>
    </row>
    <row r="3" spans="1:27" s="120" customFormat="1" ht="39" customHeight="1" x14ac:dyDescent="0.25">
      <c r="A3" s="117" t="s">
        <v>24</v>
      </c>
      <c r="B3" s="117" t="s">
        <v>25</v>
      </c>
      <c r="C3" s="117" t="s">
        <v>3</v>
      </c>
      <c r="D3" s="117" t="s">
        <v>4</v>
      </c>
      <c r="E3" s="117" t="s">
        <v>26</v>
      </c>
      <c r="F3" s="117" t="s">
        <v>7</v>
      </c>
      <c r="G3" s="117" t="s">
        <v>27</v>
      </c>
      <c r="H3" s="117" t="s">
        <v>28</v>
      </c>
      <c r="I3" s="117" t="s">
        <v>32</v>
      </c>
      <c r="J3" s="117" t="s">
        <v>33</v>
      </c>
      <c r="K3" s="117" t="s">
        <v>34</v>
      </c>
      <c r="L3" s="117" t="s">
        <v>35</v>
      </c>
      <c r="M3" s="117" t="s">
        <v>36</v>
      </c>
      <c r="N3" s="117" t="s">
        <v>37</v>
      </c>
      <c r="O3" s="117" t="s">
        <v>38</v>
      </c>
      <c r="P3" s="117" t="s">
        <v>39</v>
      </c>
      <c r="Q3" s="117" t="s">
        <v>40</v>
      </c>
      <c r="R3" s="117" t="s">
        <v>41</v>
      </c>
      <c r="S3" s="117" t="s">
        <v>42</v>
      </c>
      <c r="T3" s="117" t="s">
        <v>43</v>
      </c>
      <c r="U3" s="117" t="s">
        <v>44</v>
      </c>
      <c r="V3" s="117" t="s">
        <v>45</v>
      </c>
      <c r="W3" s="117" t="s">
        <v>46</v>
      </c>
      <c r="X3" s="117" t="s">
        <v>47</v>
      </c>
      <c r="Y3" s="117" t="s">
        <v>48</v>
      </c>
      <c r="Z3" s="118" t="s">
        <v>50</v>
      </c>
      <c r="AA3" s="119" t="s">
        <v>51</v>
      </c>
    </row>
    <row r="4" spans="1:27" ht="80.099999999999994" customHeight="1" x14ac:dyDescent="0.25">
      <c r="A4" s="9" t="s">
        <v>72</v>
      </c>
      <c r="B4" s="9">
        <v>1</v>
      </c>
      <c r="C4" s="9" t="s">
        <v>73</v>
      </c>
      <c r="D4" s="9" t="s">
        <v>74</v>
      </c>
      <c r="E4" s="9" t="s">
        <v>75</v>
      </c>
      <c r="F4" s="9" t="s">
        <v>76</v>
      </c>
      <c r="G4" s="114" t="s">
        <v>4874</v>
      </c>
      <c r="H4" s="126" t="s">
        <v>5064</v>
      </c>
      <c r="I4" s="123" t="s">
        <v>82</v>
      </c>
      <c r="J4" s="115" t="s">
        <v>83</v>
      </c>
      <c r="K4" s="116" t="s">
        <v>84</v>
      </c>
      <c r="L4" s="115" t="s">
        <v>85</v>
      </c>
      <c r="M4" s="116" t="s">
        <v>86</v>
      </c>
      <c r="N4" s="115" t="s">
        <v>87</v>
      </c>
      <c r="O4" s="116" t="s">
        <v>88</v>
      </c>
      <c r="P4" s="123" t="s">
        <v>89</v>
      </c>
      <c r="Q4" s="123" t="s">
        <v>90</v>
      </c>
      <c r="R4" s="123" t="s">
        <v>91</v>
      </c>
      <c r="S4" s="123" t="s">
        <v>92</v>
      </c>
      <c r="T4" s="115" t="s">
        <v>93</v>
      </c>
      <c r="U4" s="116" t="s">
        <v>94</v>
      </c>
      <c r="V4" s="115" t="s">
        <v>95</v>
      </c>
      <c r="W4" s="116" t="s">
        <v>96</v>
      </c>
      <c r="X4" s="123" t="s">
        <v>97</v>
      </c>
      <c r="Y4" s="123" t="s">
        <v>98</v>
      </c>
      <c r="Z4" s="115" t="s">
        <v>100</v>
      </c>
      <c r="AA4" s="116" t="s">
        <v>101</v>
      </c>
    </row>
    <row r="5" spans="1:27" ht="80.099999999999994" customHeight="1" x14ac:dyDescent="0.25">
      <c r="A5" s="9" t="s">
        <v>102</v>
      </c>
      <c r="B5" s="9">
        <v>2</v>
      </c>
      <c r="C5" s="9" t="s">
        <v>73</v>
      </c>
      <c r="D5" s="9" t="s">
        <v>74</v>
      </c>
      <c r="E5" s="9" t="s">
        <v>75</v>
      </c>
      <c r="F5" s="9" t="s">
        <v>76</v>
      </c>
      <c r="G5" s="114" t="s">
        <v>4875</v>
      </c>
      <c r="H5" s="126" t="s">
        <v>5065</v>
      </c>
      <c r="I5" s="123" t="s">
        <v>107</v>
      </c>
      <c r="J5" s="115" t="s">
        <v>108</v>
      </c>
      <c r="K5" s="116" t="s">
        <v>109</v>
      </c>
      <c r="L5" s="115" t="s">
        <v>85</v>
      </c>
      <c r="M5" s="116" t="s">
        <v>86</v>
      </c>
      <c r="N5" s="115" t="s">
        <v>110</v>
      </c>
      <c r="O5" s="116" t="s">
        <v>111</v>
      </c>
      <c r="P5" s="123" t="s">
        <v>112</v>
      </c>
      <c r="Q5" s="123" t="s">
        <v>113</v>
      </c>
      <c r="R5" s="123" t="s">
        <v>114</v>
      </c>
      <c r="S5" s="123" t="s">
        <v>92</v>
      </c>
      <c r="T5" s="115" t="s">
        <v>115</v>
      </c>
      <c r="U5" s="116" t="s">
        <v>94</v>
      </c>
      <c r="V5" s="115" t="s">
        <v>116</v>
      </c>
      <c r="W5" s="116" t="s">
        <v>117</v>
      </c>
      <c r="X5" s="123" t="s">
        <v>118</v>
      </c>
      <c r="Y5" s="123" t="s">
        <v>119</v>
      </c>
      <c r="Z5" s="115" t="s">
        <v>120</v>
      </c>
      <c r="AA5" s="116" t="s">
        <v>121</v>
      </c>
    </row>
    <row r="6" spans="1:27" ht="80.099999999999994" customHeight="1" x14ac:dyDescent="0.25">
      <c r="A6" s="9" t="s">
        <v>125</v>
      </c>
      <c r="B6" s="9">
        <v>3</v>
      </c>
      <c r="C6" s="9" t="s">
        <v>73</v>
      </c>
      <c r="D6" s="9" t="s">
        <v>74</v>
      </c>
      <c r="E6" s="9" t="s">
        <v>75</v>
      </c>
      <c r="F6" s="9" t="s">
        <v>126</v>
      </c>
      <c r="G6" s="114" t="s">
        <v>4876</v>
      </c>
      <c r="H6" s="126" t="s">
        <v>5066</v>
      </c>
      <c r="I6" s="123" t="s">
        <v>130</v>
      </c>
      <c r="J6" s="115" t="s">
        <v>131</v>
      </c>
      <c r="K6" s="116" t="s">
        <v>132</v>
      </c>
      <c r="L6" s="115" t="s">
        <v>85</v>
      </c>
      <c r="M6" s="116" t="s">
        <v>86</v>
      </c>
      <c r="N6" s="115" t="s">
        <v>133</v>
      </c>
      <c r="O6" s="116" t="s">
        <v>134</v>
      </c>
      <c r="P6" s="123" t="s">
        <v>135</v>
      </c>
      <c r="Q6" s="123" t="s">
        <v>136</v>
      </c>
      <c r="R6" s="123" t="s">
        <v>137</v>
      </c>
      <c r="S6" s="123" t="s">
        <v>138</v>
      </c>
      <c r="T6" s="115" t="s">
        <v>139</v>
      </c>
      <c r="U6" s="116" t="s">
        <v>94</v>
      </c>
      <c r="V6" s="115" t="s">
        <v>140</v>
      </c>
      <c r="W6" s="116" t="s">
        <v>141</v>
      </c>
      <c r="X6" s="123" t="s">
        <v>142</v>
      </c>
      <c r="Y6" s="123" t="s">
        <v>119</v>
      </c>
      <c r="Z6" s="115" t="s">
        <v>143</v>
      </c>
      <c r="AA6" s="116" t="s">
        <v>144</v>
      </c>
    </row>
    <row r="7" spans="1:27" ht="80.099999999999994" customHeight="1" x14ac:dyDescent="0.25">
      <c r="A7" s="9" t="s">
        <v>145</v>
      </c>
      <c r="B7" s="9">
        <v>4</v>
      </c>
      <c r="C7" s="9" t="s">
        <v>73</v>
      </c>
      <c r="D7" s="9" t="s">
        <v>74</v>
      </c>
      <c r="E7" s="9" t="s">
        <v>146</v>
      </c>
      <c r="F7" s="9" t="s">
        <v>147</v>
      </c>
      <c r="G7" s="114" t="s">
        <v>4877</v>
      </c>
      <c r="H7" s="126" t="s">
        <v>5067</v>
      </c>
      <c r="I7" s="123" t="s">
        <v>152</v>
      </c>
      <c r="J7" s="115" t="s">
        <v>153</v>
      </c>
      <c r="K7" s="116" t="s">
        <v>154</v>
      </c>
      <c r="L7" s="115" t="s">
        <v>85</v>
      </c>
      <c r="M7" s="116" t="s">
        <v>86</v>
      </c>
      <c r="N7" s="115" t="s">
        <v>155</v>
      </c>
      <c r="O7" s="116" t="s">
        <v>156</v>
      </c>
      <c r="P7" s="123" t="s">
        <v>157</v>
      </c>
      <c r="Q7" s="123" t="s">
        <v>158</v>
      </c>
      <c r="R7" s="123" t="s">
        <v>159</v>
      </c>
      <c r="S7" s="123" t="s">
        <v>160</v>
      </c>
      <c r="T7" s="115" t="s">
        <v>161</v>
      </c>
      <c r="U7" s="116" t="s">
        <v>94</v>
      </c>
      <c r="V7" s="115" t="s">
        <v>162</v>
      </c>
      <c r="W7" s="116" t="s">
        <v>163</v>
      </c>
      <c r="X7" s="123" t="s">
        <v>164</v>
      </c>
      <c r="Y7" s="123" t="s">
        <v>98</v>
      </c>
      <c r="Z7" s="115" t="s">
        <v>165</v>
      </c>
      <c r="AA7" s="116" t="s">
        <v>166</v>
      </c>
    </row>
    <row r="8" spans="1:27" ht="80.099999999999994" customHeight="1" x14ac:dyDescent="0.25">
      <c r="A8" s="9" t="s">
        <v>167</v>
      </c>
      <c r="B8" s="9">
        <v>5</v>
      </c>
      <c r="C8" s="9" t="s">
        <v>73</v>
      </c>
      <c r="D8" s="9" t="s">
        <v>74</v>
      </c>
      <c r="E8" s="9" t="s">
        <v>146</v>
      </c>
      <c r="F8" s="9" t="s">
        <v>147</v>
      </c>
      <c r="G8" s="114" t="s">
        <v>4878</v>
      </c>
      <c r="H8" s="126" t="s">
        <v>5068</v>
      </c>
      <c r="I8" s="123" t="s">
        <v>172</v>
      </c>
      <c r="J8" s="115" t="s">
        <v>173</v>
      </c>
      <c r="K8" s="116" t="s">
        <v>174</v>
      </c>
      <c r="L8" s="115" t="s">
        <v>85</v>
      </c>
      <c r="M8" s="116" t="s">
        <v>86</v>
      </c>
      <c r="N8" s="115" t="s">
        <v>175</v>
      </c>
      <c r="O8" s="116" t="s">
        <v>176</v>
      </c>
      <c r="P8" s="123" t="s">
        <v>177</v>
      </c>
      <c r="Q8" s="123" t="s">
        <v>178</v>
      </c>
      <c r="R8" s="123" t="s">
        <v>179</v>
      </c>
      <c r="S8" s="123" t="s">
        <v>180</v>
      </c>
      <c r="T8" s="115" t="s">
        <v>181</v>
      </c>
      <c r="U8" s="116" t="s">
        <v>94</v>
      </c>
      <c r="V8" s="115" t="s">
        <v>182</v>
      </c>
      <c r="W8" s="116" t="s">
        <v>183</v>
      </c>
      <c r="X8" s="123" t="s">
        <v>184</v>
      </c>
      <c r="Y8" s="123" t="s">
        <v>119</v>
      </c>
      <c r="Z8" s="115" t="s">
        <v>185</v>
      </c>
      <c r="AA8" s="116" t="s">
        <v>186</v>
      </c>
    </row>
    <row r="9" spans="1:27" ht="80.099999999999994" customHeight="1" x14ac:dyDescent="0.25">
      <c r="A9" s="9" t="s">
        <v>187</v>
      </c>
      <c r="B9" s="9">
        <v>6</v>
      </c>
      <c r="C9" s="9" t="s">
        <v>73</v>
      </c>
      <c r="D9" s="9" t="s">
        <v>74</v>
      </c>
      <c r="E9" s="9" t="s">
        <v>146</v>
      </c>
      <c r="F9" s="9" t="s">
        <v>147</v>
      </c>
      <c r="G9" s="114" t="s">
        <v>4879</v>
      </c>
      <c r="H9" s="126" t="s">
        <v>5069</v>
      </c>
      <c r="I9" s="123" t="s">
        <v>192</v>
      </c>
      <c r="J9" s="115" t="s">
        <v>193</v>
      </c>
      <c r="K9" s="116" t="s">
        <v>194</v>
      </c>
      <c r="L9" s="115" t="s">
        <v>85</v>
      </c>
      <c r="M9" s="116" t="s">
        <v>86</v>
      </c>
      <c r="N9" s="115" t="s">
        <v>195</v>
      </c>
      <c r="O9" s="116" t="s">
        <v>196</v>
      </c>
      <c r="P9" s="123" t="s">
        <v>197</v>
      </c>
      <c r="Q9" s="123" t="s">
        <v>198</v>
      </c>
      <c r="R9" s="123" t="s">
        <v>199</v>
      </c>
      <c r="S9" s="123" t="s">
        <v>200</v>
      </c>
      <c r="T9" s="115" t="s">
        <v>201</v>
      </c>
      <c r="U9" s="116" t="s">
        <v>94</v>
      </c>
      <c r="V9" s="115" t="s">
        <v>202</v>
      </c>
      <c r="W9" s="116" t="s">
        <v>203</v>
      </c>
      <c r="X9" s="123" t="s">
        <v>204</v>
      </c>
      <c r="Y9" s="123" t="s">
        <v>119</v>
      </c>
      <c r="Z9" s="115" t="s">
        <v>205</v>
      </c>
      <c r="AA9" s="116" t="s">
        <v>206</v>
      </c>
    </row>
    <row r="10" spans="1:27" ht="80.099999999999994" customHeight="1" x14ac:dyDescent="0.25">
      <c r="A10" s="9" t="s">
        <v>207</v>
      </c>
      <c r="B10" s="9">
        <v>7</v>
      </c>
      <c r="C10" s="9" t="s">
        <v>73</v>
      </c>
      <c r="D10" s="9" t="s">
        <v>74</v>
      </c>
      <c r="E10" s="9" t="s">
        <v>146</v>
      </c>
      <c r="F10" s="9" t="s">
        <v>147</v>
      </c>
      <c r="G10" s="114" t="s">
        <v>4880</v>
      </c>
      <c r="H10" s="126" t="s">
        <v>5070</v>
      </c>
      <c r="I10" s="123" t="s">
        <v>212</v>
      </c>
      <c r="J10" s="115" t="s">
        <v>213</v>
      </c>
      <c r="K10" s="116" t="s">
        <v>214</v>
      </c>
      <c r="L10" s="115" t="s">
        <v>85</v>
      </c>
      <c r="M10" s="116" t="s">
        <v>86</v>
      </c>
      <c r="N10" s="115" t="s">
        <v>215</v>
      </c>
      <c r="O10" s="116" t="s">
        <v>216</v>
      </c>
      <c r="P10" s="123" t="s">
        <v>217</v>
      </c>
      <c r="Q10" s="123" t="s">
        <v>218</v>
      </c>
      <c r="R10" s="123" t="s">
        <v>219</v>
      </c>
      <c r="S10" s="123" t="s">
        <v>220</v>
      </c>
      <c r="T10" s="115" t="s">
        <v>221</v>
      </c>
      <c r="U10" s="116" t="s">
        <v>94</v>
      </c>
      <c r="V10" s="115" t="s">
        <v>222</v>
      </c>
      <c r="W10" s="116" t="s">
        <v>223</v>
      </c>
      <c r="X10" s="123" t="s">
        <v>224</v>
      </c>
      <c r="Y10" s="123" t="s">
        <v>98</v>
      </c>
      <c r="Z10" s="115" t="s">
        <v>225</v>
      </c>
      <c r="AA10" s="116" t="s">
        <v>226</v>
      </c>
    </row>
    <row r="11" spans="1:27" ht="80.099999999999994" customHeight="1" x14ac:dyDescent="0.25">
      <c r="A11" s="9" t="s">
        <v>227</v>
      </c>
      <c r="B11" s="9">
        <v>8</v>
      </c>
      <c r="C11" s="9" t="s">
        <v>73</v>
      </c>
      <c r="D11" s="9" t="s">
        <v>74</v>
      </c>
      <c r="E11" s="9" t="s">
        <v>146</v>
      </c>
      <c r="F11" s="9" t="s">
        <v>147</v>
      </c>
      <c r="G11" s="114" t="s">
        <v>4881</v>
      </c>
      <c r="H11" s="126" t="s">
        <v>5071</v>
      </c>
      <c r="I11" s="123" t="s">
        <v>230</v>
      </c>
      <c r="J11" s="115" t="s">
        <v>231</v>
      </c>
      <c r="K11" s="116" t="s">
        <v>232</v>
      </c>
      <c r="L11" s="115" t="s">
        <v>85</v>
      </c>
      <c r="M11" s="116" t="s">
        <v>86</v>
      </c>
      <c r="N11" s="115" t="s">
        <v>233</v>
      </c>
      <c r="O11" s="116" t="s">
        <v>234</v>
      </c>
      <c r="P11" s="123" t="s">
        <v>235</v>
      </c>
      <c r="Q11" s="123" t="s">
        <v>236</v>
      </c>
      <c r="R11" s="123" t="s">
        <v>237</v>
      </c>
      <c r="S11" s="123" t="s">
        <v>92</v>
      </c>
      <c r="T11" s="115" t="s">
        <v>238</v>
      </c>
      <c r="U11" s="116" t="s">
        <v>94</v>
      </c>
      <c r="V11" s="115" t="s">
        <v>239</v>
      </c>
      <c r="W11" s="116" t="s">
        <v>240</v>
      </c>
      <c r="X11" s="123" t="s">
        <v>241</v>
      </c>
      <c r="Y11" s="123" t="s">
        <v>119</v>
      </c>
      <c r="Z11" s="115" t="s">
        <v>242</v>
      </c>
      <c r="AA11" s="116" t="s">
        <v>243</v>
      </c>
    </row>
    <row r="12" spans="1:27" ht="80.099999999999994" customHeight="1" x14ac:dyDescent="0.25">
      <c r="A12" s="9" t="s">
        <v>244</v>
      </c>
      <c r="B12" s="9">
        <v>9</v>
      </c>
      <c r="C12" s="9" t="s">
        <v>73</v>
      </c>
      <c r="D12" s="9" t="s">
        <v>74</v>
      </c>
      <c r="E12" s="9" t="s">
        <v>146</v>
      </c>
      <c r="F12" s="9" t="s">
        <v>245</v>
      </c>
      <c r="G12" s="114" t="s">
        <v>4882</v>
      </c>
      <c r="H12" s="126" t="s">
        <v>5072</v>
      </c>
      <c r="I12" s="123" t="s">
        <v>249</v>
      </c>
      <c r="J12" s="115" t="s">
        <v>250</v>
      </c>
      <c r="K12" s="116" t="s">
        <v>251</v>
      </c>
      <c r="L12" s="115" t="s">
        <v>85</v>
      </c>
      <c r="M12" s="116" t="s">
        <v>86</v>
      </c>
      <c r="N12" s="115" t="s">
        <v>252</v>
      </c>
      <c r="O12" s="116" t="s">
        <v>253</v>
      </c>
      <c r="P12" s="123" t="s">
        <v>254</v>
      </c>
      <c r="Q12" s="123" t="s">
        <v>255</v>
      </c>
      <c r="R12" s="123" t="s">
        <v>256</v>
      </c>
      <c r="S12" s="123" t="s">
        <v>160</v>
      </c>
      <c r="T12" s="115" t="s">
        <v>257</v>
      </c>
      <c r="U12" s="116" t="s">
        <v>94</v>
      </c>
      <c r="V12" s="115" t="s">
        <v>258</v>
      </c>
      <c r="W12" s="116" t="s">
        <v>259</v>
      </c>
      <c r="X12" s="123" t="s">
        <v>260</v>
      </c>
      <c r="Y12" s="123" t="s">
        <v>98</v>
      </c>
      <c r="Z12" s="115" t="s">
        <v>261</v>
      </c>
      <c r="AA12" s="116" t="s">
        <v>262</v>
      </c>
    </row>
    <row r="13" spans="1:27" ht="80.099999999999994" customHeight="1" x14ac:dyDescent="0.25">
      <c r="A13" s="9" t="s">
        <v>263</v>
      </c>
      <c r="B13" s="9">
        <v>10</v>
      </c>
      <c r="C13" s="9" t="s">
        <v>73</v>
      </c>
      <c r="D13" s="9" t="s">
        <v>74</v>
      </c>
      <c r="E13" s="9" t="s">
        <v>146</v>
      </c>
      <c r="F13" s="9" t="s">
        <v>245</v>
      </c>
      <c r="G13" s="114" t="s">
        <v>4883</v>
      </c>
      <c r="H13" s="126" t="s">
        <v>5073</v>
      </c>
      <c r="I13" s="123" t="s">
        <v>268</v>
      </c>
      <c r="J13" s="115" t="s">
        <v>269</v>
      </c>
      <c r="K13" s="116" t="s">
        <v>270</v>
      </c>
      <c r="L13" s="115" t="s">
        <v>85</v>
      </c>
      <c r="M13" s="116" t="s">
        <v>86</v>
      </c>
      <c r="N13" s="115" t="s">
        <v>271</v>
      </c>
      <c r="O13" s="116" t="s">
        <v>272</v>
      </c>
      <c r="P13" s="123" t="s">
        <v>273</v>
      </c>
      <c r="Q13" s="123" t="s">
        <v>274</v>
      </c>
      <c r="R13" s="123" t="s">
        <v>275</v>
      </c>
      <c r="S13" s="123" t="s">
        <v>276</v>
      </c>
      <c r="T13" s="115" t="s">
        <v>277</v>
      </c>
      <c r="U13" s="116" t="s">
        <v>94</v>
      </c>
      <c r="V13" s="115" t="s">
        <v>278</v>
      </c>
      <c r="W13" s="116" t="s">
        <v>279</v>
      </c>
      <c r="X13" s="123" t="s">
        <v>280</v>
      </c>
      <c r="Y13" s="123" t="s">
        <v>281</v>
      </c>
      <c r="Z13" s="115" t="s">
        <v>282</v>
      </c>
      <c r="AA13" s="116" t="s">
        <v>283</v>
      </c>
    </row>
    <row r="14" spans="1:27" ht="80.099999999999994" customHeight="1" x14ac:dyDescent="0.25">
      <c r="A14" s="9" t="s">
        <v>284</v>
      </c>
      <c r="B14" s="9">
        <v>11</v>
      </c>
      <c r="C14" s="9" t="s">
        <v>73</v>
      </c>
      <c r="D14" s="9" t="s">
        <v>74</v>
      </c>
      <c r="E14" s="9" t="s">
        <v>146</v>
      </c>
      <c r="F14" s="9" t="s">
        <v>245</v>
      </c>
      <c r="G14" s="114" t="s">
        <v>4884</v>
      </c>
      <c r="H14" s="126" t="s">
        <v>5074</v>
      </c>
      <c r="I14" s="123" t="s">
        <v>287</v>
      </c>
      <c r="J14" s="115" t="s">
        <v>288</v>
      </c>
      <c r="K14" s="116" t="s">
        <v>289</v>
      </c>
      <c r="L14" s="115" t="s">
        <v>85</v>
      </c>
      <c r="M14" s="116" t="s">
        <v>86</v>
      </c>
      <c r="N14" s="115" t="s">
        <v>290</v>
      </c>
      <c r="O14" s="116" t="s">
        <v>291</v>
      </c>
      <c r="P14" s="123" t="s">
        <v>292</v>
      </c>
      <c r="Q14" s="123" t="s">
        <v>293</v>
      </c>
      <c r="R14" s="123" t="s">
        <v>294</v>
      </c>
      <c r="S14" s="123" t="s">
        <v>295</v>
      </c>
      <c r="T14" s="115" t="s">
        <v>296</v>
      </c>
      <c r="U14" s="116" t="s">
        <v>94</v>
      </c>
      <c r="V14" s="115" t="s">
        <v>297</v>
      </c>
      <c r="W14" s="116" t="s">
        <v>298</v>
      </c>
      <c r="X14" s="123" t="s">
        <v>299</v>
      </c>
      <c r="Y14" s="123" t="s">
        <v>300</v>
      </c>
      <c r="Z14" s="115" t="s">
        <v>301</v>
      </c>
      <c r="AA14" s="116" t="s">
        <v>302</v>
      </c>
    </row>
    <row r="15" spans="1:27" ht="80.099999999999994" customHeight="1" x14ac:dyDescent="0.25">
      <c r="A15" s="9" t="s">
        <v>303</v>
      </c>
      <c r="B15" s="9">
        <v>12</v>
      </c>
      <c r="C15" s="9" t="s">
        <v>73</v>
      </c>
      <c r="D15" s="9" t="s">
        <v>74</v>
      </c>
      <c r="E15" s="9" t="s">
        <v>304</v>
      </c>
      <c r="F15" s="9" t="s">
        <v>305</v>
      </c>
      <c r="G15" s="114" t="s">
        <v>4093</v>
      </c>
      <c r="H15" s="126" t="s">
        <v>5075</v>
      </c>
      <c r="I15" s="123" t="s">
        <v>309</v>
      </c>
      <c r="J15" s="115" t="s">
        <v>310</v>
      </c>
      <c r="K15" s="116" t="s">
        <v>311</v>
      </c>
      <c r="L15" s="115" t="s">
        <v>85</v>
      </c>
      <c r="M15" s="116" t="s">
        <v>86</v>
      </c>
      <c r="N15" s="115" t="s">
        <v>312</v>
      </c>
      <c r="O15" s="116" t="s">
        <v>313</v>
      </c>
      <c r="P15" s="123" t="s">
        <v>314</v>
      </c>
      <c r="Q15" s="123" t="s">
        <v>315</v>
      </c>
      <c r="R15" s="123" t="s">
        <v>316</v>
      </c>
      <c r="S15" s="123" t="s">
        <v>317</v>
      </c>
      <c r="T15" s="115" t="s">
        <v>318</v>
      </c>
      <c r="U15" s="116" t="s">
        <v>94</v>
      </c>
      <c r="V15" s="115" t="s">
        <v>319</v>
      </c>
      <c r="W15" s="116" t="s">
        <v>320</v>
      </c>
      <c r="X15" s="123" t="s">
        <v>321</v>
      </c>
      <c r="Y15" s="123" t="s">
        <v>300</v>
      </c>
      <c r="Z15" s="115" t="s">
        <v>322</v>
      </c>
      <c r="AA15" s="116" t="s">
        <v>323</v>
      </c>
    </row>
    <row r="16" spans="1:27" ht="80.099999999999994" customHeight="1" x14ac:dyDescent="0.25">
      <c r="A16" s="9" t="s">
        <v>324</v>
      </c>
      <c r="B16" s="9">
        <v>13</v>
      </c>
      <c r="C16" s="9" t="s">
        <v>73</v>
      </c>
      <c r="D16" s="9" t="s">
        <v>74</v>
      </c>
      <c r="E16" s="9" t="s">
        <v>304</v>
      </c>
      <c r="F16" s="9" t="s">
        <v>305</v>
      </c>
      <c r="G16" s="114" t="s">
        <v>4252</v>
      </c>
      <c r="H16" s="126" t="s">
        <v>5076</v>
      </c>
      <c r="I16" s="123" t="s">
        <v>328</v>
      </c>
      <c r="J16" s="115" t="s">
        <v>329</v>
      </c>
      <c r="K16" s="116" t="s">
        <v>330</v>
      </c>
      <c r="L16" s="115" t="s">
        <v>85</v>
      </c>
      <c r="M16" s="116" t="s">
        <v>86</v>
      </c>
      <c r="N16" s="115" t="s">
        <v>331</v>
      </c>
      <c r="O16" s="116" t="s">
        <v>332</v>
      </c>
      <c r="P16" s="123" t="s">
        <v>333</v>
      </c>
      <c r="Q16" s="123" t="s">
        <v>334</v>
      </c>
      <c r="R16" s="123" t="s">
        <v>316</v>
      </c>
      <c r="S16" s="123" t="s">
        <v>335</v>
      </c>
      <c r="T16" s="115" t="s">
        <v>318</v>
      </c>
      <c r="U16" s="116" t="s">
        <v>94</v>
      </c>
      <c r="V16" s="115" t="s">
        <v>336</v>
      </c>
      <c r="W16" s="116" t="s">
        <v>337</v>
      </c>
      <c r="X16" s="123" t="s">
        <v>321</v>
      </c>
      <c r="Y16" s="123" t="s">
        <v>300</v>
      </c>
      <c r="Z16" s="115" t="s">
        <v>338</v>
      </c>
      <c r="AA16" s="116" t="s">
        <v>339</v>
      </c>
    </row>
    <row r="17" spans="1:27" ht="80.099999999999994" customHeight="1" x14ac:dyDescent="0.25">
      <c r="A17" s="9" t="s">
        <v>340</v>
      </c>
      <c r="B17" s="9">
        <v>14</v>
      </c>
      <c r="C17" s="9" t="s">
        <v>73</v>
      </c>
      <c r="D17" s="9" t="s">
        <v>74</v>
      </c>
      <c r="E17" s="9" t="s">
        <v>304</v>
      </c>
      <c r="F17" s="9" t="s">
        <v>305</v>
      </c>
      <c r="G17" s="114" t="s">
        <v>4260</v>
      </c>
      <c r="H17" s="126" t="s">
        <v>5077</v>
      </c>
      <c r="I17" s="123" t="s">
        <v>343</v>
      </c>
      <c r="J17" s="115" t="s">
        <v>344</v>
      </c>
      <c r="K17" s="116" t="s">
        <v>345</v>
      </c>
      <c r="L17" s="115" t="s">
        <v>85</v>
      </c>
      <c r="M17" s="116" t="s">
        <v>86</v>
      </c>
      <c r="N17" s="115" t="s">
        <v>346</v>
      </c>
      <c r="O17" s="116" t="s">
        <v>347</v>
      </c>
      <c r="P17" s="123" t="s">
        <v>348</v>
      </c>
      <c r="Q17" s="123" t="s">
        <v>349</v>
      </c>
      <c r="R17" s="123" t="s">
        <v>316</v>
      </c>
      <c r="S17" s="123" t="s">
        <v>350</v>
      </c>
      <c r="T17" s="115" t="s">
        <v>318</v>
      </c>
      <c r="U17" s="116" t="s">
        <v>94</v>
      </c>
      <c r="V17" s="115" t="s">
        <v>351</v>
      </c>
      <c r="W17" s="116" t="s">
        <v>352</v>
      </c>
      <c r="X17" s="123" t="s">
        <v>321</v>
      </c>
      <c r="Y17" s="123" t="s">
        <v>300</v>
      </c>
      <c r="Z17" s="115" t="s">
        <v>353</v>
      </c>
      <c r="AA17" s="116" t="s">
        <v>354</v>
      </c>
    </row>
    <row r="18" spans="1:27" ht="80.099999999999994" customHeight="1" x14ac:dyDescent="0.25">
      <c r="A18" s="9" t="s">
        <v>355</v>
      </c>
      <c r="B18" s="9">
        <v>15</v>
      </c>
      <c r="C18" s="9" t="s">
        <v>73</v>
      </c>
      <c r="D18" s="9" t="s">
        <v>74</v>
      </c>
      <c r="E18" s="9" t="s">
        <v>304</v>
      </c>
      <c r="F18" s="9" t="s">
        <v>305</v>
      </c>
      <c r="G18" s="114" t="s">
        <v>4129</v>
      </c>
      <c r="H18" s="126" t="s">
        <v>5078</v>
      </c>
      <c r="I18" s="123" t="s">
        <v>358</v>
      </c>
      <c r="J18" s="115" t="s">
        <v>359</v>
      </c>
      <c r="K18" s="116" t="s">
        <v>360</v>
      </c>
      <c r="L18" s="115" t="s">
        <v>85</v>
      </c>
      <c r="M18" s="116" t="s">
        <v>86</v>
      </c>
      <c r="N18" s="115" t="s">
        <v>361</v>
      </c>
      <c r="O18" s="116" t="s">
        <v>362</v>
      </c>
      <c r="P18" s="123" t="s">
        <v>363</v>
      </c>
      <c r="Q18" s="123" t="s">
        <v>364</v>
      </c>
      <c r="R18" s="123" t="s">
        <v>316</v>
      </c>
      <c r="S18" s="123" t="s">
        <v>335</v>
      </c>
      <c r="T18" s="115" t="s">
        <v>318</v>
      </c>
      <c r="U18" s="116" t="s">
        <v>94</v>
      </c>
      <c r="V18" s="115" t="s">
        <v>365</v>
      </c>
      <c r="W18" s="116" t="s">
        <v>366</v>
      </c>
      <c r="X18" s="123" t="s">
        <v>321</v>
      </c>
      <c r="Y18" s="123" t="s">
        <v>300</v>
      </c>
      <c r="Z18" s="115" t="s">
        <v>367</v>
      </c>
      <c r="AA18" s="116" t="s">
        <v>368</v>
      </c>
    </row>
    <row r="19" spans="1:27" ht="80.099999999999994" customHeight="1" x14ac:dyDescent="0.25">
      <c r="A19" s="9" t="s">
        <v>369</v>
      </c>
      <c r="B19" s="9">
        <v>16</v>
      </c>
      <c r="C19" s="9" t="s">
        <v>73</v>
      </c>
      <c r="D19" s="9" t="s">
        <v>74</v>
      </c>
      <c r="E19" s="9" t="s">
        <v>304</v>
      </c>
      <c r="F19" s="9" t="s">
        <v>305</v>
      </c>
      <c r="G19" s="114" t="s">
        <v>4223</v>
      </c>
      <c r="H19" s="126" t="s">
        <v>5079</v>
      </c>
      <c r="I19" s="123" t="s">
        <v>372</v>
      </c>
      <c r="J19" s="115" t="s">
        <v>373</v>
      </c>
      <c r="K19" s="116" t="s">
        <v>374</v>
      </c>
      <c r="L19" s="115" t="s">
        <v>85</v>
      </c>
      <c r="M19" s="116" t="s">
        <v>86</v>
      </c>
      <c r="N19" s="115" t="s">
        <v>375</v>
      </c>
      <c r="O19" s="116" t="s">
        <v>376</v>
      </c>
      <c r="P19" s="123" t="s">
        <v>377</v>
      </c>
      <c r="Q19" s="123" t="s">
        <v>378</v>
      </c>
      <c r="R19" s="123" t="s">
        <v>316</v>
      </c>
      <c r="S19" s="123" t="s">
        <v>379</v>
      </c>
      <c r="T19" s="115" t="s">
        <v>318</v>
      </c>
      <c r="U19" s="116" t="s">
        <v>94</v>
      </c>
      <c r="V19" s="115" t="s">
        <v>380</v>
      </c>
      <c r="W19" s="116" t="s">
        <v>381</v>
      </c>
      <c r="X19" s="123" t="s">
        <v>321</v>
      </c>
      <c r="Y19" s="123" t="s">
        <v>300</v>
      </c>
      <c r="Z19" s="115" t="s">
        <v>382</v>
      </c>
      <c r="AA19" s="116" t="s">
        <v>383</v>
      </c>
    </row>
    <row r="20" spans="1:27" ht="80.099999999999994" customHeight="1" x14ac:dyDescent="0.25">
      <c r="A20" s="9" t="s">
        <v>384</v>
      </c>
      <c r="B20" s="9">
        <v>17</v>
      </c>
      <c r="C20" s="9" t="s">
        <v>73</v>
      </c>
      <c r="D20" s="9" t="s">
        <v>74</v>
      </c>
      <c r="E20" s="9" t="s">
        <v>304</v>
      </c>
      <c r="F20" s="9" t="s">
        <v>305</v>
      </c>
      <c r="G20" s="114" t="s">
        <v>4071</v>
      </c>
      <c r="H20" s="126" t="s">
        <v>5080</v>
      </c>
      <c r="I20" s="123" t="s">
        <v>388</v>
      </c>
      <c r="J20" s="115" t="s">
        <v>389</v>
      </c>
      <c r="K20" s="116" t="s">
        <v>390</v>
      </c>
      <c r="L20" s="115" t="s">
        <v>85</v>
      </c>
      <c r="M20" s="116" t="s">
        <v>86</v>
      </c>
      <c r="N20" s="115" t="s">
        <v>391</v>
      </c>
      <c r="O20" s="116" t="s">
        <v>392</v>
      </c>
      <c r="P20" s="123" t="s">
        <v>393</v>
      </c>
      <c r="Q20" s="123" t="s">
        <v>394</v>
      </c>
      <c r="R20" s="123" t="s">
        <v>316</v>
      </c>
      <c r="S20" s="123" t="s">
        <v>395</v>
      </c>
      <c r="T20" s="115" t="s">
        <v>318</v>
      </c>
      <c r="U20" s="116" t="s">
        <v>94</v>
      </c>
      <c r="V20" s="115" t="s">
        <v>396</v>
      </c>
      <c r="W20" s="116" t="s">
        <v>397</v>
      </c>
      <c r="X20" s="123" t="s">
        <v>321</v>
      </c>
      <c r="Y20" s="123" t="s">
        <v>300</v>
      </c>
      <c r="Z20" s="115" t="s">
        <v>398</v>
      </c>
      <c r="AA20" s="116" t="s">
        <v>399</v>
      </c>
    </row>
    <row r="21" spans="1:27" ht="80.099999999999994" customHeight="1" x14ac:dyDescent="0.25">
      <c r="A21" s="9" t="s">
        <v>400</v>
      </c>
      <c r="B21" s="9">
        <v>18</v>
      </c>
      <c r="C21" s="9" t="s">
        <v>73</v>
      </c>
      <c r="D21" s="9" t="s">
        <v>74</v>
      </c>
      <c r="E21" s="9" t="s">
        <v>304</v>
      </c>
      <c r="F21" s="9" t="s">
        <v>305</v>
      </c>
      <c r="G21" s="114" t="s">
        <v>4154</v>
      </c>
      <c r="H21" s="126" t="s">
        <v>5081</v>
      </c>
      <c r="I21" s="123" t="s">
        <v>403</v>
      </c>
      <c r="J21" s="115" t="s">
        <v>404</v>
      </c>
      <c r="K21" s="116" t="s">
        <v>405</v>
      </c>
      <c r="L21" s="115" t="s">
        <v>85</v>
      </c>
      <c r="M21" s="116" t="s">
        <v>86</v>
      </c>
      <c r="N21" s="115" t="s">
        <v>406</v>
      </c>
      <c r="O21" s="116" t="s">
        <v>407</v>
      </c>
      <c r="P21" s="123" t="s">
        <v>408</v>
      </c>
      <c r="Q21" s="123" t="s">
        <v>409</v>
      </c>
      <c r="R21" s="123" t="s">
        <v>316</v>
      </c>
      <c r="S21" s="123" t="s">
        <v>410</v>
      </c>
      <c r="T21" s="115" t="s">
        <v>318</v>
      </c>
      <c r="U21" s="116" t="s">
        <v>94</v>
      </c>
      <c r="V21" s="115" t="s">
        <v>411</v>
      </c>
      <c r="W21" s="116" t="s">
        <v>412</v>
      </c>
      <c r="X21" s="123" t="s">
        <v>321</v>
      </c>
      <c r="Y21" s="123" t="s">
        <v>413</v>
      </c>
      <c r="Z21" s="115" t="s">
        <v>414</v>
      </c>
      <c r="AA21" s="116" t="s">
        <v>415</v>
      </c>
    </row>
    <row r="22" spans="1:27" ht="80.099999999999994" customHeight="1" x14ac:dyDescent="0.25">
      <c r="A22" s="9" t="s">
        <v>416</v>
      </c>
      <c r="B22" s="9">
        <v>19</v>
      </c>
      <c r="C22" s="9" t="s">
        <v>73</v>
      </c>
      <c r="D22" s="9" t="s">
        <v>74</v>
      </c>
      <c r="E22" s="9" t="s">
        <v>304</v>
      </c>
      <c r="F22" s="9" t="s">
        <v>305</v>
      </c>
      <c r="G22" s="114" t="s">
        <v>4110</v>
      </c>
      <c r="H22" s="126" t="s">
        <v>5082</v>
      </c>
      <c r="I22" s="123" t="s">
        <v>419</v>
      </c>
      <c r="J22" s="115" t="s">
        <v>420</v>
      </c>
      <c r="K22" s="116" t="s">
        <v>421</v>
      </c>
      <c r="L22" s="115" t="s">
        <v>85</v>
      </c>
      <c r="M22" s="116" t="s">
        <v>86</v>
      </c>
      <c r="N22" s="115" t="s">
        <v>422</v>
      </c>
      <c r="O22" s="116" t="s">
        <v>423</v>
      </c>
      <c r="P22" s="123" t="s">
        <v>424</v>
      </c>
      <c r="Q22" s="123" t="s">
        <v>425</v>
      </c>
      <c r="R22" s="123" t="s">
        <v>316</v>
      </c>
      <c r="S22" s="123" t="s">
        <v>426</v>
      </c>
      <c r="T22" s="115" t="s">
        <v>318</v>
      </c>
      <c r="U22" s="116" t="s">
        <v>94</v>
      </c>
      <c r="V22" s="115" t="s">
        <v>427</v>
      </c>
      <c r="W22" s="116" t="s">
        <v>428</v>
      </c>
      <c r="X22" s="123" t="s">
        <v>321</v>
      </c>
      <c r="Y22" s="123" t="s">
        <v>413</v>
      </c>
      <c r="Z22" s="115" t="s">
        <v>429</v>
      </c>
      <c r="AA22" s="116" t="s">
        <v>430</v>
      </c>
    </row>
    <row r="23" spans="1:27" ht="80.099999999999994" customHeight="1" x14ac:dyDescent="0.25">
      <c r="A23" s="9" t="s">
        <v>431</v>
      </c>
      <c r="B23" s="9">
        <v>20</v>
      </c>
      <c r="C23" s="9" t="s">
        <v>73</v>
      </c>
      <c r="D23" s="9" t="s">
        <v>74</v>
      </c>
      <c r="E23" s="9" t="s">
        <v>304</v>
      </c>
      <c r="F23" s="9" t="s">
        <v>305</v>
      </c>
      <c r="G23" s="114" t="s">
        <v>4207</v>
      </c>
      <c r="H23" s="126" t="s">
        <v>5083</v>
      </c>
      <c r="I23" s="123" t="s">
        <v>434</v>
      </c>
      <c r="J23" s="115" t="s">
        <v>435</v>
      </c>
      <c r="K23" s="116" t="s">
        <v>436</v>
      </c>
      <c r="L23" s="115" t="s">
        <v>85</v>
      </c>
      <c r="M23" s="116" t="s">
        <v>86</v>
      </c>
      <c r="N23" s="115" t="s">
        <v>437</v>
      </c>
      <c r="O23" s="116" t="s">
        <v>438</v>
      </c>
      <c r="P23" s="123" t="s">
        <v>439</v>
      </c>
      <c r="Q23" s="123" t="s">
        <v>440</v>
      </c>
      <c r="R23" s="123" t="s">
        <v>316</v>
      </c>
      <c r="S23" s="123" t="s">
        <v>441</v>
      </c>
      <c r="T23" s="115" t="s">
        <v>318</v>
      </c>
      <c r="U23" s="116" t="s">
        <v>94</v>
      </c>
      <c r="V23" s="115" t="s">
        <v>442</v>
      </c>
      <c r="W23" s="116" t="s">
        <v>443</v>
      </c>
      <c r="X23" s="123" t="s">
        <v>321</v>
      </c>
      <c r="Y23" s="123" t="s">
        <v>119</v>
      </c>
      <c r="Z23" s="115" t="s">
        <v>444</v>
      </c>
      <c r="AA23" s="116" t="s">
        <v>445</v>
      </c>
    </row>
    <row r="24" spans="1:27" ht="80.099999999999994" customHeight="1" x14ac:dyDescent="0.25">
      <c r="A24" s="9" t="s">
        <v>446</v>
      </c>
      <c r="B24" s="9">
        <v>21</v>
      </c>
      <c r="C24" s="9" t="s">
        <v>73</v>
      </c>
      <c r="D24" s="9" t="s">
        <v>74</v>
      </c>
      <c r="E24" s="9" t="s">
        <v>304</v>
      </c>
      <c r="F24" s="9" t="s">
        <v>305</v>
      </c>
      <c r="G24" s="114" t="s">
        <v>4233</v>
      </c>
      <c r="H24" s="126" t="s">
        <v>5084</v>
      </c>
      <c r="I24" s="123" t="s">
        <v>449</v>
      </c>
      <c r="J24" s="115" t="s">
        <v>450</v>
      </c>
      <c r="K24" s="116" t="s">
        <v>451</v>
      </c>
      <c r="L24" s="115" t="s">
        <v>85</v>
      </c>
      <c r="M24" s="116" t="s">
        <v>86</v>
      </c>
      <c r="N24" s="115" t="s">
        <v>452</v>
      </c>
      <c r="O24" s="116" t="s">
        <v>453</v>
      </c>
      <c r="P24" s="123" t="s">
        <v>454</v>
      </c>
      <c r="Q24" s="123" t="s">
        <v>455</v>
      </c>
      <c r="R24" s="123" t="s">
        <v>316</v>
      </c>
      <c r="S24" s="123" t="s">
        <v>456</v>
      </c>
      <c r="T24" s="115" t="s">
        <v>318</v>
      </c>
      <c r="U24" s="116" t="s">
        <v>94</v>
      </c>
      <c r="V24" s="115" t="s">
        <v>457</v>
      </c>
      <c r="W24" s="116" t="s">
        <v>458</v>
      </c>
      <c r="X24" s="123" t="s">
        <v>321</v>
      </c>
      <c r="Y24" s="123" t="s">
        <v>119</v>
      </c>
      <c r="Z24" s="115" t="s">
        <v>459</v>
      </c>
      <c r="AA24" s="116" t="s">
        <v>460</v>
      </c>
    </row>
    <row r="25" spans="1:27" ht="80.099999999999994" customHeight="1" x14ac:dyDescent="0.25">
      <c r="A25" s="9" t="s">
        <v>461</v>
      </c>
      <c r="B25" s="9">
        <v>22</v>
      </c>
      <c r="C25" s="9" t="s">
        <v>73</v>
      </c>
      <c r="D25" s="9" t="s">
        <v>74</v>
      </c>
      <c r="E25" s="9" t="s">
        <v>304</v>
      </c>
      <c r="F25" s="9" t="s">
        <v>305</v>
      </c>
      <c r="G25" s="114" t="s">
        <v>4243</v>
      </c>
      <c r="H25" s="126" t="s">
        <v>5085</v>
      </c>
      <c r="I25" s="123" t="s">
        <v>465</v>
      </c>
      <c r="J25" s="115" t="s">
        <v>466</v>
      </c>
      <c r="K25" s="116" t="s">
        <v>467</v>
      </c>
      <c r="L25" s="115" t="s">
        <v>85</v>
      </c>
      <c r="M25" s="116" t="s">
        <v>86</v>
      </c>
      <c r="N25" s="115" t="s">
        <v>468</v>
      </c>
      <c r="O25" s="116" t="s">
        <v>469</v>
      </c>
      <c r="P25" s="123" t="s">
        <v>470</v>
      </c>
      <c r="Q25" s="123" t="s">
        <v>471</v>
      </c>
      <c r="R25" s="123" t="s">
        <v>316</v>
      </c>
      <c r="S25" s="123" t="s">
        <v>472</v>
      </c>
      <c r="T25" s="115" t="s">
        <v>318</v>
      </c>
      <c r="U25" s="116" t="s">
        <v>94</v>
      </c>
      <c r="V25" s="115" t="s">
        <v>473</v>
      </c>
      <c r="W25" s="116" t="s">
        <v>474</v>
      </c>
      <c r="X25" s="123" t="s">
        <v>321</v>
      </c>
      <c r="Y25" s="123" t="s">
        <v>300</v>
      </c>
      <c r="Z25" s="115" t="s">
        <v>475</v>
      </c>
      <c r="AA25" s="116" t="s">
        <v>476</v>
      </c>
    </row>
    <row r="26" spans="1:27" ht="80.099999999999994" customHeight="1" x14ac:dyDescent="0.25">
      <c r="A26" s="9" t="s">
        <v>477</v>
      </c>
      <c r="B26" s="9">
        <v>23</v>
      </c>
      <c r="C26" s="9" t="s">
        <v>73</v>
      </c>
      <c r="D26" s="9" t="s">
        <v>74</v>
      </c>
      <c r="E26" s="9" t="s">
        <v>304</v>
      </c>
      <c r="F26" s="9" t="s">
        <v>305</v>
      </c>
      <c r="G26" s="114" t="s">
        <v>4169</v>
      </c>
      <c r="H26" s="126" t="s">
        <v>5086</v>
      </c>
      <c r="I26" s="123" t="s">
        <v>480</v>
      </c>
      <c r="J26" s="115" t="s">
        <v>481</v>
      </c>
      <c r="K26" s="116" t="s">
        <v>482</v>
      </c>
      <c r="L26" s="115" t="s">
        <v>85</v>
      </c>
      <c r="M26" s="116" t="s">
        <v>86</v>
      </c>
      <c r="N26" s="115" t="s">
        <v>483</v>
      </c>
      <c r="O26" s="116" t="s">
        <v>484</v>
      </c>
      <c r="P26" s="123" t="s">
        <v>485</v>
      </c>
      <c r="Q26" s="123" t="s">
        <v>486</v>
      </c>
      <c r="R26" s="123" t="s">
        <v>316</v>
      </c>
      <c r="S26" s="123" t="s">
        <v>441</v>
      </c>
      <c r="T26" s="115" t="s">
        <v>318</v>
      </c>
      <c r="U26" s="116" t="s">
        <v>94</v>
      </c>
      <c r="V26" s="115" t="s">
        <v>487</v>
      </c>
      <c r="W26" s="116" t="s">
        <v>488</v>
      </c>
      <c r="X26" s="123" t="s">
        <v>321</v>
      </c>
      <c r="Y26" s="123" t="s">
        <v>489</v>
      </c>
      <c r="Z26" s="115" t="s">
        <v>490</v>
      </c>
      <c r="AA26" s="116" t="s">
        <v>491</v>
      </c>
    </row>
    <row r="27" spans="1:27" ht="80.099999999999994" customHeight="1" x14ac:dyDescent="0.25">
      <c r="A27" s="9" t="s">
        <v>492</v>
      </c>
      <c r="B27" s="9">
        <v>24</v>
      </c>
      <c r="C27" s="9" t="s">
        <v>73</v>
      </c>
      <c r="D27" s="9" t="s">
        <v>74</v>
      </c>
      <c r="E27" s="9" t="s">
        <v>304</v>
      </c>
      <c r="F27" s="9" t="s">
        <v>305</v>
      </c>
      <c r="G27" s="114" t="s">
        <v>4143</v>
      </c>
      <c r="H27" s="126" t="s">
        <v>5087</v>
      </c>
      <c r="I27" s="123" t="s">
        <v>495</v>
      </c>
      <c r="J27" s="115" t="s">
        <v>496</v>
      </c>
      <c r="K27" s="116" t="s">
        <v>497</v>
      </c>
      <c r="L27" s="115" t="s">
        <v>85</v>
      </c>
      <c r="M27" s="116" t="s">
        <v>86</v>
      </c>
      <c r="N27" s="115" t="s">
        <v>498</v>
      </c>
      <c r="O27" s="116" t="s">
        <v>499</v>
      </c>
      <c r="P27" s="123" t="s">
        <v>500</v>
      </c>
      <c r="Q27" s="123" t="s">
        <v>501</v>
      </c>
      <c r="R27" s="123" t="s">
        <v>316</v>
      </c>
      <c r="S27" s="123" t="s">
        <v>502</v>
      </c>
      <c r="T27" s="115" t="s">
        <v>318</v>
      </c>
      <c r="U27" s="116" t="s">
        <v>94</v>
      </c>
      <c r="V27" s="115" t="s">
        <v>503</v>
      </c>
      <c r="W27" s="116" t="s">
        <v>504</v>
      </c>
      <c r="X27" s="123" t="s">
        <v>321</v>
      </c>
      <c r="Y27" s="123" t="s">
        <v>505</v>
      </c>
      <c r="Z27" s="115" t="s">
        <v>506</v>
      </c>
      <c r="AA27" s="116" t="s">
        <v>507</v>
      </c>
    </row>
    <row r="28" spans="1:27" ht="80.099999999999994" customHeight="1" x14ac:dyDescent="0.25">
      <c r="A28" s="9" t="s">
        <v>508</v>
      </c>
      <c r="B28" s="9">
        <v>25</v>
      </c>
      <c r="C28" s="9" t="s">
        <v>73</v>
      </c>
      <c r="D28" s="9" t="s">
        <v>74</v>
      </c>
      <c r="E28" s="9" t="s">
        <v>304</v>
      </c>
      <c r="F28" s="9" t="s">
        <v>305</v>
      </c>
      <c r="G28" s="114" t="s">
        <v>4264</v>
      </c>
      <c r="H28" s="126" t="s">
        <v>5088</v>
      </c>
      <c r="I28" s="123" t="s">
        <v>511</v>
      </c>
      <c r="J28" s="115" t="s">
        <v>512</v>
      </c>
      <c r="K28" s="116" t="s">
        <v>513</v>
      </c>
      <c r="L28" s="115" t="s">
        <v>85</v>
      </c>
      <c r="M28" s="116" t="s">
        <v>86</v>
      </c>
      <c r="N28" s="115" t="s">
        <v>514</v>
      </c>
      <c r="O28" s="116" t="s">
        <v>515</v>
      </c>
      <c r="P28" s="123" t="s">
        <v>516</v>
      </c>
      <c r="Q28" s="123" t="s">
        <v>517</v>
      </c>
      <c r="R28" s="123" t="s">
        <v>316</v>
      </c>
      <c r="S28" s="123" t="s">
        <v>518</v>
      </c>
      <c r="T28" s="115" t="s">
        <v>318</v>
      </c>
      <c r="U28" s="116" t="s">
        <v>94</v>
      </c>
      <c r="V28" s="115" t="s">
        <v>519</v>
      </c>
      <c r="W28" s="116" t="s">
        <v>520</v>
      </c>
      <c r="X28" s="123" t="s">
        <v>321</v>
      </c>
      <c r="Y28" s="123" t="s">
        <v>505</v>
      </c>
      <c r="Z28" s="115" t="s">
        <v>521</v>
      </c>
      <c r="AA28" s="116" t="s">
        <v>522</v>
      </c>
    </row>
    <row r="29" spans="1:27" ht="80.099999999999994" customHeight="1" x14ac:dyDescent="0.25">
      <c r="A29" s="9" t="s">
        <v>523</v>
      </c>
      <c r="B29" s="9">
        <v>26</v>
      </c>
      <c r="C29" s="9" t="s">
        <v>73</v>
      </c>
      <c r="D29" s="9" t="s">
        <v>74</v>
      </c>
      <c r="E29" s="9" t="s">
        <v>304</v>
      </c>
      <c r="F29" s="9" t="s">
        <v>305</v>
      </c>
      <c r="G29" s="114" t="s">
        <v>4101</v>
      </c>
      <c r="H29" s="126" t="s">
        <v>5089</v>
      </c>
      <c r="I29" s="123" t="s">
        <v>526</v>
      </c>
      <c r="J29" s="115" t="s">
        <v>527</v>
      </c>
      <c r="K29" s="116" t="s">
        <v>528</v>
      </c>
      <c r="L29" s="115" t="s">
        <v>85</v>
      </c>
      <c r="M29" s="116" t="s">
        <v>86</v>
      </c>
      <c r="N29" s="115" t="s">
        <v>529</v>
      </c>
      <c r="O29" s="116" t="s">
        <v>530</v>
      </c>
      <c r="P29" s="123" t="s">
        <v>531</v>
      </c>
      <c r="Q29" s="123" t="s">
        <v>532</v>
      </c>
      <c r="R29" s="123" t="s">
        <v>316</v>
      </c>
      <c r="S29" s="123" t="s">
        <v>533</v>
      </c>
      <c r="T29" s="115" t="s">
        <v>318</v>
      </c>
      <c r="U29" s="116" t="s">
        <v>94</v>
      </c>
      <c r="V29" s="115" t="s">
        <v>534</v>
      </c>
      <c r="W29" s="116" t="s">
        <v>535</v>
      </c>
      <c r="X29" s="123" t="s">
        <v>321</v>
      </c>
      <c r="Y29" s="123" t="s">
        <v>536</v>
      </c>
      <c r="Z29" s="115" t="s">
        <v>537</v>
      </c>
      <c r="AA29" s="116" t="s">
        <v>538</v>
      </c>
    </row>
    <row r="30" spans="1:27" ht="80.099999999999994" customHeight="1" x14ac:dyDescent="0.25">
      <c r="A30" s="9" t="s">
        <v>539</v>
      </c>
      <c r="B30" s="9">
        <v>27</v>
      </c>
      <c r="C30" s="9" t="s">
        <v>73</v>
      </c>
      <c r="D30" s="9" t="s">
        <v>74</v>
      </c>
      <c r="E30" s="9" t="s">
        <v>304</v>
      </c>
      <c r="F30" s="9" t="s">
        <v>305</v>
      </c>
      <c r="G30" s="114" t="s">
        <v>4119</v>
      </c>
      <c r="H30" s="126" t="s">
        <v>5090</v>
      </c>
      <c r="I30" s="123" t="s">
        <v>542</v>
      </c>
      <c r="J30" s="115" t="s">
        <v>543</v>
      </c>
      <c r="K30" s="116" t="s">
        <v>544</v>
      </c>
      <c r="L30" s="115" t="s">
        <v>85</v>
      </c>
      <c r="M30" s="116" t="s">
        <v>86</v>
      </c>
      <c r="N30" s="115" t="s">
        <v>545</v>
      </c>
      <c r="O30" s="116" t="s">
        <v>546</v>
      </c>
      <c r="P30" s="123" t="s">
        <v>547</v>
      </c>
      <c r="Q30" s="123" t="s">
        <v>548</v>
      </c>
      <c r="R30" s="123" t="s">
        <v>316</v>
      </c>
      <c r="S30" s="123" t="s">
        <v>549</v>
      </c>
      <c r="T30" s="115" t="s">
        <v>318</v>
      </c>
      <c r="U30" s="116" t="s">
        <v>94</v>
      </c>
      <c r="V30" s="115" t="s">
        <v>550</v>
      </c>
      <c r="W30" s="116" t="s">
        <v>551</v>
      </c>
      <c r="X30" s="123" t="s">
        <v>321</v>
      </c>
      <c r="Y30" s="123" t="s">
        <v>536</v>
      </c>
      <c r="Z30" s="115" t="s">
        <v>552</v>
      </c>
      <c r="AA30" s="116" t="s">
        <v>553</v>
      </c>
    </row>
    <row r="31" spans="1:27" ht="80.099999999999994" customHeight="1" x14ac:dyDescent="0.25">
      <c r="A31" s="9" t="s">
        <v>554</v>
      </c>
      <c r="B31" s="9">
        <v>28</v>
      </c>
      <c r="C31" s="9" t="s">
        <v>73</v>
      </c>
      <c r="D31" s="9" t="s">
        <v>74</v>
      </c>
      <c r="E31" s="9" t="s">
        <v>304</v>
      </c>
      <c r="F31" s="9" t="s">
        <v>305</v>
      </c>
      <c r="G31" s="114" t="s">
        <v>4124</v>
      </c>
      <c r="H31" s="126" t="s">
        <v>5091</v>
      </c>
      <c r="I31" s="123" t="s">
        <v>557</v>
      </c>
      <c r="J31" s="115" t="s">
        <v>558</v>
      </c>
      <c r="K31" s="116" t="s">
        <v>559</v>
      </c>
      <c r="L31" s="115" t="s">
        <v>85</v>
      </c>
      <c r="M31" s="116" t="s">
        <v>86</v>
      </c>
      <c r="N31" s="115" t="s">
        <v>560</v>
      </c>
      <c r="O31" s="116" t="s">
        <v>561</v>
      </c>
      <c r="P31" s="123" t="s">
        <v>562</v>
      </c>
      <c r="Q31" s="123" t="s">
        <v>563</v>
      </c>
      <c r="R31" s="123" t="s">
        <v>316</v>
      </c>
      <c r="S31" s="123" t="s">
        <v>564</v>
      </c>
      <c r="T31" s="115" t="s">
        <v>318</v>
      </c>
      <c r="U31" s="116" t="s">
        <v>94</v>
      </c>
      <c r="V31" s="115" t="s">
        <v>565</v>
      </c>
      <c r="W31" s="116" t="s">
        <v>566</v>
      </c>
      <c r="X31" s="123" t="s">
        <v>321</v>
      </c>
      <c r="Y31" s="123" t="s">
        <v>536</v>
      </c>
      <c r="Z31" s="115" t="s">
        <v>567</v>
      </c>
      <c r="AA31" s="116" t="s">
        <v>568</v>
      </c>
    </row>
    <row r="32" spans="1:27" ht="80.099999999999994" customHeight="1" x14ac:dyDescent="0.25">
      <c r="A32" s="9" t="s">
        <v>569</v>
      </c>
      <c r="B32" s="9">
        <v>29</v>
      </c>
      <c r="C32" s="9" t="s">
        <v>73</v>
      </c>
      <c r="D32" s="9" t="s">
        <v>74</v>
      </c>
      <c r="E32" s="9" t="s">
        <v>304</v>
      </c>
      <c r="F32" s="9" t="s">
        <v>305</v>
      </c>
      <c r="G32" s="114" t="s">
        <v>4248</v>
      </c>
      <c r="H32" s="126" t="s">
        <v>5092</v>
      </c>
      <c r="I32" s="123" t="s">
        <v>572</v>
      </c>
      <c r="J32" s="115" t="s">
        <v>573</v>
      </c>
      <c r="K32" s="116" t="s">
        <v>574</v>
      </c>
      <c r="L32" s="115" t="s">
        <v>85</v>
      </c>
      <c r="M32" s="116" t="s">
        <v>86</v>
      </c>
      <c r="N32" s="115" t="s">
        <v>575</v>
      </c>
      <c r="O32" s="116" t="s">
        <v>576</v>
      </c>
      <c r="P32" s="123" t="s">
        <v>577</v>
      </c>
      <c r="Q32" s="123" t="s">
        <v>578</v>
      </c>
      <c r="R32" s="123" t="s">
        <v>316</v>
      </c>
      <c r="S32" s="123" t="s">
        <v>579</v>
      </c>
      <c r="T32" s="115" t="s">
        <v>318</v>
      </c>
      <c r="U32" s="116" t="s">
        <v>94</v>
      </c>
      <c r="V32" s="115" t="s">
        <v>580</v>
      </c>
      <c r="W32" s="116" t="s">
        <v>581</v>
      </c>
      <c r="X32" s="123" t="s">
        <v>321</v>
      </c>
      <c r="Y32" s="123" t="s">
        <v>536</v>
      </c>
      <c r="Z32" s="115" t="s">
        <v>582</v>
      </c>
      <c r="AA32" s="116" t="s">
        <v>583</v>
      </c>
    </row>
    <row r="33" spans="1:27" ht="80.099999999999994" customHeight="1" x14ac:dyDescent="0.25">
      <c r="A33" s="9" t="s">
        <v>584</v>
      </c>
      <c r="B33" s="9">
        <v>30</v>
      </c>
      <c r="C33" s="9" t="s">
        <v>73</v>
      </c>
      <c r="D33" s="9" t="s">
        <v>74</v>
      </c>
      <c r="E33" s="9" t="s">
        <v>304</v>
      </c>
      <c r="F33" s="9" t="s">
        <v>305</v>
      </c>
      <c r="G33" s="114" t="s">
        <v>4194</v>
      </c>
      <c r="H33" s="126" t="s">
        <v>5093</v>
      </c>
      <c r="I33" s="123" t="s">
        <v>587</v>
      </c>
      <c r="J33" s="115" t="s">
        <v>588</v>
      </c>
      <c r="K33" s="116" t="s">
        <v>589</v>
      </c>
      <c r="L33" s="115" t="s">
        <v>85</v>
      </c>
      <c r="M33" s="116" t="s">
        <v>86</v>
      </c>
      <c r="N33" s="115" t="s">
        <v>590</v>
      </c>
      <c r="O33" s="116" t="s">
        <v>591</v>
      </c>
      <c r="P33" s="123" t="s">
        <v>592</v>
      </c>
      <c r="Q33" s="123" t="s">
        <v>593</v>
      </c>
      <c r="R33" s="123" t="s">
        <v>316</v>
      </c>
      <c r="S33" s="123" t="s">
        <v>594</v>
      </c>
      <c r="T33" s="115" t="s">
        <v>318</v>
      </c>
      <c r="U33" s="116" t="s">
        <v>94</v>
      </c>
      <c r="V33" s="115" t="s">
        <v>595</v>
      </c>
      <c r="W33" s="116" t="s">
        <v>596</v>
      </c>
      <c r="X33" s="123" t="s">
        <v>321</v>
      </c>
      <c r="Y33" s="123" t="s">
        <v>536</v>
      </c>
      <c r="Z33" s="115" t="s">
        <v>597</v>
      </c>
      <c r="AA33" s="116" t="s">
        <v>598</v>
      </c>
    </row>
    <row r="34" spans="1:27" ht="80.099999999999994" customHeight="1" x14ac:dyDescent="0.25">
      <c r="A34" s="9" t="s">
        <v>599</v>
      </c>
      <c r="B34" s="9">
        <v>31</v>
      </c>
      <c r="C34" s="9" t="s">
        <v>73</v>
      </c>
      <c r="D34" s="9" t="s">
        <v>74</v>
      </c>
      <c r="E34" s="9" t="s">
        <v>304</v>
      </c>
      <c r="F34" s="9" t="s">
        <v>305</v>
      </c>
      <c r="G34" s="114" t="s">
        <v>4134</v>
      </c>
      <c r="H34" s="126" t="s">
        <v>5094</v>
      </c>
      <c r="I34" s="123" t="s">
        <v>603</v>
      </c>
      <c r="J34" s="115" t="s">
        <v>604</v>
      </c>
      <c r="K34" s="116" t="s">
        <v>605</v>
      </c>
      <c r="L34" s="115" t="s">
        <v>85</v>
      </c>
      <c r="M34" s="116" t="s">
        <v>86</v>
      </c>
      <c r="N34" s="115" t="s">
        <v>606</v>
      </c>
      <c r="O34" s="116" t="s">
        <v>607</v>
      </c>
      <c r="P34" s="123" t="s">
        <v>608</v>
      </c>
      <c r="Q34" s="123" t="s">
        <v>609</v>
      </c>
      <c r="R34" s="123" t="s">
        <v>316</v>
      </c>
      <c r="S34" s="123" t="s">
        <v>610</v>
      </c>
      <c r="T34" s="115" t="s">
        <v>318</v>
      </c>
      <c r="U34" s="116" t="s">
        <v>94</v>
      </c>
      <c r="V34" s="115" t="s">
        <v>611</v>
      </c>
      <c r="W34" s="116" t="s">
        <v>612</v>
      </c>
      <c r="X34" s="123" t="s">
        <v>321</v>
      </c>
      <c r="Y34" s="123" t="s">
        <v>536</v>
      </c>
      <c r="Z34" s="115" t="s">
        <v>613</v>
      </c>
      <c r="AA34" s="116" t="s">
        <v>614</v>
      </c>
    </row>
    <row r="35" spans="1:27" ht="80.099999999999994" customHeight="1" x14ac:dyDescent="0.25">
      <c r="A35" s="9" t="s">
        <v>615</v>
      </c>
      <c r="B35" s="9">
        <v>32</v>
      </c>
      <c r="C35" s="9" t="s">
        <v>73</v>
      </c>
      <c r="D35" s="9" t="s">
        <v>74</v>
      </c>
      <c r="E35" s="9" t="s">
        <v>304</v>
      </c>
      <c r="F35" s="9" t="s">
        <v>305</v>
      </c>
      <c r="G35" s="114" t="s">
        <v>4097</v>
      </c>
      <c r="H35" s="126" t="s">
        <v>5095</v>
      </c>
      <c r="I35" s="123" t="s">
        <v>619</v>
      </c>
      <c r="J35" s="115" t="s">
        <v>620</v>
      </c>
      <c r="K35" s="116" t="s">
        <v>621</v>
      </c>
      <c r="L35" s="115" t="s">
        <v>85</v>
      </c>
      <c r="M35" s="116" t="s">
        <v>86</v>
      </c>
      <c r="N35" s="115" t="s">
        <v>622</v>
      </c>
      <c r="O35" s="116" t="s">
        <v>623</v>
      </c>
      <c r="P35" s="123" t="s">
        <v>624</v>
      </c>
      <c r="Q35" s="123" t="s">
        <v>625</v>
      </c>
      <c r="R35" s="123" t="s">
        <v>316</v>
      </c>
      <c r="S35" s="123" t="s">
        <v>626</v>
      </c>
      <c r="T35" s="115" t="s">
        <v>318</v>
      </c>
      <c r="U35" s="116" t="s">
        <v>94</v>
      </c>
      <c r="V35" s="115" t="s">
        <v>627</v>
      </c>
      <c r="W35" s="116" t="s">
        <v>628</v>
      </c>
      <c r="X35" s="123" t="s">
        <v>321</v>
      </c>
      <c r="Y35" s="123" t="s">
        <v>536</v>
      </c>
      <c r="Z35" s="115" t="s">
        <v>629</v>
      </c>
      <c r="AA35" s="116" t="s">
        <v>630</v>
      </c>
    </row>
    <row r="36" spans="1:27" ht="80.099999999999994" customHeight="1" x14ac:dyDescent="0.25">
      <c r="A36" s="9" t="s">
        <v>631</v>
      </c>
      <c r="B36" s="9">
        <v>33</v>
      </c>
      <c r="C36" s="9" t="s">
        <v>73</v>
      </c>
      <c r="D36" s="9" t="s">
        <v>74</v>
      </c>
      <c r="E36" s="9" t="s">
        <v>304</v>
      </c>
      <c r="F36" s="9" t="s">
        <v>305</v>
      </c>
      <c r="G36" s="114" t="s">
        <v>4115</v>
      </c>
      <c r="H36" s="126" t="s">
        <v>5096</v>
      </c>
      <c r="I36" s="123" t="s">
        <v>634</v>
      </c>
      <c r="J36" s="115" t="s">
        <v>635</v>
      </c>
      <c r="K36" s="116" t="s">
        <v>636</v>
      </c>
      <c r="L36" s="115" t="s">
        <v>85</v>
      </c>
      <c r="M36" s="116" t="s">
        <v>86</v>
      </c>
      <c r="N36" s="115" t="s">
        <v>637</v>
      </c>
      <c r="O36" s="116" t="s">
        <v>638</v>
      </c>
      <c r="P36" s="123" t="s">
        <v>639</v>
      </c>
      <c r="Q36" s="123" t="s">
        <v>640</v>
      </c>
      <c r="R36" s="123" t="s">
        <v>316</v>
      </c>
      <c r="S36" s="123" t="s">
        <v>626</v>
      </c>
      <c r="T36" s="115" t="s">
        <v>318</v>
      </c>
      <c r="U36" s="116" t="s">
        <v>94</v>
      </c>
      <c r="V36" s="115" t="s">
        <v>641</v>
      </c>
      <c r="W36" s="116" t="s">
        <v>642</v>
      </c>
      <c r="X36" s="123" t="s">
        <v>321</v>
      </c>
      <c r="Y36" s="123" t="s">
        <v>536</v>
      </c>
      <c r="Z36" s="115" t="s">
        <v>643</v>
      </c>
      <c r="AA36" s="116" t="s">
        <v>644</v>
      </c>
    </row>
    <row r="37" spans="1:27" ht="80.099999999999994" customHeight="1" x14ac:dyDescent="0.25">
      <c r="A37" s="9" t="s">
        <v>645</v>
      </c>
      <c r="B37" s="9">
        <v>34</v>
      </c>
      <c r="C37" s="9" t="s">
        <v>73</v>
      </c>
      <c r="D37" s="9" t="s">
        <v>74</v>
      </c>
      <c r="E37" s="9" t="s">
        <v>304</v>
      </c>
      <c r="F37" s="9" t="s">
        <v>305</v>
      </c>
      <c r="G37" s="114" t="s">
        <v>4186</v>
      </c>
      <c r="H37" s="126" t="s">
        <v>5097</v>
      </c>
      <c r="I37" s="123" t="s">
        <v>648</v>
      </c>
      <c r="J37" s="115" t="s">
        <v>649</v>
      </c>
      <c r="K37" s="116" t="s">
        <v>650</v>
      </c>
      <c r="L37" s="115" t="s">
        <v>85</v>
      </c>
      <c r="M37" s="116" t="s">
        <v>86</v>
      </c>
      <c r="N37" s="115" t="s">
        <v>651</v>
      </c>
      <c r="O37" s="116" t="s">
        <v>652</v>
      </c>
      <c r="P37" s="123" t="s">
        <v>653</v>
      </c>
      <c r="Q37" s="123" t="s">
        <v>654</v>
      </c>
      <c r="R37" s="123" t="s">
        <v>316</v>
      </c>
      <c r="S37" s="123" t="s">
        <v>655</v>
      </c>
      <c r="T37" s="115" t="s">
        <v>318</v>
      </c>
      <c r="U37" s="116" t="s">
        <v>94</v>
      </c>
      <c r="V37" s="115" t="s">
        <v>656</v>
      </c>
      <c r="W37" s="116" t="s">
        <v>657</v>
      </c>
      <c r="X37" s="123" t="s">
        <v>321</v>
      </c>
      <c r="Y37" s="123" t="s">
        <v>536</v>
      </c>
      <c r="Z37" s="115" t="s">
        <v>658</v>
      </c>
      <c r="AA37" s="116" t="s">
        <v>659</v>
      </c>
    </row>
    <row r="38" spans="1:27" ht="80.099999999999994" customHeight="1" x14ac:dyDescent="0.25">
      <c r="A38" s="9" t="s">
        <v>660</v>
      </c>
      <c r="B38" s="9">
        <v>35</v>
      </c>
      <c r="C38" s="9" t="s">
        <v>73</v>
      </c>
      <c r="D38" s="9" t="s">
        <v>74</v>
      </c>
      <c r="E38" s="9" t="s">
        <v>304</v>
      </c>
      <c r="F38" s="9" t="s">
        <v>305</v>
      </c>
      <c r="G38" s="114" t="s">
        <v>4149</v>
      </c>
      <c r="H38" s="126" t="s">
        <v>5098</v>
      </c>
      <c r="I38" s="123" t="s">
        <v>663</v>
      </c>
      <c r="J38" s="115" t="s">
        <v>664</v>
      </c>
      <c r="K38" s="116" t="s">
        <v>665</v>
      </c>
      <c r="L38" s="115" t="s">
        <v>85</v>
      </c>
      <c r="M38" s="116" t="s">
        <v>86</v>
      </c>
      <c r="N38" s="115" t="s">
        <v>666</v>
      </c>
      <c r="O38" s="116" t="s">
        <v>667</v>
      </c>
      <c r="P38" s="123" t="s">
        <v>668</v>
      </c>
      <c r="Q38" s="123" t="s">
        <v>669</v>
      </c>
      <c r="R38" s="123" t="s">
        <v>316</v>
      </c>
      <c r="S38" s="123" t="s">
        <v>587</v>
      </c>
      <c r="T38" s="115" t="s">
        <v>318</v>
      </c>
      <c r="U38" s="116" t="s">
        <v>94</v>
      </c>
      <c r="V38" s="115" t="s">
        <v>670</v>
      </c>
      <c r="W38" s="116" t="s">
        <v>671</v>
      </c>
      <c r="X38" s="123" t="s">
        <v>321</v>
      </c>
      <c r="Y38" s="123" t="s">
        <v>536</v>
      </c>
      <c r="Z38" s="115" t="s">
        <v>672</v>
      </c>
      <c r="AA38" s="116" t="s">
        <v>673</v>
      </c>
    </row>
    <row r="39" spans="1:27" ht="80.099999999999994" customHeight="1" x14ac:dyDescent="0.25">
      <c r="A39" s="9" t="s">
        <v>674</v>
      </c>
      <c r="B39" s="9">
        <v>36</v>
      </c>
      <c r="C39" s="9" t="s">
        <v>73</v>
      </c>
      <c r="D39" s="9" t="s">
        <v>74</v>
      </c>
      <c r="E39" s="9" t="s">
        <v>304</v>
      </c>
      <c r="F39" s="9" t="s">
        <v>305</v>
      </c>
      <c r="G39" s="114" t="s">
        <v>4105</v>
      </c>
      <c r="H39" s="126" t="s">
        <v>5099</v>
      </c>
      <c r="I39" s="123" t="s">
        <v>677</v>
      </c>
      <c r="J39" s="115" t="s">
        <v>678</v>
      </c>
      <c r="K39" s="116" t="s">
        <v>679</v>
      </c>
      <c r="L39" s="115" t="s">
        <v>85</v>
      </c>
      <c r="M39" s="116" t="s">
        <v>86</v>
      </c>
      <c r="N39" s="115" t="s">
        <v>680</v>
      </c>
      <c r="O39" s="116" t="s">
        <v>681</v>
      </c>
      <c r="P39" s="123" t="s">
        <v>682</v>
      </c>
      <c r="Q39" s="123" t="s">
        <v>683</v>
      </c>
      <c r="R39" s="123" t="s">
        <v>316</v>
      </c>
      <c r="S39" s="123" t="s">
        <v>684</v>
      </c>
      <c r="T39" s="115" t="s">
        <v>318</v>
      </c>
      <c r="U39" s="116" t="s">
        <v>94</v>
      </c>
      <c r="V39" s="115" t="s">
        <v>685</v>
      </c>
      <c r="W39" s="116" t="s">
        <v>686</v>
      </c>
      <c r="X39" s="123" t="s">
        <v>321</v>
      </c>
      <c r="Y39" s="123" t="s">
        <v>536</v>
      </c>
      <c r="Z39" s="115" t="s">
        <v>687</v>
      </c>
      <c r="AA39" s="116" t="s">
        <v>688</v>
      </c>
    </row>
    <row r="40" spans="1:27" ht="80.099999999999994" customHeight="1" x14ac:dyDescent="0.25">
      <c r="A40" s="9" t="s">
        <v>689</v>
      </c>
      <c r="B40" s="9">
        <v>37</v>
      </c>
      <c r="C40" s="9" t="s">
        <v>73</v>
      </c>
      <c r="D40" s="9" t="s">
        <v>74</v>
      </c>
      <c r="E40" s="9" t="s">
        <v>304</v>
      </c>
      <c r="F40" s="9" t="s">
        <v>305</v>
      </c>
      <c r="G40" s="114" t="s">
        <v>4088</v>
      </c>
      <c r="H40" s="126" t="s">
        <v>5100</v>
      </c>
      <c r="I40" s="123" t="s">
        <v>692</v>
      </c>
      <c r="J40" s="115" t="s">
        <v>693</v>
      </c>
      <c r="K40" s="116" t="s">
        <v>694</v>
      </c>
      <c r="L40" s="115" t="s">
        <v>85</v>
      </c>
      <c r="M40" s="116" t="s">
        <v>86</v>
      </c>
      <c r="N40" s="115" t="s">
        <v>695</v>
      </c>
      <c r="O40" s="116" t="s">
        <v>696</v>
      </c>
      <c r="P40" s="123" t="s">
        <v>697</v>
      </c>
      <c r="Q40" s="123" t="s">
        <v>698</v>
      </c>
      <c r="R40" s="123" t="s">
        <v>316</v>
      </c>
      <c r="S40" s="123" t="s">
        <v>699</v>
      </c>
      <c r="T40" s="115" t="s">
        <v>318</v>
      </c>
      <c r="U40" s="116" t="s">
        <v>94</v>
      </c>
      <c r="V40" s="115" t="s">
        <v>700</v>
      </c>
      <c r="W40" s="116" t="s">
        <v>701</v>
      </c>
      <c r="X40" s="123" t="s">
        <v>321</v>
      </c>
      <c r="Y40" s="123" t="s">
        <v>536</v>
      </c>
      <c r="Z40" s="115" t="s">
        <v>702</v>
      </c>
      <c r="AA40" s="116" t="s">
        <v>703</v>
      </c>
    </row>
    <row r="41" spans="1:27" ht="80.099999999999994" customHeight="1" x14ac:dyDescent="0.25">
      <c r="A41" s="9" t="s">
        <v>704</v>
      </c>
      <c r="B41" s="9">
        <v>38</v>
      </c>
      <c r="C41" s="9" t="s">
        <v>73</v>
      </c>
      <c r="D41" s="9" t="s">
        <v>74</v>
      </c>
      <c r="E41" s="9" t="s">
        <v>304</v>
      </c>
      <c r="F41" s="9" t="s">
        <v>305</v>
      </c>
      <c r="G41" s="114" t="s">
        <v>4217</v>
      </c>
      <c r="H41" s="126" t="s">
        <v>5101</v>
      </c>
      <c r="I41" s="123" t="s">
        <v>707</v>
      </c>
      <c r="J41" s="115" t="s">
        <v>708</v>
      </c>
      <c r="K41" s="116" t="s">
        <v>709</v>
      </c>
      <c r="L41" s="115" t="s">
        <v>85</v>
      </c>
      <c r="M41" s="116" t="s">
        <v>86</v>
      </c>
      <c r="N41" s="115" t="s">
        <v>710</v>
      </c>
      <c r="O41" s="116" t="s">
        <v>711</v>
      </c>
      <c r="P41" s="123" t="s">
        <v>712</v>
      </c>
      <c r="Q41" s="123" t="s">
        <v>713</v>
      </c>
      <c r="R41" s="123" t="s">
        <v>316</v>
      </c>
      <c r="S41" s="123" t="s">
        <v>714</v>
      </c>
      <c r="T41" s="115" t="s">
        <v>318</v>
      </c>
      <c r="U41" s="116" t="s">
        <v>94</v>
      </c>
      <c r="V41" s="115" t="s">
        <v>715</v>
      </c>
      <c r="W41" s="116" t="s">
        <v>716</v>
      </c>
      <c r="X41" s="123" t="s">
        <v>321</v>
      </c>
      <c r="Y41" s="123" t="s">
        <v>489</v>
      </c>
      <c r="Z41" s="115" t="s">
        <v>717</v>
      </c>
      <c r="AA41" s="116" t="s">
        <v>718</v>
      </c>
    </row>
    <row r="42" spans="1:27" ht="80.099999999999994" customHeight="1" x14ac:dyDescent="0.25">
      <c r="A42" s="9" t="s">
        <v>719</v>
      </c>
      <c r="B42" s="9">
        <v>39</v>
      </c>
      <c r="C42" s="9" t="s">
        <v>73</v>
      </c>
      <c r="D42" s="9" t="s">
        <v>74</v>
      </c>
      <c r="E42" s="9" t="s">
        <v>304</v>
      </c>
      <c r="F42" s="9" t="s">
        <v>305</v>
      </c>
      <c r="G42" s="114" t="s">
        <v>4175</v>
      </c>
      <c r="H42" s="126" t="s">
        <v>5102</v>
      </c>
      <c r="I42" s="123" t="s">
        <v>722</v>
      </c>
      <c r="J42" s="115" t="s">
        <v>723</v>
      </c>
      <c r="K42" s="116" t="s">
        <v>724</v>
      </c>
      <c r="L42" s="115" t="s">
        <v>85</v>
      </c>
      <c r="M42" s="116" t="s">
        <v>86</v>
      </c>
      <c r="N42" s="115" t="s">
        <v>725</v>
      </c>
      <c r="O42" s="116" t="s">
        <v>726</v>
      </c>
      <c r="P42" s="123" t="s">
        <v>727</v>
      </c>
      <c r="Q42" s="123" t="s">
        <v>728</v>
      </c>
      <c r="R42" s="123" t="s">
        <v>316</v>
      </c>
      <c r="S42" s="123" t="s">
        <v>729</v>
      </c>
      <c r="T42" s="115" t="s">
        <v>318</v>
      </c>
      <c r="U42" s="116" t="s">
        <v>94</v>
      </c>
      <c r="V42" s="115" t="s">
        <v>730</v>
      </c>
      <c r="W42" s="116" t="s">
        <v>731</v>
      </c>
      <c r="X42" s="123" t="s">
        <v>321</v>
      </c>
      <c r="Y42" s="123" t="s">
        <v>536</v>
      </c>
      <c r="Z42" s="115" t="s">
        <v>732</v>
      </c>
      <c r="AA42" s="116" t="s">
        <v>733</v>
      </c>
    </row>
    <row r="43" spans="1:27" ht="80.099999999999994" customHeight="1" x14ac:dyDescent="0.25">
      <c r="A43" s="9" t="s">
        <v>734</v>
      </c>
      <c r="B43" s="9">
        <v>40</v>
      </c>
      <c r="C43" s="9" t="s">
        <v>73</v>
      </c>
      <c r="D43" s="9" t="s">
        <v>74</v>
      </c>
      <c r="E43" s="9" t="s">
        <v>304</v>
      </c>
      <c r="F43" s="9" t="s">
        <v>305</v>
      </c>
      <c r="G43" s="114" t="s">
        <v>4228</v>
      </c>
      <c r="H43" s="126" t="s">
        <v>5103</v>
      </c>
      <c r="I43" s="123" t="s">
        <v>737</v>
      </c>
      <c r="J43" s="115" t="s">
        <v>738</v>
      </c>
      <c r="K43" s="116" t="s">
        <v>739</v>
      </c>
      <c r="L43" s="115" t="s">
        <v>85</v>
      </c>
      <c r="M43" s="116" t="s">
        <v>86</v>
      </c>
      <c r="N43" s="115" t="s">
        <v>740</v>
      </c>
      <c r="O43" s="116" t="s">
        <v>741</v>
      </c>
      <c r="P43" s="123" t="s">
        <v>742</v>
      </c>
      <c r="Q43" s="123" t="s">
        <v>743</v>
      </c>
      <c r="R43" s="123" t="s">
        <v>316</v>
      </c>
      <c r="S43" s="123" t="s">
        <v>744</v>
      </c>
      <c r="T43" s="115" t="s">
        <v>318</v>
      </c>
      <c r="U43" s="116" t="s">
        <v>94</v>
      </c>
      <c r="V43" s="115" t="s">
        <v>745</v>
      </c>
      <c r="W43" s="116" t="s">
        <v>746</v>
      </c>
      <c r="X43" s="123" t="s">
        <v>321</v>
      </c>
      <c r="Y43" s="123" t="s">
        <v>489</v>
      </c>
      <c r="Z43" s="115" t="s">
        <v>747</v>
      </c>
      <c r="AA43" s="116" t="s">
        <v>748</v>
      </c>
    </row>
    <row r="44" spans="1:27" ht="80.099999999999994" customHeight="1" x14ac:dyDescent="0.25">
      <c r="A44" s="9" t="s">
        <v>749</v>
      </c>
      <c r="B44" s="9">
        <v>41</v>
      </c>
      <c r="C44" s="9" t="s">
        <v>73</v>
      </c>
      <c r="D44" s="9" t="s">
        <v>74</v>
      </c>
      <c r="E44" s="9" t="s">
        <v>304</v>
      </c>
      <c r="F44" s="9" t="s">
        <v>305</v>
      </c>
      <c r="G44" s="114" t="s">
        <v>4181</v>
      </c>
      <c r="H44" s="126" t="s">
        <v>5104</v>
      </c>
      <c r="I44" s="123" t="s">
        <v>752</v>
      </c>
      <c r="J44" s="115" t="s">
        <v>753</v>
      </c>
      <c r="K44" s="116" t="s">
        <v>754</v>
      </c>
      <c r="L44" s="115" t="s">
        <v>85</v>
      </c>
      <c r="M44" s="116" t="s">
        <v>86</v>
      </c>
      <c r="N44" s="115" t="s">
        <v>755</v>
      </c>
      <c r="O44" s="116" t="s">
        <v>756</v>
      </c>
      <c r="P44" s="123" t="s">
        <v>757</v>
      </c>
      <c r="Q44" s="123" t="s">
        <v>758</v>
      </c>
      <c r="R44" s="123" t="s">
        <v>316</v>
      </c>
      <c r="S44" s="123" t="s">
        <v>759</v>
      </c>
      <c r="T44" s="115" t="s">
        <v>318</v>
      </c>
      <c r="U44" s="116" t="s">
        <v>94</v>
      </c>
      <c r="V44" s="115" t="s">
        <v>760</v>
      </c>
      <c r="W44" s="116" t="s">
        <v>761</v>
      </c>
      <c r="X44" s="123" t="s">
        <v>321</v>
      </c>
      <c r="Y44" s="123" t="s">
        <v>489</v>
      </c>
      <c r="Z44" s="115" t="s">
        <v>762</v>
      </c>
      <c r="AA44" s="116" t="s">
        <v>763</v>
      </c>
    </row>
    <row r="45" spans="1:27" ht="80.099999999999994" customHeight="1" x14ac:dyDescent="0.25">
      <c r="A45" s="9" t="s">
        <v>764</v>
      </c>
      <c r="B45" s="9">
        <v>42</v>
      </c>
      <c r="C45" s="9" t="s">
        <v>73</v>
      </c>
      <c r="D45" s="9" t="s">
        <v>74</v>
      </c>
      <c r="E45" s="9" t="s">
        <v>304</v>
      </c>
      <c r="F45" s="9" t="s">
        <v>305</v>
      </c>
      <c r="G45" s="114" t="s">
        <v>4238</v>
      </c>
      <c r="H45" s="126" t="s">
        <v>5105</v>
      </c>
      <c r="I45" s="123" t="s">
        <v>767</v>
      </c>
      <c r="J45" s="115" t="s">
        <v>768</v>
      </c>
      <c r="K45" s="116" t="s">
        <v>769</v>
      </c>
      <c r="L45" s="115" t="s">
        <v>85</v>
      </c>
      <c r="M45" s="116" t="s">
        <v>86</v>
      </c>
      <c r="N45" s="115" t="s">
        <v>770</v>
      </c>
      <c r="O45" s="116" t="s">
        <v>771</v>
      </c>
      <c r="P45" s="123" t="s">
        <v>772</v>
      </c>
      <c r="Q45" s="123" t="s">
        <v>773</v>
      </c>
      <c r="R45" s="123" t="s">
        <v>316</v>
      </c>
      <c r="S45" s="123" t="s">
        <v>774</v>
      </c>
      <c r="T45" s="115" t="s">
        <v>318</v>
      </c>
      <c r="U45" s="116" t="s">
        <v>94</v>
      </c>
      <c r="V45" s="115" t="s">
        <v>775</v>
      </c>
      <c r="W45" s="116" t="s">
        <v>776</v>
      </c>
      <c r="X45" s="123" t="s">
        <v>321</v>
      </c>
      <c r="Y45" s="123" t="s">
        <v>119</v>
      </c>
      <c r="Z45" s="115" t="s">
        <v>777</v>
      </c>
      <c r="AA45" s="116" t="s">
        <v>778</v>
      </c>
    </row>
    <row r="46" spans="1:27" ht="80.099999999999994" customHeight="1" x14ac:dyDescent="0.25">
      <c r="A46" s="9" t="s">
        <v>779</v>
      </c>
      <c r="B46" s="9">
        <v>43</v>
      </c>
      <c r="C46" s="9" t="s">
        <v>73</v>
      </c>
      <c r="D46" s="9" t="s">
        <v>74</v>
      </c>
      <c r="E46" s="9" t="s">
        <v>304</v>
      </c>
      <c r="F46" s="9" t="s">
        <v>305</v>
      </c>
      <c r="G46" s="114" t="s">
        <v>4159</v>
      </c>
      <c r="H46" s="126" t="s">
        <v>5106</v>
      </c>
      <c r="I46" s="123" t="s">
        <v>782</v>
      </c>
      <c r="J46" s="115" t="s">
        <v>783</v>
      </c>
      <c r="K46" s="116" t="s">
        <v>784</v>
      </c>
      <c r="L46" s="115" t="s">
        <v>85</v>
      </c>
      <c r="M46" s="116" t="s">
        <v>86</v>
      </c>
      <c r="N46" s="115" t="s">
        <v>785</v>
      </c>
      <c r="O46" s="116" t="s">
        <v>786</v>
      </c>
      <c r="P46" s="123" t="s">
        <v>787</v>
      </c>
      <c r="Q46" s="123" t="s">
        <v>788</v>
      </c>
      <c r="R46" s="123" t="s">
        <v>316</v>
      </c>
      <c r="S46" s="123" t="s">
        <v>789</v>
      </c>
      <c r="T46" s="115" t="s">
        <v>318</v>
      </c>
      <c r="U46" s="116" t="s">
        <v>94</v>
      </c>
      <c r="V46" s="115" t="s">
        <v>790</v>
      </c>
      <c r="W46" s="116" t="s">
        <v>791</v>
      </c>
      <c r="X46" s="123" t="s">
        <v>321</v>
      </c>
      <c r="Y46" s="123" t="s">
        <v>300</v>
      </c>
      <c r="Z46" s="115" t="s">
        <v>792</v>
      </c>
      <c r="AA46" s="116" t="s">
        <v>793</v>
      </c>
    </row>
    <row r="47" spans="1:27" ht="80.099999999999994" customHeight="1" x14ac:dyDescent="0.25">
      <c r="A47" s="9" t="s">
        <v>794</v>
      </c>
      <c r="B47" s="9">
        <v>44</v>
      </c>
      <c r="C47" s="9" t="s">
        <v>73</v>
      </c>
      <c r="D47" s="9" t="s">
        <v>74</v>
      </c>
      <c r="E47" s="9" t="s">
        <v>304</v>
      </c>
      <c r="F47" s="9" t="s">
        <v>305</v>
      </c>
      <c r="G47" s="114" t="s">
        <v>4198</v>
      </c>
      <c r="H47" s="126" t="s">
        <v>5107</v>
      </c>
      <c r="I47" s="123" t="s">
        <v>797</v>
      </c>
      <c r="J47" s="115" t="s">
        <v>798</v>
      </c>
      <c r="K47" s="116" t="s">
        <v>799</v>
      </c>
      <c r="L47" s="115" t="s">
        <v>85</v>
      </c>
      <c r="M47" s="116" t="s">
        <v>86</v>
      </c>
      <c r="N47" s="115" t="s">
        <v>800</v>
      </c>
      <c r="O47" s="116" t="s">
        <v>801</v>
      </c>
      <c r="P47" s="123" t="s">
        <v>802</v>
      </c>
      <c r="Q47" s="123" t="s">
        <v>803</v>
      </c>
      <c r="R47" s="123" t="s">
        <v>316</v>
      </c>
      <c r="S47" s="123" t="s">
        <v>804</v>
      </c>
      <c r="T47" s="115" t="s">
        <v>318</v>
      </c>
      <c r="U47" s="116" t="s">
        <v>94</v>
      </c>
      <c r="V47" s="115" t="s">
        <v>805</v>
      </c>
      <c r="W47" s="116" t="s">
        <v>806</v>
      </c>
      <c r="X47" s="123" t="s">
        <v>321</v>
      </c>
      <c r="Y47" s="123" t="s">
        <v>300</v>
      </c>
      <c r="Z47" s="115" t="s">
        <v>807</v>
      </c>
      <c r="AA47" s="116" t="s">
        <v>808</v>
      </c>
    </row>
    <row r="48" spans="1:27" ht="80.099999999999994" customHeight="1" x14ac:dyDescent="0.25">
      <c r="A48" s="9" t="s">
        <v>809</v>
      </c>
      <c r="B48" s="9">
        <v>45</v>
      </c>
      <c r="C48" s="9" t="s">
        <v>73</v>
      </c>
      <c r="D48" s="9" t="s">
        <v>74</v>
      </c>
      <c r="E48" s="9" t="s">
        <v>304</v>
      </c>
      <c r="F48" s="9" t="s">
        <v>305</v>
      </c>
      <c r="G48" s="114" t="s">
        <v>4202</v>
      </c>
      <c r="H48" s="126" t="s">
        <v>5108</v>
      </c>
      <c r="I48" s="123" t="s">
        <v>812</v>
      </c>
      <c r="J48" s="115" t="s">
        <v>813</v>
      </c>
      <c r="K48" s="116" t="s">
        <v>814</v>
      </c>
      <c r="L48" s="115" t="s">
        <v>85</v>
      </c>
      <c r="M48" s="116" t="s">
        <v>86</v>
      </c>
      <c r="N48" s="115" t="s">
        <v>815</v>
      </c>
      <c r="O48" s="116" t="s">
        <v>816</v>
      </c>
      <c r="P48" s="123" t="s">
        <v>817</v>
      </c>
      <c r="Q48" s="123" t="s">
        <v>818</v>
      </c>
      <c r="R48" s="123" t="s">
        <v>316</v>
      </c>
      <c r="S48" s="123" t="s">
        <v>819</v>
      </c>
      <c r="T48" s="115" t="s">
        <v>318</v>
      </c>
      <c r="U48" s="116" t="s">
        <v>94</v>
      </c>
      <c r="V48" s="115" t="s">
        <v>820</v>
      </c>
      <c r="W48" s="116" t="s">
        <v>821</v>
      </c>
      <c r="X48" s="123" t="s">
        <v>321</v>
      </c>
      <c r="Y48" s="123" t="s">
        <v>300</v>
      </c>
      <c r="Z48" s="115" t="s">
        <v>822</v>
      </c>
      <c r="AA48" s="116" t="s">
        <v>823</v>
      </c>
    </row>
    <row r="49" spans="1:27" ht="80.099999999999994" customHeight="1" x14ac:dyDescent="0.25">
      <c r="A49" s="9" t="s">
        <v>824</v>
      </c>
      <c r="B49" s="9">
        <v>46</v>
      </c>
      <c r="C49" s="9" t="s">
        <v>73</v>
      </c>
      <c r="D49" s="9" t="s">
        <v>74</v>
      </c>
      <c r="E49" s="9" t="s">
        <v>304</v>
      </c>
      <c r="F49" s="9" t="s">
        <v>305</v>
      </c>
      <c r="G49" s="114" t="s">
        <v>4212</v>
      </c>
      <c r="H49" s="126" t="s">
        <v>5109</v>
      </c>
      <c r="I49" s="123" t="s">
        <v>827</v>
      </c>
      <c r="J49" s="115" t="s">
        <v>828</v>
      </c>
      <c r="K49" s="116" t="s">
        <v>829</v>
      </c>
      <c r="L49" s="115" t="s">
        <v>85</v>
      </c>
      <c r="M49" s="116" t="s">
        <v>86</v>
      </c>
      <c r="N49" s="115" t="s">
        <v>830</v>
      </c>
      <c r="O49" s="116" t="s">
        <v>831</v>
      </c>
      <c r="P49" s="123" t="s">
        <v>832</v>
      </c>
      <c r="Q49" s="123" t="s">
        <v>833</v>
      </c>
      <c r="R49" s="123" t="s">
        <v>316</v>
      </c>
      <c r="S49" s="123" t="s">
        <v>834</v>
      </c>
      <c r="T49" s="115" t="s">
        <v>318</v>
      </c>
      <c r="U49" s="116" t="s">
        <v>94</v>
      </c>
      <c r="V49" s="115" t="s">
        <v>835</v>
      </c>
      <c r="W49" s="116" t="s">
        <v>836</v>
      </c>
      <c r="X49" s="123" t="s">
        <v>321</v>
      </c>
      <c r="Y49" s="123" t="s">
        <v>536</v>
      </c>
      <c r="Z49" s="115" t="s">
        <v>837</v>
      </c>
      <c r="AA49" s="116" t="s">
        <v>838</v>
      </c>
    </row>
    <row r="50" spans="1:27" ht="80.099999999999994" customHeight="1" x14ac:dyDescent="0.25">
      <c r="A50" s="9" t="s">
        <v>839</v>
      </c>
      <c r="B50" s="9">
        <v>47</v>
      </c>
      <c r="C50" s="9" t="s">
        <v>73</v>
      </c>
      <c r="D50" s="9" t="s">
        <v>74</v>
      </c>
      <c r="E50" s="9" t="s">
        <v>304</v>
      </c>
      <c r="F50" s="9" t="s">
        <v>305</v>
      </c>
      <c r="G50" s="114" t="s">
        <v>4190</v>
      </c>
      <c r="H50" s="126" t="s">
        <v>5110</v>
      </c>
      <c r="I50" s="123" t="s">
        <v>842</v>
      </c>
      <c r="J50" s="115" t="s">
        <v>843</v>
      </c>
      <c r="K50" s="116" t="s">
        <v>844</v>
      </c>
      <c r="L50" s="115" t="s">
        <v>85</v>
      </c>
      <c r="M50" s="116" t="s">
        <v>86</v>
      </c>
      <c r="N50" s="115" t="s">
        <v>845</v>
      </c>
      <c r="O50" s="116" t="s">
        <v>846</v>
      </c>
      <c r="P50" s="123" t="s">
        <v>847</v>
      </c>
      <c r="Q50" s="123" t="s">
        <v>848</v>
      </c>
      <c r="R50" s="123" t="s">
        <v>316</v>
      </c>
      <c r="S50" s="123" t="s">
        <v>849</v>
      </c>
      <c r="T50" s="115" t="s">
        <v>318</v>
      </c>
      <c r="U50" s="116" t="s">
        <v>94</v>
      </c>
      <c r="V50" s="115" t="s">
        <v>850</v>
      </c>
      <c r="W50" s="116" t="s">
        <v>851</v>
      </c>
      <c r="X50" s="123" t="s">
        <v>321</v>
      </c>
      <c r="Y50" s="123" t="s">
        <v>536</v>
      </c>
      <c r="Z50" s="115" t="s">
        <v>852</v>
      </c>
      <c r="AA50" s="116" t="s">
        <v>853</v>
      </c>
    </row>
    <row r="51" spans="1:27" ht="80.099999999999994" customHeight="1" x14ac:dyDescent="0.25">
      <c r="A51" s="9" t="s">
        <v>854</v>
      </c>
      <c r="B51" s="9">
        <v>48</v>
      </c>
      <c r="C51" s="9" t="s">
        <v>73</v>
      </c>
      <c r="D51" s="9" t="s">
        <v>74</v>
      </c>
      <c r="E51" s="9" t="s">
        <v>304</v>
      </c>
      <c r="F51" s="9" t="s">
        <v>305</v>
      </c>
      <c r="G51" s="114" t="s">
        <v>4138</v>
      </c>
      <c r="H51" s="126" t="s">
        <v>5111</v>
      </c>
      <c r="I51" s="123" t="s">
        <v>857</v>
      </c>
      <c r="J51" s="115" t="s">
        <v>858</v>
      </c>
      <c r="K51" s="116" t="s">
        <v>859</v>
      </c>
      <c r="L51" s="115" t="s">
        <v>85</v>
      </c>
      <c r="M51" s="116" t="s">
        <v>86</v>
      </c>
      <c r="N51" s="115" t="s">
        <v>860</v>
      </c>
      <c r="O51" s="116" t="s">
        <v>861</v>
      </c>
      <c r="P51" s="123" t="s">
        <v>862</v>
      </c>
      <c r="Q51" s="123" t="s">
        <v>863</v>
      </c>
      <c r="R51" s="123" t="s">
        <v>316</v>
      </c>
      <c r="S51" s="123" t="s">
        <v>864</v>
      </c>
      <c r="T51" s="115" t="s">
        <v>318</v>
      </c>
      <c r="U51" s="116" t="s">
        <v>94</v>
      </c>
      <c r="V51" s="115" t="s">
        <v>865</v>
      </c>
      <c r="W51" s="116" t="s">
        <v>866</v>
      </c>
      <c r="X51" s="123" t="s">
        <v>321</v>
      </c>
      <c r="Y51" s="123" t="s">
        <v>536</v>
      </c>
      <c r="Z51" s="115" t="s">
        <v>867</v>
      </c>
      <c r="AA51" s="116" t="s">
        <v>868</v>
      </c>
    </row>
    <row r="52" spans="1:27" ht="80.099999999999994" customHeight="1" x14ac:dyDescent="0.25">
      <c r="A52" s="9" t="s">
        <v>869</v>
      </c>
      <c r="B52" s="9">
        <v>49</v>
      </c>
      <c r="C52" s="9" t="s">
        <v>73</v>
      </c>
      <c r="D52" s="9" t="s">
        <v>74</v>
      </c>
      <c r="E52" s="9" t="s">
        <v>304</v>
      </c>
      <c r="F52" s="9" t="s">
        <v>305</v>
      </c>
      <c r="G52" s="114" t="s">
        <v>4065</v>
      </c>
      <c r="H52" s="126" t="s">
        <v>5112</v>
      </c>
      <c r="I52" s="123" t="s">
        <v>872</v>
      </c>
      <c r="J52" s="115" t="s">
        <v>873</v>
      </c>
      <c r="K52" s="116" t="s">
        <v>874</v>
      </c>
      <c r="L52" s="115" t="s">
        <v>85</v>
      </c>
      <c r="M52" s="116" t="s">
        <v>86</v>
      </c>
      <c r="N52" s="115" t="s">
        <v>875</v>
      </c>
      <c r="O52" s="116" t="s">
        <v>876</v>
      </c>
      <c r="P52" s="123" t="s">
        <v>877</v>
      </c>
      <c r="Q52" s="123" t="s">
        <v>878</v>
      </c>
      <c r="R52" s="123" t="s">
        <v>316</v>
      </c>
      <c r="S52" s="123" t="s">
        <v>879</v>
      </c>
      <c r="T52" s="115" t="s">
        <v>318</v>
      </c>
      <c r="U52" s="116" t="s">
        <v>94</v>
      </c>
      <c r="V52" s="115" t="s">
        <v>880</v>
      </c>
      <c r="W52" s="116" t="s">
        <v>881</v>
      </c>
      <c r="X52" s="123" t="s">
        <v>321</v>
      </c>
      <c r="Y52" s="123" t="s">
        <v>536</v>
      </c>
      <c r="Z52" s="115" t="s">
        <v>882</v>
      </c>
      <c r="AA52" s="116" t="s">
        <v>883</v>
      </c>
    </row>
    <row r="53" spans="1:27" ht="80.099999999999994" customHeight="1" x14ac:dyDescent="0.25">
      <c r="A53" s="9" t="s">
        <v>884</v>
      </c>
      <c r="B53" s="9">
        <v>50</v>
      </c>
      <c r="C53" s="9" t="s">
        <v>73</v>
      </c>
      <c r="D53" s="9" t="s">
        <v>74</v>
      </c>
      <c r="E53" s="9" t="s">
        <v>304</v>
      </c>
      <c r="F53" s="9" t="s">
        <v>305</v>
      </c>
      <c r="G53" s="114" t="s">
        <v>4083</v>
      </c>
      <c r="H53" s="126" t="s">
        <v>5113</v>
      </c>
      <c r="I53" s="123" t="s">
        <v>887</v>
      </c>
      <c r="J53" s="115" t="s">
        <v>888</v>
      </c>
      <c r="K53" s="116" t="s">
        <v>889</v>
      </c>
      <c r="L53" s="115" t="s">
        <v>85</v>
      </c>
      <c r="M53" s="116" t="s">
        <v>86</v>
      </c>
      <c r="N53" s="115" t="s">
        <v>890</v>
      </c>
      <c r="O53" s="116" t="s">
        <v>891</v>
      </c>
      <c r="P53" s="123" t="s">
        <v>892</v>
      </c>
      <c r="Q53" s="123" t="s">
        <v>893</v>
      </c>
      <c r="R53" s="123" t="s">
        <v>316</v>
      </c>
      <c r="S53" s="123" t="s">
        <v>894</v>
      </c>
      <c r="T53" s="115" t="s">
        <v>318</v>
      </c>
      <c r="U53" s="116" t="s">
        <v>94</v>
      </c>
      <c r="V53" s="115" t="s">
        <v>895</v>
      </c>
      <c r="W53" s="116" t="s">
        <v>896</v>
      </c>
      <c r="X53" s="123" t="s">
        <v>321</v>
      </c>
      <c r="Y53" s="123" t="s">
        <v>897</v>
      </c>
      <c r="Z53" s="115" t="s">
        <v>898</v>
      </c>
      <c r="AA53" s="116" t="s">
        <v>899</v>
      </c>
    </row>
    <row r="54" spans="1:27" ht="80.099999999999994" customHeight="1" x14ac:dyDescent="0.25">
      <c r="A54" s="9" t="s">
        <v>900</v>
      </c>
      <c r="B54" s="9">
        <v>51</v>
      </c>
      <c r="C54" s="9" t="s">
        <v>901</v>
      </c>
      <c r="D54" s="9" t="s">
        <v>902</v>
      </c>
      <c r="E54" s="9" t="s">
        <v>304</v>
      </c>
      <c r="F54" s="9" t="s">
        <v>305</v>
      </c>
      <c r="G54" s="114" t="s">
        <v>4164</v>
      </c>
      <c r="H54" s="126" t="s">
        <v>5114</v>
      </c>
      <c r="I54" s="123" t="s">
        <v>212</v>
      </c>
      <c r="J54" s="115" t="s">
        <v>905</v>
      </c>
      <c r="K54" s="116" t="s">
        <v>906</v>
      </c>
      <c r="L54" s="115" t="s">
        <v>85</v>
      </c>
      <c r="M54" s="116" t="s">
        <v>86</v>
      </c>
      <c r="N54" s="115" t="s">
        <v>907</v>
      </c>
      <c r="O54" s="116" t="s">
        <v>908</v>
      </c>
      <c r="P54" s="123" t="s">
        <v>909</v>
      </c>
      <c r="Q54" s="123" t="s">
        <v>910</v>
      </c>
      <c r="R54" s="123" t="s">
        <v>316</v>
      </c>
      <c r="S54" s="123" t="s">
        <v>212</v>
      </c>
      <c r="T54" s="115" t="s">
        <v>318</v>
      </c>
      <c r="U54" s="116" t="s">
        <v>94</v>
      </c>
      <c r="V54" s="115" t="s">
        <v>911</v>
      </c>
      <c r="W54" s="116" t="s">
        <v>912</v>
      </c>
      <c r="X54" s="123" t="s">
        <v>321</v>
      </c>
      <c r="Y54" s="123" t="s">
        <v>897</v>
      </c>
      <c r="Z54" s="115" t="s">
        <v>913</v>
      </c>
      <c r="AA54" s="116" t="s">
        <v>914</v>
      </c>
    </row>
    <row r="55" spans="1:27" ht="80.099999999999994" customHeight="1" x14ac:dyDescent="0.25">
      <c r="A55" s="9" t="s">
        <v>915</v>
      </c>
      <c r="B55" s="9">
        <v>52</v>
      </c>
      <c r="C55" s="9" t="s">
        <v>901</v>
      </c>
      <c r="D55" s="9" t="s">
        <v>902</v>
      </c>
      <c r="E55" s="9" t="s">
        <v>916</v>
      </c>
      <c r="F55" s="9" t="s">
        <v>917</v>
      </c>
      <c r="G55" s="114" t="s">
        <v>4885</v>
      </c>
      <c r="H55" s="126" t="s">
        <v>5115</v>
      </c>
      <c r="I55" s="123" t="s">
        <v>921</v>
      </c>
      <c r="J55" s="115" t="s">
        <v>922</v>
      </c>
      <c r="K55" s="116" t="s">
        <v>923</v>
      </c>
      <c r="L55" s="115" t="s">
        <v>85</v>
      </c>
      <c r="M55" s="116" t="s">
        <v>86</v>
      </c>
      <c r="N55" s="115" t="s">
        <v>924</v>
      </c>
      <c r="O55" s="116" t="s">
        <v>925</v>
      </c>
      <c r="P55" s="123" t="s">
        <v>926</v>
      </c>
      <c r="Q55" s="123" t="s">
        <v>927</v>
      </c>
      <c r="R55" s="123" t="s">
        <v>928</v>
      </c>
      <c r="S55" s="123" t="s">
        <v>929</v>
      </c>
      <c r="T55" s="115" t="s">
        <v>930</v>
      </c>
      <c r="U55" s="116" t="s">
        <v>94</v>
      </c>
      <c r="V55" s="115" t="s">
        <v>931</v>
      </c>
      <c r="W55" s="116" t="s">
        <v>932</v>
      </c>
      <c r="X55" s="123" t="s">
        <v>933</v>
      </c>
      <c r="Y55" s="123" t="s">
        <v>489</v>
      </c>
      <c r="Z55" s="115" t="s">
        <v>934</v>
      </c>
      <c r="AA55" s="116" t="s">
        <v>935</v>
      </c>
    </row>
    <row r="56" spans="1:27" ht="80.099999999999994" customHeight="1" x14ac:dyDescent="0.25">
      <c r="A56" s="9" t="s">
        <v>936</v>
      </c>
      <c r="B56" s="9">
        <v>53</v>
      </c>
      <c r="C56" s="9" t="s">
        <v>901</v>
      </c>
      <c r="D56" s="9" t="s">
        <v>902</v>
      </c>
      <c r="E56" s="9" t="s">
        <v>916</v>
      </c>
      <c r="F56" s="9" t="s">
        <v>937</v>
      </c>
      <c r="G56" s="114" t="s">
        <v>4886</v>
      </c>
      <c r="H56" s="126" t="s">
        <v>5116</v>
      </c>
      <c r="I56" s="123" t="s">
        <v>941</v>
      </c>
      <c r="J56" s="115" t="s">
        <v>942</v>
      </c>
      <c r="K56" s="116" t="s">
        <v>943</v>
      </c>
      <c r="L56" s="115" t="s">
        <v>85</v>
      </c>
      <c r="M56" s="116" t="s">
        <v>86</v>
      </c>
      <c r="N56" s="115" t="s">
        <v>944</v>
      </c>
      <c r="O56" s="116" t="s">
        <v>945</v>
      </c>
      <c r="P56" s="123" t="s">
        <v>946</v>
      </c>
      <c r="Q56" s="123" t="s">
        <v>947</v>
      </c>
      <c r="R56" s="123" t="s">
        <v>948</v>
      </c>
      <c r="S56" s="123" t="s">
        <v>949</v>
      </c>
      <c r="T56" s="115" t="s">
        <v>950</v>
      </c>
      <c r="U56" s="116" t="s">
        <v>94</v>
      </c>
      <c r="V56" s="115" t="s">
        <v>951</v>
      </c>
      <c r="W56" s="116" t="s">
        <v>952</v>
      </c>
      <c r="X56" s="123" t="s">
        <v>953</v>
      </c>
      <c r="Y56" s="123" t="s">
        <v>489</v>
      </c>
      <c r="Z56" s="115" t="s">
        <v>954</v>
      </c>
      <c r="AA56" s="116" t="s">
        <v>955</v>
      </c>
    </row>
    <row r="57" spans="1:27" ht="80.099999999999994" customHeight="1" x14ac:dyDescent="0.25">
      <c r="A57" s="9" t="s">
        <v>956</v>
      </c>
      <c r="B57" s="9">
        <v>54</v>
      </c>
      <c r="C57" s="9" t="s">
        <v>901</v>
      </c>
      <c r="D57" s="9" t="s">
        <v>902</v>
      </c>
      <c r="E57" s="9" t="s">
        <v>916</v>
      </c>
      <c r="F57" s="9" t="s">
        <v>957</v>
      </c>
      <c r="G57" s="114" t="s">
        <v>4887</v>
      </c>
      <c r="H57" s="126" t="s">
        <v>5117</v>
      </c>
      <c r="I57" s="123" t="s">
        <v>212</v>
      </c>
      <c r="J57" s="115" t="s">
        <v>962</v>
      </c>
      <c r="K57" s="116" t="s">
        <v>963</v>
      </c>
      <c r="L57" s="115" t="s">
        <v>85</v>
      </c>
      <c r="M57" s="116" t="s">
        <v>86</v>
      </c>
      <c r="N57" s="115" t="s">
        <v>964</v>
      </c>
      <c r="O57" s="116" t="s">
        <v>965</v>
      </c>
      <c r="P57" s="123" t="s">
        <v>966</v>
      </c>
      <c r="Q57" s="123" t="s">
        <v>967</v>
      </c>
      <c r="R57" s="123" t="s">
        <v>968</v>
      </c>
      <c r="S57" s="123" t="s">
        <v>969</v>
      </c>
      <c r="T57" s="115" t="s">
        <v>970</v>
      </c>
      <c r="U57" s="116" t="s">
        <v>94</v>
      </c>
      <c r="V57" s="115" t="s">
        <v>971</v>
      </c>
      <c r="W57" s="116" t="s">
        <v>972</v>
      </c>
      <c r="X57" s="123" t="s">
        <v>973</v>
      </c>
      <c r="Y57" s="123" t="s">
        <v>974</v>
      </c>
      <c r="Z57" s="115" t="s">
        <v>975</v>
      </c>
      <c r="AA57" s="116" t="s">
        <v>976</v>
      </c>
    </row>
    <row r="58" spans="1:27" ht="80.099999999999994" customHeight="1" x14ac:dyDescent="0.25">
      <c r="A58" s="9" t="s">
        <v>977</v>
      </c>
      <c r="B58" s="9">
        <v>55</v>
      </c>
      <c r="C58" s="9" t="s">
        <v>901</v>
      </c>
      <c r="D58" s="9" t="s">
        <v>902</v>
      </c>
      <c r="E58" s="9" t="s">
        <v>916</v>
      </c>
      <c r="F58" s="9" t="s">
        <v>978</v>
      </c>
      <c r="G58" s="114" t="s">
        <v>4888</v>
      </c>
      <c r="H58" s="126" t="s">
        <v>5118</v>
      </c>
      <c r="I58" s="123" t="s">
        <v>982</v>
      </c>
      <c r="J58" s="115" t="s">
        <v>983</v>
      </c>
      <c r="K58" s="116" t="s">
        <v>984</v>
      </c>
      <c r="L58" s="115" t="s">
        <v>85</v>
      </c>
      <c r="M58" s="116" t="s">
        <v>86</v>
      </c>
      <c r="N58" s="115" t="s">
        <v>985</v>
      </c>
      <c r="O58" s="116" t="s">
        <v>986</v>
      </c>
      <c r="P58" s="123" t="s">
        <v>987</v>
      </c>
      <c r="Q58" s="123" t="s">
        <v>988</v>
      </c>
      <c r="R58" s="123" t="s">
        <v>989</v>
      </c>
      <c r="S58" s="123" t="s">
        <v>990</v>
      </c>
      <c r="T58" s="115" t="s">
        <v>991</v>
      </c>
      <c r="U58" s="116" t="s">
        <v>94</v>
      </c>
      <c r="V58" s="115" t="s">
        <v>992</v>
      </c>
      <c r="W58" s="116" t="s">
        <v>993</v>
      </c>
      <c r="X58" s="123" t="s">
        <v>994</v>
      </c>
      <c r="Y58" s="123" t="s">
        <v>489</v>
      </c>
      <c r="Z58" s="115" t="s">
        <v>995</v>
      </c>
      <c r="AA58" s="116" t="s">
        <v>996</v>
      </c>
    </row>
    <row r="59" spans="1:27" ht="80.099999999999994" customHeight="1" x14ac:dyDescent="0.25">
      <c r="A59" s="9" t="s">
        <v>997</v>
      </c>
      <c r="B59" s="9">
        <v>56</v>
      </c>
      <c r="C59" s="9" t="s">
        <v>901</v>
      </c>
      <c r="D59" s="9" t="s">
        <v>902</v>
      </c>
      <c r="E59" s="9" t="s">
        <v>916</v>
      </c>
      <c r="F59" s="9" t="s">
        <v>998</v>
      </c>
      <c r="G59" s="114" t="s">
        <v>4889</v>
      </c>
      <c r="H59" s="126" t="s">
        <v>5119</v>
      </c>
      <c r="I59" s="123" t="s">
        <v>1002</v>
      </c>
      <c r="J59" s="115" t="s">
        <v>1003</v>
      </c>
      <c r="K59" s="116" t="s">
        <v>1004</v>
      </c>
      <c r="L59" s="115" t="s">
        <v>85</v>
      </c>
      <c r="M59" s="116" t="s">
        <v>86</v>
      </c>
      <c r="N59" s="115" t="s">
        <v>1005</v>
      </c>
      <c r="O59" s="116" t="s">
        <v>1006</v>
      </c>
      <c r="P59" s="123" t="s">
        <v>1007</v>
      </c>
      <c r="Q59" s="123" t="s">
        <v>1008</v>
      </c>
      <c r="R59" s="123" t="s">
        <v>1009</v>
      </c>
      <c r="S59" s="123" t="s">
        <v>1010</v>
      </c>
      <c r="T59" s="115" t="s">
        <v>1011</v>
      </c>
      <c r="U59" s="116" t="s">
        <v>94</v>
      </c>
      <c r="V59" s="115" t="s">
        <v>1012</v>
      </c>
      <c r="W59" s="116" t="s">
        <v>1013</v>
      </c>
      <c r="X59" s="123" t="s">
        <v>1014</v>
      </c>
      <c r="Y59" s="123" t="s">
        <v>489</v>
      </c>
      <c r="Z59" s="115" t="s">
        <v>1015</v>
      </c>
      <c r="AA59" s="116" t="s">
        <v>1016</v>
      </c>
    </row>
    <row r="60" spans="1:27" ht="80.099999999999994" customHeight="1" x14ac:dyDescent="0.25">
      <c r="A60" s="9" t="s">
        <v>1017</v>
      </c>
      <c r="B60" s="9">
        <v>57</v>
      </c>
      <c r="C60" s="9" t="s">
        <v>901</v>
      </c>
      <c r="D60" s="9" t="s">
        <v>902</v>
      </c>
      <c r="E60" s="9" t="s">
        <v>916</v>
      </c>
      <c r="F60" s="9" t="s">
        <v>1018</v>
      </c>
      <c r="G60" s="114" t="s">
        <v>4890</v>
      </c>
      <c r="H60" s="126" t="s">
        <v>5120</v>
      </c>
      <c r="I60" s="123" t="s">
        <v>1021</v>
      </c>
      <c r="J60" s="115" t="s">
        <v>1022</v>
      </c>
      <c r="K60" s="116" t="s">
        <v>1023</v>
      </c>
      <c r="L60" s="115" t="s">
        <v>85</v>
      </c>
      <c r="M60" s="116" t="s">
        <v>86</v>
      </c>
      <c r="N60" s="115" t="s">
        <v>1024</v>
      </c>
      <c r="O60" s="116" t="s">
        <v>1025</v>
      </c>
      <c r="P60" s="123" t="s">
        <v>1026</v>
      </c>
      <c r="Q60" s="123" t="s">
        <v>1027</v>
      </c>
      <c r="R60" s="123" t="s">
        <v>1028</v>
      </c>
      <c r="S60" s="123" t="s">
        <v>1029</v>
      </c>
      <c r="T60" s="115" t="s">
        <v>1030</v>
      </c>
      <c r="U60" s="116" t="s">
        <v>94</v>
      </c>
      <c r="V60" s="115" t="s">
        <v>1031</v>
      </c>
      <c r="W60" s="116" t="s">
        <v>1032</v>
      </c>
      <c r="X60" s="123" t="s">
        <v>1033</v>
      </c>
      <c r="Y60" s="123" t="s">
        <v>974</v>
      </c>
      <c r="Z60" s="115" t="s">
        <v>1034</v>
      </c>
      <c r="AA60" s="116" t="s">
        <v>1035</v>
      </c>
    </row>
    <row r="61" spans="1:27" ht="80.099999999999994" customHeight="1" x14ac:dyDescent="0.25">
      <c r="A61" s="9" t="s">
        <v>1036</v>
      </c>
      <c r="B61" s="9">
        <v>58</v>
      </c>
      <c r="C61" s="9" t="s">
        <v>901</v>
      </c>
      <c r="D61" s="9" t="s">
        <v>902</v>
      </c>
      <c r="E61" s="9" t="s">
        <v>916</v>
      </c>
      <c r="F61" s="9" t="s">
        <v>1037</v>
      </c>
      <c r="G61" s="114" t="s">
        <v>4891</v>
      </c>
      <c r="H61" s="126" t="s">
        <v>5121</v>
      </c>
      <c r="I61" s="123" t="s">
        <v>1042</v>
      </c>
      <c r="J61" s="115" t="s">
        <v>1043</v>
      </c>
      <c r="K61" s="116" t="s">
        <v>1044</v>
      </c>
      <c r="L61" s="115" t="s">
        <v>85</v>
      </c>
      <c r="M61" s="116" t="s">
        <v>86</v>
      </c>
      <c r="N61" s="115" t="s">
        <v>1045</v>
      </c>
      <c r="O61" s="116" t="s">
        <v>1046</v>
      </c>
      <c r="P61" s="123" t="s">
        <v>1047</v>
      </c>
      <c r="Q61" s="123" t="s">
        <v>1048</v>
      </c>
      <c r="R61" s="123" t="s">
        <v>1049</v>
      </c>
      <c r="S61" s="123" t="s">
        <v>441</v>
      </c>
      <c r="T61" s="115" t="s">
        <v>1050</v>
      </c>
      <c r="U61" s="116" t="s">
        <v>94</v>
      </c>
      <c r="V61" s="115" t="s">
        <v>1051</v>
      </c>
      <c r="W61" s="116" t="s">
        <v>1052</v>
      </c>
      <c r="X61" s="123" t="s">
        <v>1053</v>
      </c>
      <c r="Y61" s="123" t="s">
        <v>489</v>
      </c>
      <c r="Z61" s="115" t="s">
        <v>1054</v>
      </c>
      <c r="AA61" s="116" t="s">
        <v>1055</v>
      </c>
    </row>
    <row r="62" spans="1:27" ht="80.099999999999994" customHeight="1" x14ac:dyDescent="0.25">
      <c r="A62" s="9" t="s">
        <v>1056</v>
      </c>
      <c r="B62" s="9">
        <v>59</v>
      </c>
      <c r="C62" s="9" t="s">
        <v>901</v>
      </c>
      <c r="D62" s="9" t="s">
        <v>902</v>
      </c>
      <c r="E62" s="9" t="s">
        <v>916</v>
      </c>
      <c r="F62" s="9" t="s">
        <v>1057</v>
      </c>
      <c r="G62" s="114" t="s">
        <v>4892</v>
      </c>
      <c r="H62" s="126" t="s">
        <v>5122</v>
      </c>
      <c r="I62" s="123" t="s">
        <v>1061</v>
      </c>
      <c r="J62" s="115" t="s">
        <v>1062</v>
      </c>
      <c r="K62" s="116" t="s">
        <v>1063</v>
      </c>
      <c r="L62" s="115" t="s">
        <v>85</v>
      </c>
      <c r="M62" s="116" t="s">
        <v>86</v>
      </c>
      <c r="N62" s="115" t="s">
        <v>1064</v>
      </c>
      <c r="O62" s="116" t="s">
        <v>1065</v>
      </c>
      <c r="P62" s="123" t="s">
        <v>1066</v>
      </c>
      <c r="Q62" s="123" t="s">
        <v>1067</v>
      </c>
      <c r="R62" s="123" t="s">
        <v>1068</v>
      </c>
      <c r="S62" s="123" t="s">
        <v>1069</v>
      </c>
      <c r="T62" s="115" t="s">
        <v>1070</v>
      </c>
      <c r="U62" s="116" t="s">
        <v>94</v>
      </c>
      <c r="V62" s="115" t="s">
        <v>1071</v>
      </c>
      <c r="W62" s="116" t="s">
        <v>1072</v>
      </c>
      <c r="X62" s="123" t="s">
        <v>1073</v>
      </c>
      <c r="Y62" s="123" t="s">
        <v>536</v>
      </c>
      <c r="Z62" s="115" t="s">
        <v>1074</v>
      </c>
      <c r="AA62" s="116" t="s">
        <v>1075</v>
      </c>
    </row>
    <row r="63" spans="1:27" ht="80.099999999999994" customHeight="1" x14ac:dyDescent="0.25">
      <c r="A63" s="9" t="s">
        <v>1076</v>
      </c>
      <c r="B63" s="9">
        <v>60</v>
      </c>
      <c r="C63" s="9" t="s">
        <v>901</v>
      </c>
      <c r="D63" s="9" t="s">
        <v>902</v>
      </c>
      <c r="E63" s="9" t="s">
        <v>1077</v>
      </c>
      <c r="F63" s="9" t="s">
        <v>1078</v>
      </c>
      <c r="G63" s="114" t="s">
        <v>4893</v>
      </c>
      <c r="H63" s="126" t="s">
        <v>5123</v>
      </c>
      <c r="I63" s="123" t="s">
        <v>1081</v>
      </c>
      <c r="J63" s="115" t="s">
        <v>1082</v>
      </c>
      <c r="K63" s="116" t="s">
        <v>1083</v>
      </c>
      <c r="L63" s="115" t="s">
        <v>85</v>
      </c>
      <c r="M63" s="116" t="s">
        <v>86</v>
      </c>
      <c r="N63" s="115" t="s">
        <v>1084</v>
      </c>
      <c r="O63" s="116" t="s">
        <v>1085</v>
      </c>
      <c r="P63" s="123" t="s">
        <v>1086</v>
      </c>
      <c r="Q63" s="123" t="s">
        <v>1087</v>
      </c>
      <c r="R63" s="123" t="s">
        <v>1088</v>
      </c>
      <c r="S63" s="123" t="s">
        <v>1089</v>
      </c>
      <c r="T63" s="115" t="s">
        <v>1090</v>
      </c>
      <c r="U63" s="116" t="s">
        <v>94</v>
      </c>
      <c r="V63" s="115" t="s">
        <v>1091</v>
      </c>
      <c r="W63" s="116" t="s">
        <v>1092</v>
      </c>
      <c r="X63" s="123" t="s">
        <v>1093</v>
      </c>
      <c r="Y63" s="123" t="s">
        <v>489</v>
      </c>
      <c r="Z63" s="115" t="s">
        <v>1094</v>
      </c>
      <c r="AA63" s="116" t="s">
        <v>1095</v>
      </c>
    </row>
    <row r="64" spans="1:27" ht="80.099999999999994" customHeight="1" x14ac:dyDescent="0.25">
      <c r="A64" s="9" t="s">
        <v>1096</v>
      </c>
      <c r="B64" s="9">
        <v>61</v>
      </c>
      <c r="C64" s="9" t="s">
        <v>901</v>
      </c>
      <c r="D64" s="9" t="s">
        <v>902</v>
      </c>
      <c r="E64" s="9" t="s">
        <v>1077</v>
      </c>
      <c r="F64" s="9" t="s">
        <v>1097</v>
      </c>
      <c r="G64" s="114" t="s">
        <v>4894</v>
      </c>
      <c r="H64" s="126" t="s">
        <v>5124</v>
      </c>
      <c r="I64" s="123" t="s">
        <v>1101</v>
      </c>
      <c r="J64" s="115" t="s">
        <v>1102</v>
      </c>
      <c r="K64" s="116" t="s">
        <v>1103</v>
      </c>
      <c r="L64" s="115" t="s">
        <v>85</v>
      </c>
      <c r="M64" s="116" t="s">
        <v>86</v>
      </c>
      <c r="N64" s="115" t="s">
        <v>1104</v>
      </c>
      <c r="O64" s="116" t="s">
        <v>1105</v>
      </c>
      <c r="P64" s="123" t="s">
        <v>1106</v>
      </c>
      <c r="Q64" s="123" t="s">
        <v>1107</v>
      </c>
      <c r="R64" s="123" t="s">
        <v>1108</v>
      </c>
      <c r="S64" s="123" t="s">
        <v>1109</v>
      </c>
      <c r="T64" s="115" t="s">
        <v>1110</v>
      </c>
      <c r="U64" s="116" t="s">
        <v>94</v>
      </c>
      <c r="V64" s="115" t="s">
        <v>1111</v>
      </c>
      <c r="W64" s="116" t="s">
        <v>1112</v>
      </c>
      <c r="X64" s="123" t="s">
        <v>1113</v>
      </c>
      <c r="Y64" s="123" t="s">
        <v>119</v>
      </c>
      <c r="Z64" s="115" t="s">
        <v>1114</v>
      </c>
      <c r="AA64" s="116" t="s">
        <v>1115</v>
      </c>
    </row>
    <row r="65" spans="1:27" ht="80.099999999999994" customHeight="1" x14ac:dyDescent="0.25">
      <c r="A65" s="9" t="s">
        <v>1116</v>
      </c>
      <c r="B65" s="9">
        <v>62</v>
      </c>
      <c r="C65" s="9" t="s">
        <v>901</v>
      </c>
      <c r="D65" s="9" t="s">
        <v>902</v>
      </c>
      <c r="E65" s="9" t="s">
        <v>1077</v>
      </c>
      <c r="F65" s="9" t="s">
        <v>1117</v>
      </c>
      <c r="G65" s="114" t="s">
        <v>4895</v>
      </c>
      <c r="H65" s="126" t="s">
        <v>5125</v>
      </c>
      <c r="I65" s="123" t="s">
        <v>1120</v>
      </c>
      <c r="J65" s="115" t="s">
        <v>1121</v>
      </c>
      <c r="K65" s="116" t="s">
        <v>1122</v>
      </c>
      <c r="L65" s="115" t="s">
        <v>85</v>
      </c>
      <c r="M65" s="116" t="s">
        <v>86</v>
      </c>
      <c r="N65" s="115" t="s">
        <v>1123</v>
      </c>
      <c r="O65" s="116" t="s">
        <v>1124</v>
      </c>
      <c r="P65" s="123" t="s">
        <v>1125</v>
      </c>
      <c r="Q65" s="123" t="s">
        <v>1126</v>
      </c>
      <c r="R65" s="123" t="s">
        <v>1127</v>
      </c>
      <c r="S65" s="123" t="s">
        <v>1128</v>
      </c>
      <c r="T65" s="115" t="s">
        <v>1129</v>
      </c>
      <c r="U65" s="116" t="s">
        <v>94</v>
      </c>
      <c r="V65" s="115" t="s">
        <v>1130</v>
      </c>
      <c r="W65" s="116" t="s">
        <v>1131</v>
      </c>
      <c r="X65" s="123" t="s">
        <v>1132</v>
      </c>
      <c r="Y65" s="123" t="s">
        <v>1133</v>
      </c>
      <c r="Z65" s="115" t="s">
        <v>1134</v>
      </c>
      <c r="AA65" s="116" t="s">
        <v>1135</v>
      </c>
    </row>
    <row r="66" spans="1:27" ht="80.099999999999994" customHeight="1" x14ac:dyDescent="0.25">
      <c r="A66" s="9" t="s">
        <v>1136</v>
      </c>
      <c r="B66" s="9">
        <v>63</v>
      </c>
      <c r="C66" s="9" t="s">
        <v>901</v>
      </c>
      <c r="D66" s="9" t="s">
        <v>902</v>
      </c>
      <c r="E66" s="9" t="s">
        <v>1077</v>
      </c>
      <c r="F66" s="9" t="s">
        <v>1137</v>
      </c>
      <c r="G66" s="114" t="s">
        <v>4896</v>
      </c>
      <c r="H66" s="126" t="s">
        <v>5126</v>
      </c>
      <c r="I66" s="123" t="s">
        <v>1140</v>
      </c>
      <c r="J66" s="115" t="s">
        <v>1141</v>
      </c>
      <c r="K66" s="116" t="s">
        <v>1142</v>
      </c>
      <c r="L66" s="115" t="s">
        <v>85</v>
      </c>
      <c r="M66" s="116" t="s">
        <v>86</v>
      </c>
      <c r="N66" s="115" t="s">
        <v>1143</v>
      </c>
      <c r="O66" s="116" t="s">
        <v>1144</v>
      </c>
      <c r="P66" s="123" t="s">
        <v>1145</v>
      </c>
      <c r="Q66" s="123" t="s">
        <v>1146</v>
      </c>
      <c r="R66" s="123" t="s">
        <v>1147</v>
      </c>
      <c r="S66" s="123" t="s">
        <v>1148</v>
      </c>
      <c r="T66" s="115" t="s">
        <v>1149</v>
      </c>
      <c r="U66" s="116" t="s">
        <v>94</v>
      </c>
      <c r="V66" s="115" t="s">
        <v>1150</v>
      </c>
      <c r="W66" s="116" t="s">
        <v>1151</v>
      </c>
      <c r="X66" s="123" t="s">
        <v>1152</v>
      </c>
      <c r="Y66" s="123" t="s">
        <v>98</v>
      </c>
      <c r="Z66" s="115" t="s">
        <v>1153</v>
      </c>
      <c r="AA66" s="116" t="s">
        <v>1154</v>
      </c>
    </row>
    <row r="67" spans="1:27" ht="80.099999999999994" customHeight="1" x14ac:dyDescent="0.25">
      <c r="A67" s="9" t="s">
        <v>1155</v>
      </c>
      <c r="B67" s="9">
        <v>64</v>
      </c>
      <c r="C67" s="9" t="s">
        <v>901</v>
      </c>
      <c r="D67" s="9" t="s">
        <v>902</v>
      </c>
      <c r="E67" s="9" t="s">
        <v>1077</v>
      </c>
      <c r="F67" s="9" t="s">
        <v>1156</v>
      </c>
      <c r="G67" s="114" t="s">
        <v>4897</v>
      </c>
      <c r="H67" s="126" t="s">
        <v>5127</v>
      </c>
      <c r="I67" s="123" t="s">
        <v>941</v>
      </c>
      <c r="J67" s="115" t="s">
        <v>1160</v>
      </c>
      <c r="K67" s="116" t="s">
        <v>1161</v>
      </c>
      <c r="L67" s="115" t="s">
        <v>85</v>
      </c>
      <c r="M67" s="116" t="s">
        <v>86</v>
      </c>
      <c r="N67" s="115" t="s">
        <v>1162</v>
      </c>
      <c r="O67" s="116" t="s">
        <v>1163</v>
      </c>
      <c r="P67" s="123" t="s">
        <v>1164</v>
      </c>
      <c r="Q67" s="123" t="s">
        <v>1165</v>
      </c>
      <c r="R67" s="123" t="s">
        <v>1166</v>
      </c>
      <c r="S67" s="123" t="s">
        <v>1167</v>
      </c>
      <c r="T67" s="115" t="s">
        <v>1168</v>
      </c>
      <c r="U67" s="116" t="s">
        <v>94</v>
      </c>
      <c r="V67" s="115" t="s">
        <v>1169</v>
      </c>
      <c r="W67" s="116" t="s">
        <v>1170</v>
      </c>
      <c r="X67" s="123" t="s">
        <v>1171</v>
      </c>
      <c r="Y67" s="123" t="s">
        <v>300</v>
      </c>
      <c r="Z67" s="115" t="s">
        <v>1172</v>
      </c>
      <c r="AA67" s="116" t="s">
        <v>1173</v>
      </c>
    </row>
    <row r="68" spans="1:27" ht="80.099999999999994" customHeight="1" x14ac:dyDescent="0.25">
      <c r="A68" s="9" t="s">
        <v>1174</v>
      </c>
      <c r="B68" s="9">
        <v>65</v>
      </c>
      <c r="C68" s="9" t="s">
        <v>901</v>
      </c>
      <c r="D68" s="9" t="s">
        <v>902</v>
      </c>
      <c r="E68" s="9" t="s">
        <v>1077</v>
      </c>
      <c r="F68" s="9" t="s">
        <v>1175</v>
      </c>
      <c r="G68" s="114" t="s">
        <v>4898</v>
      </c>
      <c r="H68" s="126" t="s">
        <v>5128</v>
      </c>
      <c r="I68" s="123" t="s">
        <v>1178</v>
      </c>
      <c r="J68" s="115" t="s">
        <v>1179</v>
      </c>
      <c r="K68" s="116" t="s">
        <v>1180</v>
      </c>
      <c r="L68" s="115" t="s">
        <v>85</v>
      </c>
      <c r="M68" s="116" t="s">
        <v>86</v>
      </c>
      <c r="N68" s="115" t="s">
        <v>1181</v>
      </c>
      <c r="O68" s="116" t="s">
        <v>1182</v>
      </c>
      <c r="P68" s="123" t="s">
        <v>1183</v>
      </c>
      <c r="Q68" s="123" t="s">
        <v>1184</v>
      </c>
      <c r="R68" s="123" t="s">
        <v>1185</v>
      </c>
      <c r="S68" s="123" t="s">
        <v>1186</v>
      </c>
      <c r="T68" s="115" t="s">
        <v>1187</v>
      </c>
      <c r="U68" s="116" t="s">
        <v>94</v>
      </c>
      <c r="V68" s="115" t="s">
        <v>1188</v>
      </c>
      <c r="W68" s="116" t="s">
        <v>1189</v>
      </c>
      <c r="X68" s="123" t="s">
        <v>1190</v>
      </c>
      <c r="Y68" s="123" t="s">
        <v>489</v>
      </c>
      <c r="Z68" s="115" t="s">
        <v>1191</v>
      </c>
      <c r="AA68" s="116" t="s">
        <v>1192</v>
      </c>
    </row>
    <row r="69" spans="1:27" ht="80.099999999999994" customHeight="1" x14ac:dyDescent="0.25">
      <c r="A69" s="9" t="s">
        <v>1193</v>
      </c>
      <c r="B69" s="9">
        <v>66</v>
      </c>
      <c r="C69" s="9" t="s">
        <v>901</v>
      </c>
      <c r="D69" s="9" t="s">
        <v>902</v>
      </c>
      <c r="E69" s="9" t="s">
        <v>1077</v>
      </c>
      <c r="F69" s="9" t="s">
        <v>1194</v>
      </c>
      <c r="G69" s="114" t="s">
        <v>4899</v>
      </c>
      <c r="H69" s="126" t="s">
        <v>5129</v>
      </c>
      <c r="I69" s="123" t="s">
        <v>1199</v>
      </c>
      <c r="J69" s="115" t="s">
        <v>1200</v>
      </c>
      <c r="K69" s="116" t="s">
        <v>1201</v>
      </c>
      <c r="L69" s="115" t="s">
        <v>85</v>
      </c>
      <c r="M69" s="116" t="s">
        <v>86</v>
      </c>
      <c r="N69" s="115" t="s">
        <v>1202</v>
      </c>
      <c r="O69" s="116" t="s">
        <v>1203</v>
      </c>
      <c r="P69" s="123" t="s">
        <v>1204</v>
      </c>
      <c r="Q69" s="123" t="s">
        <v>1205</v>
      </c>
      <c r="R69" s="123" t="s">
        <v>1206</v>
      </c>
      <c r="S69" s="123" t="s">
        <v>1207</v>
      </c>
      <c r="T69" s="115" t="s">
        <v>1208</v>
      </c>
      <c r="U69" s="116" t="s">
        <v>94</v>
      </c>
      <c r="V69" s="115" t="s">
        <v>1209</v>
      </c>
      <c r="W69" s="116" t="s">
        <v>1210</v>
      </c>
      <c r="X69" s="123" t="s">
        <v>1211</v>
      </c>
      <c r="Y69" s="123" t="s">
        <v>974</v>
      </c>
      <c r="Z69" s="115" t="s">
        <v>1212</v>
      </c>
      <c r="AA69" s="116" t="s">
        <v>1213</v>
      </c>
    </row>
    <row r="70" spans="1:27" ht="80.099999999999994" customHeight="1" x14ac:dyDescent="0.25">
      <c r="A70" s="9" t="s">
        <v>1214</v>
      </c>
      <c r="B70" s="9">
        <v>67</v>
      </c>
      <c r="C70" s="9" t="s">
        <v>901</v>
      </c>
      <c r="D70" s="9" t="s">
        <v>902</v>
      </c>
      <c r="E70" s="9" t="s">
        <v>1077</v>
      </c>
      <c r="F70" s="9" t="s">
        <v>1215</v>
      </c>
      <c r="G70" s="114" t="s">
        <v>4900</v>
      </c>
      <c r="H70" s="126" t="s">
        <v>5130</v>
      </c>
      <c r="I70" s="123" t="s">
        <v>1219</v>
      </c>
      <c r="J70" s="115" t="s">
        <v>1220</v>
      </c>
      <c r="K70" s="116" t="s">
        <v>1221</v>
      </c>
      <c r="L70" s="115" t="s">
        <v>85</v>
      </c>
      <c r="M70" s="116" t="s">
        <v>86</v>
      </c>
      <c r="N70" s="115" t="s">
        <v>1222</v>
      </c>
      <c r="O70" s="116" t="s">
        <v>1223</v>
      </c>
      <c r="P70" s="123" t="s">
        <v>1224</v>
      </c>
      <c r="Q70" s="123" t="s">
        <v>1225</v>
      </c>
      <c r="R70" s="123" t="s">
        <v>1226</v>
      </c>
      <c r="S70" s="123" t="s">
        <v>1227</v>
      </c>
      <c r="T70" s="115" t="s">
        <v>1228</v>
      </c>
      <c r="U70" s="116" t="s">
        <v>94</v>
      </c>
      <c r="V70" s="115" t="s">
        <v>1229</v>
      </c>
      <c r="W70" s="116" t="s">
        <v>1230</v>
      </c>
      <c r="X70" s="123" t="s">
        <v>1231</v>
      </c>
      <c r="Y70" s="123" t="s">
        <v>1232</v>
      </c>
      <c r="Z70" s="115" t="s">
        <v>1233</v>
      </c>
      <c r="AA70" s="116" t="s">
        <v>1234</v>
      </c>
    </row>
    <row r="71" spans="1:27" ht="80.099999999999994" customHeight="1" x14ac:dyDescent="0.25">
      <c r="A71" s="9" t="s">
        <v>1235</v>
      </c>
      <c r="B71" s="9">
        <v>68</v>
      </c>
      <c r="C71" s="9" t="s">
        <v>901</v>
      </c>
      <c r="D71" s="9" t="s">
        <v>902</v>
      </c>
      <c r="E71" s="9" t="s">
        <v>1236</v>
      </c>
      <c r="F71" s="9" t="s">
        <v>1237</v>
      </c>
      <c r="G71" s="114" t="s">
        <v>4901</v>
      </c>
      <c r="H71" s="126" t="s">
        <v>5131</v>
      </c>
      <c r="I71" s="123" t="s">
        <v>1240</v>
      </c>
      <c r="J71" s="115" t="s">
        <v>1241</v>
      </c>
      <c r="K71" s="116" t="s">
        <v>1242</v>
      </c>
      <c r="L71" s="115" t="s">
        <v>85</v>
      </c>
      <c r="M71" s="116" t="s">
        <v>86</v>
      </c>
      <c r="N71" s="115" t="s">
        <v>1243</v>
      </c>
      <c r="O71" s="116" t="s">
        <v>1244</v>
      </c>
      <c r="P71" s="123" t="s">
        <v>1245</v>
      </c>
      <c r="Q71" s="123" t="s">
        <v>1246</v>
      </c>
      <c r="R71" s="123" t="s">
        <v>1247</v>
      </c>
      <c r="S71" s="123" t="s">
        <v>1248</v>
      </c>
      <c r="T71" s="115" t="s">
        <v>1249</v>
      </c>
      <c r="U71" s="116" t="s">
        <v>94</v>
      </c>
      <c r="V71" s="115" t="s">
        <v>1250</v>
      </c>
      <c r="W71" s="116" t="s">
        <v>1251</v>
      </c>
      <c r="X71" s="123" t="s">
        <v>1252</v>
      </c>
      <c r="Y71" s="123" t="s">
        <v>1133</v>
      </c>
      <c r="Z71" s="115" t="s">
        <v>1253</v>
      </c>
      <c r="AA71" s="116" t="s">
        <v>1254</v>
      </c>
    </row>
    <row r="72" spans="1:27" ht="80.099999999999994" customHeight="1" x14ac:dyDescent="0.25">
      <c r="A72" s="9" t="s">
        <v>1255</v>
      </c>
      <c r="B72" s="9">
        <v>69</v>
      </c>
      <c r="C72" s="9" t="s">
        <v>901</v>
      </c>
      <c r="D72" s="9" t="s">
        <v>902</v>
      </c>
      <c r="E72" s="9" t="s">
        <v>1236</v>
      </c>
      <c r="F72" s="9" t="s">
        <v>1237</v>
      </c>
      <c r="G72" s="114" t="s">
        <v>4724</v>
      </c>
      <c r="H72" s="126" t="s">
        <v>5132</v>
      </c>
      <c r="I72" s="123" t="s">
        <v>1258</v>
      </c>
      <c r="J72" s="115" t="s">
        <v>1259</v>
      </c>
      <c r="K72" s="116" t="s">
        <v>1260</v>
      </c>
      <c r="L72" s="115" t="s">
        <v>85</v>
      </c>
      <c r="M72" s="116" t="s">
        <v>86</v>
      </c>
      <c r="N72" s="115" t="s">
        <v>1261</v>
      </c>
      <c r="O72" s="116" t="s">
        <v>1244</v>
      </c>
      <c r="P72" s="123" t="s">
        <v>1262</v>
      </c>
      <c r="Q72" s="123" t="s">
        <v>1263</v>
      </c>
      <c r="R72" s="123" t="s">
        <v>1247</v>
      </c>
      <c r="S72" s="123" t="s">
        <v>774</v>
      </c>
      <c r="T72" s="115" t="s">
        <v>1249</v>
      </c>
      <c r="U72" s="116" t="s">
        <v>94</v>
      </c>
      <c r="V72" s="115" t="s">
        <v>1264</v>
      </c>
      <c r="W72" s="116" t="s">
        <v>1265</v>
      </c>
      <c r="X72" s="123" t="s">
        <v>1252</v>
      </c>
      <c r="Y72" s="123" t="s">
        <v>1266</v>
      </c>
      <c r="Z72" s="115" t="s">
        <v>1267</v>
      </c>
      <c r="AA72" s="116" t="s">
        <v>1268</v>
      </c>
    </row>
    <row r="73" spans="1:27" ht="80.099999999999994" customHeight="1" x14ac:dyDescent="0.25">
      <c r="A73" s="9" t="s">
        <v>1269</v>
      </c>
      <c r="B73" s="9">
        <v>70</v>
      </c>
      <c r="C73" s="9" t="s">
        <v>901</v>
      </c>
      <c r="D73" s="9" t="s">
        <v>902</v>
      </c>
      <c r="E73" s="9" t="s">
        <v>1236</v>
      </c>
      <c r="F73" s="9" t="s">
        <v>1237</v>
      </c>
      <c r="G73" s="114" t="s">
        <v>4902</v>
      </c>
      <c r="H73" s="126" t="s">
        <v>5133</v>
      </c>
      <c r="I73" s="123" t="s">
        <v>1272</v>
      </c>
      <c r="J73" s="115" t="s">
        <v>1273</v>
      </c>
      <c r="K73" s="116" t="s">
        <v>1274</v>
      </c>
      <c r="L73" s="115" t="s">
        <v>85</v>
      </c>
      <c r="M73" s="116" t="s">
        <v>86</v>
      </c>
      <c r="N73" s="115" t="s">
        <v>1275</v>
      </c>
      <c r="O73" s="116" t="s">
        <v>1244</v>
      </c>
      <c r="P73" s="123" t="s">
        <v>1276</v>
      </c>
      <c r="Q73" s="123" t="s">
        <v>1277</v>
      </c>
      <c r="R73" s="123" t="s">
        <v>1247</v>
      </c>
      <c r="S73" s="123" t="s">
        <v>1278</v>
      </c>
      <c r="T73" s="115" t="s">
        <v>1249</v>
      </c>
      <c r="U73" s="116" t="s">
        <v>94</v>
      </c>
      <c r="V73" s="115" t="s">
        <v>1279</v>
      </c>
      <c r="W73" s="116" t="s">
        <v>1280</v>
      </c>
      <c r="X73" s="123" t="s">
        <v>1252</v>
      </c>
      <c r="Y73" s="123" t="s">
        <v>1133</v>
      </c>
      <c r="Z73" s="115" t="s">
        <v>1281</v>
      </c>
      <c r="AA73" s="116" t="s">
        <v>1282</v>
      </c>
    </row>
    <row r="74" spans="1:27" ht="80.099999999999994" customHeight="1" x14ac:dyDescent="0.25">
      <c r="A74" s="9" t="s">
        <v>1283</v>
      </c>
      <c r="B74" s="9">
        <v>71</v>
      </c>
      <c r="C74" s="9" t="s">
        <v>901</v>
      </c>
      <c r="D74" s="9" t="s">
        <v>902</v>
      </c>
      <c r="E74" s="9" t="s">
        <v>1236</v>
      </c>
      <c r="F74" s="9" t="s">
        <v>1237</v>
      </c>
      <c r="G74" s="114" t="s">
        <v>4784</v>
      </c>
      <c r="H74" s="126" t="s">
        <v>5134</v>
      </c>
      <c r="I74" s="123" t="s">
        <v>1286</v>
      </c>
      <c r="J74" s="115" t="s">
        <v>1287</v>
      </c>
      <c r="K74" s="116" t="s">
        <v>1288</v>
      </c>
      <c r="L74" s="115" t="s">
        <v>85</v>
      </c>
      <c r="M74" s="116" t="s">
        <v>86</v>
      </c>
      <c r="N74" s="115" t="s">
        <v>1289</v>
      </c>
      <c r="O74" s="116" t="s">
        <v>1244</v>
      </c>
      <c r="P74" s="123" t="s">
        <v>1290</v>
      </c>
      <c r="Q74" s="123" t="s">
        <v>1291</v>
      </c>
      <c r="R74" s="123" t="s">
        <v>1247</v>
      </c>
      <c r="S74" s="123" t="s">
        <v>1292</v>
      </c>
      <c r="T74" s="115" t="s">
        <v>1249</v>
      </c>
      <c r="U74" s="116" t="s">
        <v>94</v>
      </c>
      <c r="V74" s="115" t="s">
        <v>1293</v>
      </c>
      <c r="W74" s="116" t="s">
        <v>1294</v>
      </c>
      <c r="X74" s="123" t="s">
        <v>1252</v>
      </c>
      <c r="Y74" s="123" t="s">
        <v>1133</v>
      </c>
      <c r="Z74" s="115" t="s">
        <v>1295</v>
      </c>
      <c r="AA74" s="116" t="s">
        <v>1296</v>
      </c>
    </row>
    <row r="75" spans="1:27" ht="80.099999999999994" customHeight="1" x14ac:dyDescent="0.25">
      <c r="A75" s="9" t="s">
        <v>1297</v>
      </c>
      <c r="B75" s="9">
        <v>72</v>
      </c>
      <c r="C75" s="9" t="s">
        <v>901</v>
      </c>
      <c r="D75" s="9" t="s">
        <v>902</v>
      </c>
      <c r="E75" s="9" t="s">
        <v>1236</v>
      </c>
      <c r="F75" s="9" t="s">
        <v>1237</v>
      </c>
      <c r="G75" s="114" t="s">
        <v>4903</v>
      </c>
      <c r="H75" s="126" t="s">
        <v>5135</v>
      </c>
      <c r="I75" s="123" t="s">
        <v>1300</v>
      </c>
      <c r="J75" s="115" t="s">
        <v>1301</v>
      </c>
      <c r="K75" s="116" t="s">
        <v>1302</v>
      </c>
      <c r="L75" s="115" t="s">
        <v>85</v>
      </c>
      <c r="M75" s="116" t="s">
        <v>86</v>
      </c>
      <c r="N75" s="115" t="s">
        <v>1303</v>
      </c>
      <c r="O75" s="116" t="s">
        <v>1244</v>
      </c>
      <c r="P75" s="123" t="s">
        <v>1304</v>
      </c>
      <c r="Q75" s="123" t="s">
        <v>1305</v>
      </c>
      <c r="R75" s="123" t="s">
        <v>1247</v>
      </c>
      <c r="S75" s="123" t="s">
        <v>1306</v>
      </c>
      <c r="T75" s="115" t="s">
        <v>1249</v>
      </c>
      <c r="U75" s="116" t="s">
        <v>94</v>
      </c>
      <c r="V75" s="115" t="s">
        <v>1307</v>
      </c>
      <c r="W75" s="116" t="s">
        <v>1308</v>
      </c>
      <c r="X75" s="123" t="s">
        <v>1252</v>
      </c>
      <c r="Y75" s="123" t="s">
        <v>1133</v>
      </c>
      <c r="Z75" s="115" t="s">
        <v>1309</v>
      </c>
      <c r="AA75" s="116" t="s">
        <v>1310</v>
      </c>
    </row>
    <row r="76" spans="1:27" ht="80.099999999999994" customHeight="1" x14ac:dyDescent="0.25">
      <c r="A76" s="9" t="s">
        <v>1311</v>
      </c>
      <c r="B76" s="9">
        <v>73</v>
      </c>
      <c r="C76" s="9" t="s">
        <v>901</v>
      </c>
      <c r="D76" s="9" t="s">
        <v>902</v>
      </c>
      <c r="E76" s="9" t="s">
        <v>1236</v>
      </c>
      <c r="F76" s="9" t="s">
        <v>1237</v>
      </c>
      <c r="G76" s="114" t="s">
        <v>4904</v>
      </c>
      <c r="H76" s="126" t="s">
        <v>5136</v>
      </c>
      <c r="I76" s="123" t="s">
        <v>1314</v>
      </c>
      <c r="J76" s="115" t="s">
        <v>1315</v>
      </c>
      <c r="K76" s="116" t="s">
        <v>1316</v>
      </c>
      <c r="L76" s="115" t="s">
        <v>85</v>
      </c>
      <c r="M76" s="116" t="s">
        <v>86</v>
      </c>
      <c r="N76" s="115" t="s">
        <v>1317</v>
      </c>
      <c r="O76" s="116" t="s">
        <v>1244</v>
      </c>
      <c r="P76" s="123" t="s">
        <v>1318</v>
      </c>
      <c r="Q76" s="123" t="s">
        <v>1319</v>
      </c>
      <c r="R76" s="123" t="s">
        <v>1247</v>
      </c>
      <c r="S76" s="123" t="s">
        <v>1320</v>
      </c>
      <c r="T76" s="115" t="s">
        <v>1249</v>
      </c>
      <c r="U76" s="116" t="s">
        <v>94</v>
      </c>
      <c r="V76" s="115" t="s">
        <v>1321</v>
      </c>
      <c r="W76" s="116" t="s">
        <v>1322</v>
      </c>
      <c r="X76" s="123" t="s">
        <v>1252</v>
      </c>
      <c r="Y76" s="123" t="s">
        <v>1133</v>
      </c>
      <c r="Z76" s="115" t="s">
        <v>1323</v>
      </c>
      <c r="AA76" s="116" t="s">
        <v>1324</v>
      </c>
    </row>
    <row r="77" spans="1:27" ht="80.099999999999994" customHeight="1" x14ac:dyDescent="0.25">
      <c r="A77" s="9" t="s">
        <v>1325</v>
      </c>
      <c r="B77" s="9">
        <v>74</v>
      </c>
      <c r="C77" s="9" t="s">
        <v>901</v>
      </c>
      <c r="D77" s="9" t="s">
        <v>902</v>
      </c>
      <c r="E77" s="9" t="s">
        <v>1236</v>
      </c>
      <c r="F77" s="9" t="s">
        <v>1237</v>
      </c>
      <c r="G77" s="114" t="s">
        <v>4905</v>
      </c>
      <c r="H77" s="126" t="s">
        <v>5137</v>
      </c>
      <c r="I77" s="123" t="s">
        <v>1328</v>
      </c>
      <c r="J77" s="115" t="s">
        <v>1329</v>
      </c>
      <c r="K77" s="116" t="s">
        <v>1330</v>
      </c>
      <c r="L77" s="115" t="s">
        <v>85</v>
      </c>
      <c r="M77" s="116" t="s">
        <v>86</v>
      </c>
      <c r="N77" s="115" t="s">
        <v>1331</v>
      </c>
      <c r="O77" s="116" t="s">
        <v>1244</v>
      </c>
      <c r="P77" s="123" t="s">
        <v>1332</v>
      </c>
      <c r="Q77" s="123" t="s">
        <v>1333</v>
      </c>
      <c r="R77" s="123" t="s">
        <v>1247</v>
      </c>
      <c r="S77" s="123" t="s">
        <v>1334</v>
      </c>
      <c r="T77" s="115" t="s">
        <v>1249</v>
      </c>
      <c r="U77" s="116" t="s">
        <v>94</v>
      </c>
      <c r="V77" s="115" t="s">
        <v>1335</v>
      </c>
      <c r="W77" s="116" t="s">
        <v>1336</v>
      </c>
      <c r="X77" s="123" t="s">
        <v>1252</v>
      </c>
      <c r="Y77" s="123" t="s">
        <v>1133</v>
      </c>
      <c r="Z77" s="115" t="s">
        <v>1337</v>
      </c>
      <c r="AA77" s="116" t="s">
        <v>1338</v>
      </c>
    </row>
    <row r="78" spans="1:27" ht="80.099999999999994" customHeight="1" x14ac:dyDescent="0.25">
      <c r="A78" s="9" t="s">
        <v>1339</v>
      </c>
      <c r="B78" s="9">
        <v>75</v>
      </c>
      <c r="C78" s="9" t="s">
        <v>901</v>
      </c>
      <c r="D78" s="9" t="s">
        <v>902</v>
      </c>
      <c r="E78" s="9" t="s">
        <v>1236</v>
      </c>
      <c r="F78" s="9" t="s">
        <v>1237</v>
      </c>
      <c r="G78" s="114" t="s">
        <v>4906</v>
      </c>
      <c r="H78" s="126" t="s">
        <v>5138</v>
      </c>
      <c r="I78" s="123" t="s">
        <v>1342</v>
      </c>
      <c r="J78" s="115" t="s">
        <v>1343</v>
      </c>
      <c r="K78" s="116" t="s">
        <v>1344</v>
      </c>
      <c r="L78" s="115" t="s">
        <v>85</v>
      </c>
      <c r="M78" s="116" t="s">
        <v>86</v>
      </c>
      <c r="N78" s="115" t="s">
        <v>1345</v>
      </c>
      <c r="O78" s="116" t="s">
        <v>1244</v>
      </c>
      <c r="P78" s="123" t="s">
        <v>1346</v>
      </c>
      <c r="Q78" s="123" t="s">
        <v>1347</v>
      </c>
      <c r="R78" s="123" t="s">
        <v>1247</v>
      </c>
      <c r="S78" s="123" t="s">
        <v>1348</v>
      </c>
      <c r="T78" s="115" t="s">
        <v>1249</v>
      </c>
      <c r="U78" s="116" t="s">
        <v>94</v>
      </c>
      <c r="V78" s="115" t="s">
        <v>1349</v>
      </c>
      <c r="W78" s="116" t="s">
        <v>1350</v>
      </c>
      <c r="X78" s="123" t="s">
        <v>1252</v>
      </c>
      <c r="Y78" s="123" t="s">
        <v>1133</v>
      </c>
      <c r="Z78" s="115" t="s">
        <v>1351</v>
      </c>
      <c r="AA78" s="116" t="s">
        <v>1352</v>
      </c>
    </row>
    <row r="79" spans="1:27" ht="80.099999999999994" customHeight="1" x14ac:dyDescent="0.25">
      <c r="A79" s="9" t="s">
        <v>1353</v>
      </c>
      <c r="B79" s="9">
        <v>76</v>
      </c>
      <c r="C79" s="9" t="s">
        <v>901</v>
      </c>
      <c r="D79" s="9" t="s">
        <v>902</v>
      </c>
      <c r="E79" s="9" t="s">
        <v>1236</v>
      </c>
      <c r="F79" s="9" t="s">
        <v>1237</v>
      </c>
      <c r="G79" s="114" t="s">
        <v>4907</v>
      </c>
      <c r="H79" s="126" t="s">
        <v>5139</v>
      </c>
      <c r="I79" s="123" t="s">
        <v>1356</v>
      </c>
      <c r="J79" s="115" t="s">
        <v>1357</v>
      </c>
      <c r="K79" s="116" t="s">
        <v>1358</v>
      </c>
      <c r="L79" s="115" t="s">
        <v>85</v>
      </c>
      <c r="M79" s="116" t="s">
        <v>86</v>
      </c>
      <c r="N79" s="115" t="s">
        <v>1359</v>
      </c>
      <c r="O79" s="116" t="s">
        <v>1244</v>
      </c>
      <c r="P79" s="123" t="s">
        <v>1360</v>
      </c>
      <c r="Q79" s="123" t="s">
        <v>1361</v>
      </c>
      <c r="R79" s="123" t="s">
        <v>1247</v>
      </c>
      <c r="S79" s="123" t="s">
        <v>1362</v>
      </c>
      <c r="T79" s="115" t="s">
        <v>1249</v>
      </c>
      <c r="U79" s="116" t="s">
        <v>94</v>
      </c>
      <c r="V79" s="115" t="s">
        <v>1363</v>
      </c>
      <c r="W79" s="116" t="s">
        <v>1364</v>
      </c>
      <c r="X79" s="123" t="s">
        <v>1252</v>
      </c>
      <c r="Y79" s="123" t="s">
        <v>1133</v>
      </c>
      <c r="Z79" s="115" t="s">
        <v>1365</v>
      </c>
      <c r="AA79" s="116" t="s">
        <v>1366</v>
      </c>
    </row>
    <row r="80" spans="1:27" ht="80.099999999999994" customHeight="1" x14ac:dyDescent="0.25">
      <c r="A80" s="9" t="s">
        <v>1367</v>
      </c>
      <c r="B80" s="9">
        <v>77</v>
      </c>
      <c r="C80" s="9" t="s">
        <v>901</v>
      </c>
      <c r="D80" s="9" t="s">
        <v>902</v>
      </c>
      <c r="E80" s="9" t="s">
        <v>1236</v>
      </c>
      <c r="F80" s="9" t="s">
        <v>1237</v>
      </c>
      <c r="G80" s="114" t="s">
        <v>4908</v>
      </c>
      <c r="H80" s="126" t="s">
        <v>5140</v>
      </c>
      <c r="I80" s="123" t="s">
        <v>1370</v>
      </c>
      <c r="J80" s="115" t="s">
        <v>1371</v>
      </c>
      <c r="K80" s="116" t="s">
        <v>1372</v>
      </c>
      <c r="L80" s="115" t="s">
        <v>85</v>
      </c>
      <c r="M80" s="116" t="s">
        <v>86</v>
      </c>
      <c r="N80" s="115" t="s">
        <v>1373</v>
      </c>
      <c r="O80" s="116" t="s">
        <v>1244</v>
      </c>
      <c r="P80" s="123" t="s">
        <v>1374</v>
      </c>
      <c r="Q80" s="123" t="s">
        <v>1375</v>
      </c>
      <c r="R80" s="123" t="s">
        <v>1247</v>
      </c>
      <c r="S80" s="123" t="s">
        <v>1376</v>
      </c>
      <c r="T80" s="115" t="s">
        <v>1249</v>
      </c>
      <c r="U80" s="116" t="s">
        <v>94</v>
      </c>
      <c r="V80" s="115" t="s">
        <v>1377</v>
      </c>
      <c r="W80" s="116" t="s">
        <v>1378</v>
      </c>
      <c r="X80" s="123" t="s">
        <v>1252</v>
      </c>
      <c r="Y80" s="123" t="s">
        <v>1266</v>
      </c>
      <c r="Z80" s="115" t="s">
        <v>1379</v>
      </c>
      <c r="AA80" s="116" t="s">
        <v>1380</v>
      </c>
    </row>
    <row r="81" spans="1:27" ht="80.099999999999994" customHeight="1" x14ac:dyDescent="0.25">
      <c r="A81" s="9" t="s">
        <v>1381</v>
      </c>
      <c r="B81" s="9">
        <v>78</v>
      </c>
      <c r="C81" s="9" t="s">
        <v>901</v>
      </c>
      <c r="D81" s="9" t="s">
        <v>902</v>
      </c>
      <c r="E81" s="9" t="s">
        <v>1236</v>
      </c>
      <c r="F81" s="9" t="s">
        <v>1237</v>
      </c>
      <c r="G81" s="114" t="s">
        <v>4909</v>
      </c>
      <c r="H81" s="126" t="s">
        <v>5141</v>
      </c>
      <c r="I81" s="123" t="s">
        <v>1384</v>
      </c>
      <c r="J81" s="115" t="s">
        <v>1385</v>
      </c>
      <c r="K81" s="116" t="s">
        <v>1386</v>
      </c>
      <c r="L81" s="115" t="s">
        <v>85</v>
      </c>
      <c r="M81" s="116" t="s">
        <v>86</v>
      </c>
      <c r="N81" s="115" t="s">
        <v>1387</v>
      </c>
      <c r="O81" s="116" t="s">
        <v>1244</v>
      </c>
      <c r="P81" s="123" t="s">
        <v>1388</v>
      </c>
      <c r="Q81" s="123" t="s">
        <v>1389</v>
      </c>
      <c r="R81" s="123" t="s">
        <v>1247</v>
      </c>
      <c r="S81" s="123" t="s">
        <v>1390</v>
      </c>
      <c r="T81" s="115" t="s">
        <v>1249</v>
      </c>
      <c r="U81" s="116" t="s">
        <v>94</v>
      </c>
      <c r="V81" s="115" t="s">
        <v>1391</v>
      </c>
      <c r="W81" s="116" t="s">
        <v>1392</v>
      </c>
      <c r="X81" s="123" t="s">
        <v>1252</v>
      </c>
      <c r="Y81" s="123" t="s">
        <v>1266</v>
      </c>
      <c r="Z81" s="115" t="s">
        <v>1393</v>
      </c>
      <c r="AA81" s="116" t="s">
        <v>1394</v>
      </c>
    </row>
    <row r="82" spans="1:27" ht="80.099999999999994" customHeight="1" x14ac:dyDescent="0.25">
      <c r="A82" s="9" t="s">
        <v>1395</v>
      </c>
      <c r="B82" s="9">
        <v>79</v>
      </c>
      <c r="C82" s="9" t="s">
        <v>901</v>
      </c>
      <c r="D82" s="9" t="s">
        <v>902</v>
      </c>
      <c r="E82" s="9" t="s">
        <v>1236</v>
      </c>
      <c r="F82" s="9" t="s">
        <v>1237</v>
      </c>
      <c r="G82" s="114" t="s">
        <v>4910</v>
      </c>
      <c r="H82" s="126" t="s">
        <v>5142</v>
      </c>
      <c r="I82" s="123" t="s">
        <v>1398</v>
      </c>
      <c r="J82" s="115" t="s">
        <v>1399</v>
      </c>
      <c r="K82" s="116" t="s">
        <v>1400</v>
      </c>
      <c r="L82" s="115" t="s">
        <v>85</v>
      </c>
      <c r="M82" s="116" t="s">
        <v>86</v>
      </c>
      <c r="N82" s="115" t="s">
        <v>1401</v>
      </c>
      <c r="O82" s="116" t="s">
        <v>1244</v>
      </c>
      <c r="P82" s="123" t="s">
        <v>1402</v>
      </c>
      <c r="Q82" s="123" t="s">
        <v>1403</v>
      </c>
      <c r="R82" s="123" t="s">
        <v>1247</v>
      </c>
      <c r="S82" s="123" t="s">
        <v>1404</v>
      </c>
      <c r="T82" s="115" t="s">
        <v>1249</v>
      </c>
      <c r="U82" s="116" t="s">
        <v>94</v>
      </c>
      <c r="V82" s="115" t="s">
        <v>1405</v>
      </c>
      <c r="W82" s="116" t="s">
        <v>1406</v>
      </c>
      <c r="X82" s="123" t="s">
        <v>1252</v>
      </c>
      <c r="Y82" s="123" t="s">
        <v>489</v>
      </c>
      <c r="Z82" s="115" t="s">
        <v>1407</v>
      </c>
      <c r="AA82" s="116" t="s">
        <v>1408</v>
      </c>
    </row>
    <row r="83" spans="1:27" ht="80.099999999999994" customHeight="1" x14ac:dyDescent="0.25">
      <c r="A83" s="9" t="s">
        <v>1409</v>
      </c>
      <c r="B83" s="9">
        <v>80</v>
      </c>
      <c r="C83" s="9" t="s">
        <v>901</v>
      </c>
      <c r="D83" s="9" t="s">
        <v>902</v>
      </c>
      <c r="E83" s="9" t="s">
        <v>1236</v>
      </c>
      <c r="F83" s="9" t="s">
        <v>1237</v>
      </c>
      <c r="G83" s="114" t="s">
        <v>4911</v>
      </c>
      <c r="H83" s="126" t="s">
        <v>5143</v>
      </c>
      <c r="I83" s="123" t="s">
        <v>1412</v>
      </c>
      <c r="J83" s="115" t="s">
        <v>1413</v>
      </c>
      <c r="K83" s="116" t="s">
        <v>1414</v>
      </c>
      <c r="L83" s="115" t="s">
        <v>85</v>
      </c>
      <c r="M83" s="116" t="s">
        <v>86</v>
      </c>
      <c r="N83" s="115" t="s">
        <v>1415</v>
      </c>
      <c r="O83" s="116" t="s">
        <v>1244</v>
      </c>
      <c r="P83" s="123" t="s">
        <v>1416</v>
      </c>
      <c r="Q83" s="123" t="s">
        <v>1417</v>
      </c>
      <c r="R83" s="123" t="s">
        <v>1247</v>
      </c>
      <c r="S83" s="123" t="s">
        <v>759</v>
      </c>
      <c r="T83" s="115" t="s">
        <v>1249</v>
      </c>
      <c r="U83" s="116" t="s">
        <v>94</v>
      </c>
      <c r="V83" s="115" t="s">
        <v>1418</v>
      </c>
      <c r="W83" s="116" t="s">
        <v>1419</v>
      </c>
      <c r="X83" s="123" t="s">
        <v>1252</v>
      </c>
      <c r="Y83" s="123" t="s">
        <v>413</v>
      </c>
      <c r="Z83" s="115" t="s">
        <v>1420</v>
      </c>
      <c r="AA83" s="116" t="s">
        <v>1421</v>
      </c>
    </row>
    <row r="84" spans="1:27" ht="80.099999999999994" customHeight="1" x14ac:dyDescent="0.25">
      <c r="A84" s="9" t="s">
        <v>1422</v>
      </c>
      <c r="B84" s="9">
        <v>81</v>
      </c>
      <c r="C84" s="9" t="s">
        <v>901</v>
      </c>
      <c r="D84" s="9" t="s">
        <v>902</v>
      </c>
      <c r="E84" s="9" t="s">
        <v>1236</v>
      </c>
      <c r="F84" s="9" t="s">
        <v>1237</v>
      </c>
      <c r="G84" s="114" t="s">
        <v>4748</v>
      </c>
      <c r="H84" s="126" t="s">
        <v>5144</v>
      </c>
      <c r="I84" s="123" t="s">
        <v>1425</v>
      </c>
      <c r="J84" s="115" t="s">
        <v>1426</v>
      </c>
      <c r="K84" s="116" t="s">
        <v>1427</v>
      </c>
      <c r="L84" s="115" t="s">
        <v>85</v>
      </c>
      <c r="M84" s="116" t="s">
        <v>86</v>
      </c>
      <c r="N84" s="115" t="s">
        <v>1428</v>
      </c>
      <c r="O84" s="116" t="s">
        <v>1244</v>
      </c>
      <c r="P84" s="123" t="s">
        <v>1429</v>
      </c>
      <c r="Q84" s="123" t="s">
        <v>1430</v>
      </c>
      <c r="R84" s="123" t="s">
        <v>1247</v>
      </c>
      <c r="S84" s="123" t="s">
        <v>1431</v>
      </c>
      <c r="T84" s="115" t="s">
        <v>1249</v>
      </c>
      <c r="U84" s="116" t="s">
        <v>94</v>
      </c>
      <c r="V84" s="115" t="s">
        <v>1432</v>
      </c>
      <c r="W84" s="116" t="s">
        <v>1433</v>
      </c>
      <c r="X84" s="123" t="s">
        <v>1252</v>
      </c>
      <c r="Y84" s="123" t="s">
        <v>505</v>
      </c>
      <c r="Z84" s="115" t="s">
        <v>1434</v>
      </c>
      <c r="AA84" s="116" t="s">
        <v>1435</v>
      </c>
    </row>
    <row r="85" spans="1:27" ht="80.099999999999994" customHeight="1" x14ac:dyDescent="0.25">
      <c r="A85" s="9" t="s">
        <v>1436</v>
      </c>
      <c r="B85" s="9">
        <v>82</v>
      </c>
      <c r="C85" s="9" t="s">
        <v>901</v>
      </c>
      <c r="D85" s="9" t="s">
        <v>902</v>
      </c>
      <c r="E85" s="9" t="s">
        <v>1236</v>
      </c>
      <c r="F85" s="9" t="s">
        <v>1237</v>
      </c>
      <c r="G85" s="114" t="s">
        <v>4912</v>
      </c>
      <c r="H85" s="126" t="s">
        <v>5145</v>
      </c>
      <c r="I85" s="123" t="s">
        <v>1438</v>
      </c>
      <c r="J85" s="115" t="s">
        <v>1439</v>
      </c>
      <c r="K85" s="116" t="s">
        <v>1440</v>
      </c>
      <c r="L85" s="115" t="s">
        <v>85</v>
      </c>
      <c r="M85" s="116" t="s">
        <v>86</v>
      </c>
      <c r="N85" s="115" t="s">
        <v>1441</v>
      </c>
      <c r="O85" s="116" t="s">
        <v>1244</v>
      </c>
      <c r="P85" s="123" t="s">
        <v>1442</v>
      </c>
      <c r="Q85" s="123" t="s">
        <v>1443</v>
      </c>
      <c r="R85" s="123" t="s">
        <v>1247</v>
      </c>
      <c r="S85" s="123" t="s">
        <v>441</v>
      </c>
      <c r="T85" s="115" t="s">
        <v>1249</v>
      </c>
      <c r="U85" s="116" t="s">
        <v>94</v>
      </c>
      <c r="V85" s="115" t="s">
        <v>1444</v>
      </c>
      <c r="W85" s="116" t="s">
        <v>1445</v>
      </c>
      <c r="X85" s="123" t="s">
        <v>1252</v>
      </c>
      <c r="Y85" s="123" t="s">
        <v>489</v>
      </c>
      <c r="Z85" s="115" t="s">
        <v>1446</v>
      </c>
      <c r="AA85" s="116" t="s">
        <v>1447</v>
      </c>
    </row>
    <row r="86" spans="1:27" ht="80.099999999999994" customHeight="1" x14ac:dyDescent="0.25">
      <c r="A86" s="9" t="s">
        <v>1448</v>
      </c>
      <c r="B86" s="9">
        <v>83</v>
      </c>
      <c r="C86" s="9" t="s">
        <v>901</v>
      </c>
      <c r="D86" s="9" t="s">
        <v>902</v>
      </c>
      <c r="E86" s="9" t="s">
        <v>1236</v>
      </c>
      <c r="F86" s="9" t="s">
        <v>1237</v>
      </c>
      <c r="G86" s="114" t="s">
        <v>4913</v>
      </c>
      <c r="H86" s="126" t="s">
        <v>5146</v>
      </c>
      <c r="I86" s="123" t="s">
        <v>1451</v>
      </c>
      <c r="J86" s="115" t="s">
        <v>1452</v>
      </c>
      <c r="K86" s="116" t="s">
        <v>1453</v>
      </c>
      <c r="L86" s="115" t="s">
        <v>85</v>
      </c>
      <c r="M86" s="116" t="s">
        <v>86</v>
      </c>
      <c r="N86" s="115" t="s">
        <v>1454</v>
      </c>
      <c r="O86" s="116" t="s">
        <v>1244</v>
      </c>
      <c r="P86" s="123" t="s">
        <v>1455</v>
      </c>
      <c r="Q86" s="123" t="s">
        <v>1456</v>
      </c>
      <c r="R86" s="123" t="s">
        <v>1247</v>
      </c>
      <c r="S86" s="123" t="s">
        <v>1457</v>
      </c>
      <c r="T86" s="115" t="s">
        <v>1249</v>
      </c>
      <c r="U86" s="116" t="s">
        <v>94</v>
      </c>
      <c r="V86" s="115" t="s">
        <v>1458</v>
      </c>
      <c r="W86" s="116" t="s">
        <v>1459</v>
      </c>
      <c r="X86" s="123" t="s">
        <v>1252</v>
      </c>
      <c r="Y86" s="123" t="s">
        <v>489</v>
      </c>
      <c r="Z86" s="115" t="s">
        <v>1460</v>
      </c>
      <c r="AA86" s="116" t="s">
        <v>1461</v>
      </c>
    </row>
    <row r="87" spans="1:27" ht="80.099999999999994" customHeight="1" x14ac:dyDescent="0.25">
      <c r="A87" s="9" t="s">
        <v>1462</v>
      </c>
      <c r="B87" s="9">
        <v>84</v>
      </c>
      <c r="C87" s="9" t="s">
        <v>901</v>
      </c>
      <c r="D87" s="9" t="s">
        <v>902</v>
      </c>
      <c r="E87" s="9" t="s">
        <v>1236</v>
      </c>
      <c r="F87" s="9" t="s">
        <v>1237</v>
      </c>
      <c r="G87" s="114" t="s">
        <v>4914</v>
      </c>
      <c r="H87" s="126" t="s">
        <v>5147</v>
      </c>
      <c r="I87" s="123" t="s">
        <v>1465</v>
      </c>
      <c r="J87" s="115" t="s">
        <v>1466</v>
      </c>
      <c r="K87" s="116" t="s">
        <v>1467</v>
      </c>
      <c r="L87" s="115" t="s">
        <v>85</v>
      </c>
      <c r="M87" s="116" t="s">
        <v>86</v>
      </c>
      <c r="N87" s="115" t="s">
        <v>1468</v>
      </c>
      <c r="O87" s="116" t="s">
        <v>1244</v>
      </c>
      <c r="P87" s="123" t="s">
        <v>1469</v>
      </c>
      <c r="Q87" s="123" t="s">
        <v>1470</v>
      </c>
      <c r="R87" s="123" t="s">
        <v>1247</v>
      </c>
      <c r="S87" s="123" t="s">
        <v>1471</v>
      </c>
      <c r="T87" s="115" t="s">
        <v>1249</v>
      </c>
      <c r="U87" s="116" t="s">
        <v>94</v>
      </c>
      <c r="V87" s="115" t="s">
        <v>1472</v>
      </c>
      <c r="W87" s="116" t="s">
        <v>1473</v>
      </c>
      <c r="X87" s="123" t="s">
        <v>1252</v>
      </c>
      <c r="Y87" s="123" t="s">
        <v>505</v>
      </c>
      <c r="Z87" s="115" t="s">
        <v>1474</v>
      </c>
      <c r="AA87" s="116" t="s">
        <v>1475</v>
      </c>
    </row>
    <row r="88" spans="1:27" ht="80.099999999999994" customHeight="1" x14ac:dyDescent="0.25">
      <c r="A88" s="9" t="s">
        <v>1476</v>
      </c>
      <c r="B88" s="9">
        <v>85</v>
      </c>
      <c r="C88" s="9" t="s">
        <v>901</v>
      </c>
      <c r="D88" s="9" t="s">
        <v>902</v>
      </c>
      <c r="E88" s="9" t="s">
        <v>1236</v>
      </c>
      <c r="F88" s="9" t="s">
        <v>1237</v>
      </c>
      <c r="G88" s="114" t="s">
        <v>4915</v>
      </c>
      <c r="H88" s="126" t="s">
        <v>5148</v>
      </c>
      <c r="I88" s="123" t="s">
        <v>1479</v>
      </c>
      <c r="J88" s="115" t="s">
        <v>1480</v>
      </c>
      <c r="K88" s="116" t="s">
        <v>1481</v>
      </c>
      <c r="L88" s="115" t="s">
        <v>85</v>
      </c>
      <c r="M88" s="116" t="s">
        <v>86</v>
      </c>
      <c r="N88" s="115" t="s">
        <v>1482</v>
      </c>
      <c r="O88" s="116" t="s">
        <v>1244</v>
      </c>
      <c r="P88" s="123" t="s">
        <v>1483</v>
      </c>
      <c r="Q88" s="123" t="s">
        <v>1484</v>
      </c>
      <c r="R88" s="123" t="s">
        <v>1247</v>
      </c>
      <c r="S88" s="123" t="s">
        <v>1485</v>
      </c>
      <c r="T88" s="115" t="s">
        <v>1249</v>
      </c>
      <c r="U88" s="116" t="s">
        <v>94</v>
      </c>
      <c r="V88" s="115" t="s">
        <v>1486</v>
      </c>
      <c r="W88" s="116" t="s">
        <v>1487</v>
      </c>
      <c r="X88" s="123" t="s">
        <v>1252</v>
      </c>
      <c r="Y88" s="123" t="s">
        <v>1266</v>
      </c>
      <c r="Z88" s="115" t="s">
        <v>1488</v>
      </c>
      <c r="AA88" s="116" t="s">
        <v>1489</v>
      </c>
    </row>
    <row r="89" spans="1:27" ht="80.099999999999994" customHeight="1" x14ac:dyDescent="0.25">
      <c r="A89" s="9" t="s">
        <v>1490</v>
      </c>
      <c r="B89" s="9">
        <v>86</v>
      </c>
      <c r="C89" s="9" t="s">
        <v>901</v>
      </c>
      <c r="D89" s="9" t="s">
        <v>902</v>
      </c>
      <c r="E89" s="9" t="s">
        <v>1236</v>
      </c>
      <c r="F89" s="9" t="s">
        <v>1237</v>
      </c>
      <c r="G89" s="114" t="s">
        <v>4916</v>
      </c>
      <c r="H89" s="126" t="s">
        <v>5149</v>
      </c>
      <c r="I89" s="123" t="s">
        <v>1493</v>
      </c>
      <c r="J89" s="115" t="s">
        <v>1494</v>
      </c>
      <c r="K89" s="116" t="s">
        <v>1495</v>
      </c>
      <c r="L89" s="115" t="s">
        <v>85</v>
      </c>
      <c r="M89" s="116" t="s">
        <v>86</v>
      </c>
      <c r="N89" s="115" t="s">
        <v>1496</v>
      </c>
      <c r="O89" s="116" t="s">
        <v>1244</v>
      </c>
      <c r="P89" s="123" t="s">
        <v>1497</v>
      </c>
      <c r="Q89" s="123" t="s">
        <v>1498</v>
      </c>
      <c r="R89" s="123" t="s">
        <v>1247</v>
      </c>
      <c r="S89" s="123" t="s">
        <v>1499</v>
      </c>
      <c r="T89" s="115" t="s">
        <v>1249</v>
      </c>
      <c r="U89" s="116" t="s">
        <v>94</v>
      </c>
      <c r="V89" s="115" t="s">
        <v>1500</v>
      </c>
      <c r="W89" s="116" t="s">
        <v>1501</v>
      </c>
      <c r="X89" s="123" t="s">
        <v>1252</v>
      </c>
      <c r="Y89" s="123" t="s">
        <v>98</v>
      </c>
      <c r="Z89" s="115" t="s">
        <v>1502</v>
      </c>
      <c r="AA89" s="116" t="s">
        <v>1503</v>
      </c>
    </row>
    <row r="90" spans="1:27" ht="80.099999999999994" customHeight="1" x14ac:dyDescent="0.25">
      <c r="A90" s="9" t="s">
        <v>1504</v>
      </c>
      <c r="B90" s="9">
        <v>87</v>
      </c>
      <c r="C90" s="9" t="s">
        <v>901</v>
      </c>
      <c r="D90" s="9" t="s">
        <v>902</v>
      </c>
      <c r="E90" s="9" t="s">
        <v>1236</v>
      </c>
      <c r="F90" s="9" t="s">
        <v>1237</v>
      </c>
      <c r="G90" s="114" t="s">
        <v>4917</v>
      </c>
      <c r="H90" s="126" t="s">
        <v>5150</v>
      </c>
      <c r="I90" s="123" t="s">
        <v>1507</v>
      </c>
      <c r="J90" s="115" t="s">
        <v>1508</v>
      </c>
      <c r="K90" s="116" t="s">
        <v>1509</v>
      </c>
      <c r="L90" s="115" t="s">
        <v>85</v>
      </c>
      <c r="M90" s="116" t="s">
        <v>86</v>
      </c>
      <c r="N90" s="115" t="s">
        <v>1510</v>
      </c>
      <c r="O90" s="116" t="s">
        <v>1244</v>
      </c>
      <c r="P90" s="123" t="s">
        <v>1511</v>
      </c>
      <c r="Q90" s="123" t="s">
        <v>1512</v>
      </c>
      <c r="R90" s="123" t="s">
        <v>1247</v>
      </c>
      <c r="S90" s="123" t="s">
        <v>1513</v>
      </c>
      <c r="T90" s="115" t="s">
        <v>1249</v>
      </c>
      <c r="U90" s="116" t="s">
        <v>94</v>
      </c>
      <c r="V90" s="115" t="s">
        <v>1514</v>
      </c>
      <c r="W90" s="116" t="s">
        <v>1515</v>
      </c>
      <c r="X90" s="123" t="s">
        <v>1252</v>
      </c>
      <c r="Y90" s="123" t="s">
        <v>974</v>
      </c>
      <c r="Z90" s="115" t="s">
        <v>1516</v>
      </c>
      <c r="AA90" s="116" t="s">
        <v>1517</v>
      </c>
    </row>
    <row r="91" spans="1:27" ht="80.099999999999994" customHeight="1" x14ac:dyDescent="0.25">
      <c r="A91" s="9" t="s">
        <v>1518</v>
      </c>
      <c r="B91" s="9">
        <v>88</v>
      </c>
      <c r="C91" s="9" t="s">
        <v>901</v>
      </c>
      <c r="D91" s="9" t="s">
        <v>902</v>
      </c>
      <c r="E91" s="9" t="s">
        <v>1519</v>
      </c>
      <c r="F91" s="9" t="s">
        <v>1520</v>
      </c>
      <c r="G91" s="114" t="s">
        <v>4918</v>
      </c>
      <c r="H91" s="126" t="s">
        <v>5151</v>
      </c>
      <c r="I91" s="123" t="s">
        <v>1524</v>
      </c>
      <c r="J91" s="115" t="s">
        <v>1525</v>
      </c>
      <c r="K91" s="116" t="s">
        <v>1526</v>
      </c>
      <c r="L91" s="115" t="s">
        <v>85</v>
      </c>
      <c r="M91" s="116" t="s">
        <v>86</v>
      </c>
      <c r="N91" s="115" t="s">
        <v>1527</v>
      </c>
      <c r="O91" s="116" t="s">
        <v>1528</v>
      </c>
      <c r="P91" s="123" t="s">
        <v>1529</v>
      </c>
      <c r="Q91" s="123" t="s">
        <v>1530</v>
      </c>
      <c r="R91" s="123" t="s">
        <v>1531</v>
      </c>
      <c r="S91" s="123" t="s">
        <v>1532</v>
      </c>
      <c r="T91" s="115" t="s">
        <v>1533</v>
      </c>
      <c r="U91" s="116" t="s">
        <v>94</v>
      </c>
      <c r="V91" s="115" t="s">
        <v>1534</v>
      </c>
      <c r="W91" s="116" t="s">
        <v>1535</v>
      </c>
      <c r="X91" s="123" t="s">
        <v>1536</v>
      </c>
      <c r="Y91" s="123" t="s">
        <v>300</v>
      </c>
      <c r="Z91" s="115" t="s">
        <v>1537</v>
      </c>
      <c r="AA91" s="116" t="s">
        <v>1538</v>
      </c>
    </row>
    <row r="92" spans="1:27" ht="80.099999999999994" customHeight="1" x14ac:dyDescent="0.25">
      <c r="A92" s="9" t="s">
        <v>1539</v>
      </c>
      <c r="B92" s="9">
        <v>89</v>
      </c>
      <c r="C92" s="9" t="s">
        <v>901</v>
      </c>
      <c r="D92" s="9" t="s">
        <v>902</v>
      </c>
      <c r="E92" s="9" t="s">
        <v>1519</v>
      </c>
      <c r="F92" s="9" t="s">
        <v>1540</v>
      </c>
      <c r="G92" s="114" t="s">
        <v>4919</v>
      </c>
      <c r="H92" s="126" t="s">
        <v>5152</v>
      </c>
      <c r="I92" s="123" t="s">
        <v>1167</v>
      </c>
      <c r="J92" s="115" t="s">
        <v>1543</v>
      </c>
      <c r="K92" s="116" t="s">
        <v>1544</v>
      </c>
      <c r="L92" s="115" t="s">
        <v>85</v>
      </c>
      <c r="M92" s="116" t="s">
        <v>86</v>
      </c>
      <c r="N92" s="115" t="s">
        <v>1545</v>
      </c>
      <c r="O92" s="116" t="s">
        <v>1546</v>
      </c>
      <c r="P92" s="123" t="s">
        <v>1547</v>
      </c>
      <c r="Q92" s="123" t="s">
        <v>1548</v>
      </c>
      <c r="R92" s="123" t="s">
        <v>1108</v>
      </c>
      <c r="S92" s="123" t="s">
        <v>1549</v>
      </c>
      <c r="T92" s="115" t="s">
        <v>1550</v>
      </c>
      <c r="U92" s="116" t="s">
        <v>94</v>
      </c>
      <c r="V92" s="115" t="s">
        <v>1551</v>
      </c>
      <c r="W92" s="116" t="s">
        <v>1552</v>
      </c>
      <c r="X92" s="123" t="s">
        <v>1553</v>
      </c>
      <c r="Y92" s="123" t="s">
        <v>974</v>
      </c>
      <c r="Z92" s="115" t="s">
        <v>1554</v>
      </c>
      <c r="AA92" s="116" t="s">
        <v>1555</v>
      </c>
    </row>
    <row r="93" spans="1:27" ht="80.099999999999994" customHeight="1" x14ac:dyDescent="0.25">
      <c r="A93" s="9" t="s">
        <v>1556</v>
      </c>
      <c r="B93" s="9">
        <v>90</v>
      </c>
      <c r="C93" s="9" t="s">
        <v>901</v>
      </c>
      <c r="D93" s="9" t="s">
        <v>902</v>
      </c>
      <c r="E93" s="9" t="s">
        <v>1519</v>
      </c>
      <c r="F93" s="9" t="s">
        <v>1557</v>
      </c>
      <c r="G93" s="114" t="s">
        <v>4920</v>
      </c>
      <c r="H93" s="126" t="s">
        <v>5153</v>
      </c>
      <c r="I93" s="123" t="s">
        <v>1561</v>
      </c>
      <c r="J93" s="115" t="s">
        <v>1562</v>
      </c>
      <c r="K93" s="116" t="s">
        <v>1563</v>
      </c>
      <c r="L93" s="115" t="s">
        <v>85</v>
      </c>
      <c r="M93" s="116" t="s">
        <v>86</v>
      </c>
      <c r="N93" s="115" t="s">
        <v>1564</v>
      </c>
      <c r="O93" s="116" t="s">
        <v>1565</v>
      </c>
      <c r="P93" s="123" t="s">
        <v>1566</v>
      </c>
      <c r="Q93" s="123" t="s">
        <v>1567</v>
      </c>
      <c r="R93" s="123" t="s">
        <v>1568</v>
      </c>
      <c r="S93" s="123" t="s">
        <v>1569</v>
      </c>
      <c r="T93" s="115" t="s">
        <v>1570</v>
      </c>
      <c r="U93" s="116" t="s">
        <v>94</v>
      </c>
      <c r="V93" s="115" t="s">
        <v>1571</v>
      </c>
      <c r="W93" s="116" t="s">
        <v>1572</v>
      </c>
      <c r="X93" s="123" t="s">
        <v>1573</v>
      </c>
      <c r="Y93" s="123" t="s">
        <v>974</v>
      </c>
      <c r="Z93" s="115" t="s">
        <v>1574</v>
      </c>
      <c r="AA93" s="116" t="s">
        <v>1575</v>
      </c>
    </row>
    <row r="94" spans="1:27" ht="80.099999999999994" customHeight="1" x14ac:dyDescent="0.25">
      <c r="A94" s="9" t="s">
        <v>1576</v>
      </c>
      <c r="B94" s="9">
        <v>91</v>
      </c>
      <c r="C94" s="9" t="s">
        <v>901</v>
      </c>
      <c r="D94" s="9" t="s">
        <v>902</v>
      </c>
      <c r="E94" s="9" t="s">
        <v>1519</v>
      </c>
      <c r="F94" s="9" t="s">
        <v>1577</v>
      </c>
      <c r="G94" s="114" t="s">
        <v>4921</v>
      </c>
      <c r="H94" s="126" t="s">
        <v>5154</v>
      </c>
      <c r="I94" s="123" t="s">
        <v>1581</v>
      </c>
      <c r="J94" s="115" t="s">
        <v>1582</v>
      </c>
      <c r="K94" s="116" t="s">
        <v>1583</v>
      </c>
      <c r="L94" s="115" t="s">
        <v>85</v>
      </c>
      <c r="M94" s="116" t="s">
        <v>86</v>
      </c>
      <c r="N94" s="115" t="s">
        <v>1584</v>
      </c>
      <c r="O94" s="116" t="s">
        <v>1585</v>
      </c>
      <c r="P94" s="123" t="s">
        <v>1586</v>
      </c>
      <c r="Q94" s="123" t="s">
        <v>1587</v>
      </c>
      <c r="R94" s="123" t="s">
        <v>1588</v>
      </c>
      <c r="S94" s="123" t="s">
        <v>1589</v>
      </c>
      <c r="T94" s="115" t="s">
        <v>1590</v>
      </c>
      <c r="U94" s="116" t="s">
        <v>94</v>
      </c>
      <c r="V94" s="115" t="s">
        <v>1591</v>
      </c>
      <c r="W94" s="116" t="s">
        <v>1592</v>
      </c>
      <c r="X94" s="123" t="s">
        <v>1593</v>
      </c>
      <c r="Y94" s="123" t="s">
        <v>974</v>
      </c>
      <c r="Z94" s="115" t="s">
        <v>1594</v>
      </c>
      <c r="AA94" s="116" t="s">
        <v>1595</v>
      </c>
    </row>
    <row r="95" spans="1:27" ht="80.099999999999994" customHeight="1" x14ac:dyDescent="0.25">
      <c r="A95" s="9" t="s">
        <v>1596</v>
      </c>
      <c r="B95" s="9">
        <v>92</v>
      </c>
      <c r="C95" s="9" t="s">
        <v>901</v>
      </c>
      <c r="D95" s="9" t="s">
        <v>902</v>
      </c>
      <c r="E95" s="9" t="s">
        <v>1519</v>
      </c>
      <c r="F95" s="9" t="s">
        <v>1597</v>
      </c>
      <c r="G95" s="114" t="s">
        <v>4922</v>
      </c>
      <c r="H95" s="126" t="s">
        <v>5155</v>
      </c>
      <c r="I95" s="123" t="s">
        <v>1451</v>
      </c>
      <c r="J95" s="115" t="s">
        <v>1601</v>
      </c>
      <c r="K95" s="116" t="s">
        <v>1602</v>
      </c>
      <c r="L95" s="115" t="s">
        <v>85</v>
      </c>
      <c r="M95" s="116" t="s">
        <v>86</v>
      </c>
      <c r="N95" s="115" t="s">
        <v>1603</v>
      </c>
      <c r="O95" s="116" t="s">
        <v>1604</v>
      </c>
      <c r="P95" s="123" t="s">
        <v>1605</v>
      </c>
      <c r="Q95" s="123" t="s">
        <v>1606</v>
      </c>
      <c r="R95" s="123" t="s">
        <v>1607</v>
      </c>
      <c r="S95" s="123" t="s">
        <v>1457</v>
      </c>
      <c r="T95" s="115" t="s">
        <v>1608</v>
      </c>
      <c r="U95" s="116" t="s">
        <v>94</v>
      </c>
      <c r="V95" s="115" t="s">
        <v>1609</v>
      </c>
      <c r="W95" s="116" t="s">
        <v>1610</v>
      </c>
      <c r="X95" s="123" t="s">
        <v>1611</v>
      </c>
      <c r="Y95" s="123" t="s">
        <v>505</v>
      </c>
      <c r="Z95" s="115" t="s">
        <v>1612</v>
      </c>
      <c r="AA95" s="116" t="s">
        <v>1613</v>
      </c>
    </row>
    <row r="96" spans="1:27" ht="80.099999999999994" customHeight="1" x14ac:dyDescent="0.25">
      <c r="A96" s="9" t="s">
        <v>1614</v>
      </c>
      <c r="B96" s="9">
        <v>93</v>
      </c>
      <c r="C96" s="9" t="s">
        <v>901</v>
      </c>
      <c r="D96" s="9" t="s">
        <v>902</v>
      </c>
      <c r="E96" s="9" t="s">
        <v>1519</v>
      </c>
      <c r="F96" s="9" t="s">
        <v>1615</v>
      </c>
      <c r="G96" s="114" t="s">
        <v>4923</v>
      </c>
      <c r="H96" s="126" t="s">
        <v>5156</v>
      </c>
      <c r="I96" s="123" t="s">
        <v>1619</v>
      </c>
      <c r="J96" s="115" t="s">
        <v>1620</v>
      </c>
      <c r="K96" s="116" t="s">
        <v>1621</v>
      </c>
      <c r="L96" s="115" t="s">
        <v>85</v>
      </c>
      <c r="M96" s="116" t="s">
        <v>86</v>
      </c>
      <c r="N96" s="115" t="s">
        <v>1622</v>
      </c>
      <c r="O96" s="116" t="s">
        <v>1623</v>
      </c>
      <c r="P96" s="123" t="s">
        <v>1624</v>
      </c>
      <c r="Q96" s="123" t="s">
        <v>1625</v>
      </c>
      <c r="R96" s="123" t="s">
        <v>1626</v>
      </c>
      <c r="S96" s="123" t="s">
        <v>1627</v>
      </c>
      <c r="T96" s="115" t="s">
        <v>1628</v>
      </c>
      <c r="U96" s="116" t="s">
        <v>94</v>
      </c>
      <c r="V96" s="115" t="s">
        <v>1629</v>
      </c>
      <c r="W96" s="116" t="s">
        <v>1630</v>
      </c>
      <c r="X96" s="123" t="s">
        <v>1631</v>
      </c>
      <c r="Y96" s="123" t="s">
        <v>1266</v>
      </c>
      <c r="Z96" s="115" t="s">
        <v>1632</v>
      </c>
      <c r="AA96" s="116" t="s">
        <v>1633</v>
      </c>
    </row>
    <row r="97" spans="1:27" ht="80.099999999999994" customHeight="1" x14ac:dyDescent="0.25">
      <c r="A97" s="9" t="s">
        <v>1634</v>
      </c>
      <c r="B97" s="9">
        <v>94</v>
      </c>
      <c r="C97" s="9" t="s">
        <v>901</v>
      </c>
      <c r="D97" s="9" t="s">
        <v>902</v>
      </c>
      <c r="E97" s="9" t="s">
        <v>1519</v>
      </c>
      <c r="F97" s="9" t="s">
        <v>1635</v>
      </c>
      <c r="G97" s="114" t="s">
        <v>4924</v>
      </c>
      <c r="H97" s="126" t="s">
        <v>5157</v>
      </c>
      <c r="I97" s="123" t="s">
        <v>1639</v>
      </c>
      <c r="J97" s="115" t="s">
        <v>1640</v>
      </c>
      <c r="K97" s="116" t="s">
        <v>1641</v>
      </c>
      <c r="L97" s="115" t="s">
        <v>85</v>
      </c>
      <c r="M97" s="116" t="s">
        <v>86</v>
      </c>
      <c r="N97" s="115" t="s">
        <v>1642</v>
      </c>
      <c r="O97" s="116" t="s">
        <v>1643</v>
      </c>
      <c r="P97" s="123" t="s">
        <v>1644</v>
      </c>
      <c r="Q97" s="123" t="s">
        <v>1645</v>
      </c>
      <c r="R97" s="123" t="s">
        <v>1646</v>
      </c>
      <c r="S97" s="123" t="s">
        <v>1647</v>
      </c>
      <c r="T97" s="115" t="s">
        <v>1648</v>
      </c>
      <c r="U97" s="116" t="s">
        <v>94</v>
      </c>
      <c r="V97" s="115" t="s">
        <v>1649</v>
      </c>
      <c r="W97" s="116" t="s">
        <v>1650</v>
      </c>
      <c r="X97" s="123" t="s">
        <v>1651</v>
      </c>
      <c r="Y97" s="123" t="s">
        <v>1652</v>
      </c>
      <c r="Z97" s="115" t="s">
        <v>1653</v>
      </c>
      <c r="AA97" s="116" t="s">
        <v>1654</v>
      </c>
    </row>
    <row r="98" spans="1:27" ht="80.099999999999994" customHeight="1" x14ac:dyDescent="0.25">
      <c r="A98" s="9" t="s">
        <v>1655</v>
      </c>
      <c r="B98" s="9">
        <v>95</v>
      </c>
      <c r="C98" s="9" t="s">
        <v>1656</v>
      </c>
      <c r="D98" s="9" t="s">
        <v>1657</v>
      </c>
      <c r="E98" s="9" t="s">
        <v>1658</v>
      </c>
      <c r="F98" s="9" t="s">
        <v>1659</v>
      </c>
      <c r="G98" s="114" t="s">
        <v>4925</v>
      </c>
      <c r="H98" s="126" t="s">
        <v>5158</v>
      </c>
      <c r="I98" s="123" t="s">
        <v>1662</v>
      </c>
      <c r="J98" s="115" t="s">
        <v>1663</v>
      </c>
      <c r="K98" s="116" t="s">
        <v>1664</v>
      </c>
      <c r="L98" s="115" t="s">
        <v>85</v>
      </c>
      <c r="M98" s="116" t="s">
        <v>86</v>
      </c>
      <c r="N98" s="115" t="s">
        <v>1665</v>
      </c>
      <c r="O98" s="116" t="s">
        <v>1666</v>
      </c>
      <c r="P98" s="123" t="s">
        <v>1667</v>
      </c>
      <c r="Q98" s="123" t="s">
        <v>1668</v>
      </c>
      <c r="R98" s="123" t="s">
        <v>1669</v>
      </c>
      <c r="S98" s="123" t="s">
        <v>1670</v>
      </c>
      <c r="T98" s="115" t="s">
        <v>1671</v>
      </c>
      <c r="U98" s="116" t="s">
        <v>94</v>
      </c>
      <c r="V98" s="115" t="s">
        <v>1672</v>
      </c>
      <c r="W98" s="116" t="s">
        <v>1673</v>
      </c>
      <c r="X98" s="123" t="s">
        <v>1674</v>
      </c>
      <c r="Y98" s="123" t="s">
        <v>1652</v>
      </c>
      <c r="Z98" s="115" t="s">
        <v>1675</v>
      </c>
      <c r="AA98" s="116" t="s">
        <v>1676</v>
      </c>
    </row>
    <row r="99" spans="1:27" ht="80.099999999999994" customHeight="1" x14ac:dyDescent="0.25">
      <c r="A99" s="9" t="s">
        <v>1677</v>
      </c>
      <c r="B99" s="9">
        <v>96</v>
      </c>
      <c r="C99" s="9" t="s">
        <v>1656</v>
      </c>
      <c r="D99" s="9" t="s">
        <v>1657</v>
      </c>
      <c r="E99" s="9" t="s">
        <v>1658</v>
      </c>
      <c r="F99" s="9" t="s">
        <v>1678</v>
      </c>
      <c r="G99" s="114" t="s">
        <v>4926</v>
      </c>
      <c r="H99" s="126" t="s">
        <v>5159</v>
      </c>
      <c r="I99" s="123" t="s">
        <v>1683</v>
      </c>
      <c r="J99" s="115" t="s">
        <v>1684</v>
      </c>
      <c r="K99" s="116" t="s">
        <v>1685</v>
      </c>
      <c r="L99" s="115" t="s">
        <v>85</v>
      </c>
      <c r="M99" s="116" t="s">
        <v>86</v>
      </c>
      <c r="N99" s="115" t="s">
        <v>1686</v>
      </c>
      <c r="O99" s="116" t="s">
        <v>1687</v>
      </c>
      <c r="P99" s="123" t="s">
        <v>1688</v>
      </c>
      <c r="Q99" s="123" t="s">
        <v>1689</v>
      </c>
      <c r="R99" s="123" t="s">
        <v>1690</v>
      </c>
      <c r="S99" s="123" t="s">
        <v>1691</v>
      </c>
      <c r="T99" s="115" t="s">
        <v>1692</v>
      </c>
      <c r="U99" s="116" t="s">
        <v>94</v>
      </c>
      <c r="V99" s="115" t="s">
        <v>1693</v>
      </c>
      <c r="W99" s="116" t="s">
        <v>1694</v>
      </c>
      <c r="X99" s="123" t="s">
        <v>1695</v>
      </c>
      <c r="Y99" s="123" t="s">
        <v>1652</v>
      </c>
      <c r="Z99" s="115" t="s">
        <v>1696</v>
      </c>
      <c r="AA99" s="116" t="s">
        <v>1697</v>
      </c>
    </row>
    <row r="100" spans="1:27" ht="80.099999999999994" customHeight="1" x14ac:dyDescent="0.25">
      <c r="A100" s="9" t="s">
        <v>1698</v>
      </c>
      <c r="B100" s="9">
        <v>97</v>
      </c>
      <c r="C100" s="9" t="s">
        <v>1656</v>
      </c>
      <c r="D100" s="9" t="s">
        <v>1657</v>
      </c>
      <c r="E100" s="9" t="s">
        <v>1658</v>
      </c>
      <c r="F100" s="9" t="s">
        <v>1699</v>
      </c>
      <c r="G100" s="114" t="s">
        <v>4927</v>
      </c>
      <c r="H100" s="126" t="s">
        <v>5160</v>
      </c>
      <c r="I100" s="123" t="s">
        <v>1702</v>
      </c>
      <c r="J100" s="115" t="s">
        <v>1703</v>
      </c>
      <c r="K100" s="116" t="s">
        <v>1704</v>
      </c>
      <c r="L100" s="115" t="s">
        <v>85</v>
      </c>
      <c r="M100" s="116" t="s">
        <v>86</v>
      </c>
      <c r="N100" s="115" t="s">
        <v>1705</v>
      </c>
      <c r="O100" s="116" t="s">
        <v>1706</v>
      </c>
      <c r="P100" s="123" t="s">
        <v>1707</v>
      </c>
      <c r="Q100" s="123" t="s">
        <v>1708</v>
      </c>
      <c r="R100" s="123" t="s">
        <v>1709</v>
      </c>
      <c r="S100" s="123" t="s">
        <v>1710</v>
      </c>
      <c r="T100" s="115" t="s">
        <v>1711</v>
      </c>
      <c r="U100" s="116" t="s">
        <v>94</v>
      </c>
      <c r="V100" s="115" t="s">
        <v>1712</v>
      </c>
      <c r="W100" s="116" t="s">
        <v>1713</v>
      </c>
      <c r="X100" s="123" t="s">
        <v>1714</v>
      </c>
      <c r="Y100" s="123" t="s">
        <v>413</v>
      </c>
      <c r="Z100" s="115" t="s">
        <v>1715</v>
      </c>
      <c r="AA100" s="116" t="s">
        <v>1716</v>
      </c>
    </row>
    <row r="101" spans="1:27" ht="80.099999999999994" customHeight="1" x14ac:dyDescent="0.25">
      <c r="A101" s="9" t="s">
        <v>1717</v>
      </c>
      <c r="B101" s="9">
        <v>98</v>
      </c>
      <c r="C101" s="9" t="s">
        <v>1656</v>
      </c>
      <c r="D101" s="9" t="s">
        <v>1657</v>
      </c>
      <c r="E101" s="9" t="s">
        <v>1658</v>
      </c>
      <c r="F101" s="9" t="s">
        <v>1718</v>
      </c>
      <c r="G101" s="114" t="s">
        <v>4928</v>
      </c>
      <c r="H101" s="126" t="s">
        <v>5161</v>
      </c>
      <c r="I101" s="123" t="s">
        <v>1722</v>
      </c>
      <c r="J101" s="115" t="s">
        <v>1723</v>
      </c>
      <c r="K101" s="116" t="s">
        <v>1724</v>
      </c>
      <c r="L101" s="115" t="s">
        <v>85</v>
      </c>
      <c r="M101" s="116" t="s">
        <v>86</v>
      </c>
      <c r="N101" s="115" t="s">
        <v>1725</v>
      </c>
      <c r="O101" s="116" t="s">
        <v>1726</v>
      </c>
      <c r="P101" s="123" t="s">
        <v>1727</v>
      </c>
      <c r="Q101" s="123" t="s">
        <v>1728</v>
      </c>
      <c r="R101" s="123" t="s">
        <v>1729</v>
      </c>
      <c r="S101" s="123" t="s">
        <v>1730</v>
      </c>
      <c r="T101" s="115" t="s">
        <v>1731</v>
      </c>
      <c r="U101" s="116" t="s">
        <v>94</v>
      </c>
      <c r="V101" s="115" t="s">
        <v>1732</v>
      </c>
      <c r="W101" s="116" t="s">
        <v>1733</v>
      </c>
      <c r="X101" s="123" t="s">
        <v>1734</v>
      </c>
      <c r="Y101" s="123" t="s">
        <v>98</v>
      </c>
      <c r="Z101" s="115" t="s">
        <v>1735</v>
      </c>
      <c r="AA101" s="116" t="s">
        <v>1736</v>
      </c>
    </row>
    <row r="102" spans="1:27" ht="80.099999999999994" customHeight="1" x14ac:dyDescent="0.25">
      <c r="A102" s="9" t="s">
        <v>1737</v>
      </c>
      <c r="B102" s="9">
        <v>99</v>
      </c>
      <c r="C102" s="9" t="s">
        <v>1656</v>
      </c>
      <c r="D102" s="9" t="s">
        <v>1657</v>
      </c>
      <c r="E102" s="9" t="s">
        <v>1658</v>
      </c>
      <c r="F102" s="9" t="s">
        <v>1738</v>
      </c>
      <c r="G102" s="114" t="s">
        <v>4929</v>
      </c>
      <c r="H102" s="126" t="s">
        <v>5162</v>
      </c>
      <c r="I102" s="123" t="s">
        <v>1741</v>
      </c>
      <c r="J102" s="115" t="s">
        <v>1742</v>
      </c>
      <c r="K102" s="116" t="s">
        <v>1743</v>
      </c>
      <c r="L102" s="115" t="s">
        <v>85</v>
      </c>
      <c r="M102" s="116" t="s">
        <v>86</v>
      </c>
      <c r="N102" s="115" t="s">
        <v>1744</v>
      </c>
      <c r="O102" s="116" t="s">
        <v>1745</v>
      </c>
      <c r="P102" s="123" t="s">
        <v>1746</v>
      </c>
      <c r="Q102" s="123" t="s">
        <v>1747</v>
      </c>
      <c r="R102" s="123" t="s">
        <v>1748</v>
      </c>
      <c r="S102" s="123" t="s">
        <v>1749</v>
      </c>
      <c r="T102" s="115" t="s">
        <v>1750</v>
      </c>
      <c r="U102" s="116" t="s">
        <v>94</v>
      </c>
      <c r="V102" s="115" t="s">
        <v>1751</v>
      </c>
      <c r="W102" s="116" t="s">
        <v>1752</v>
      </c>
      <c r="X102" s="123" t="s">
        <v>1753</v>
      </c>
      <c r="Y102" s="123" t="s">
        <v>1652</v>
      </c>
      <c r="Z102" s="115" t="s">
        <v>1754</v>
      </c>
      <c r="AA102" s="116" t="s">
        <v>1755</v>
      </c>
    </row>
    <row r="103" spans="1:27" ht="80.099999999999994" customHeight="1" x14ac:dyDescent="0.25">
      <c r="A103" s="9" t="s">
        <v>1756</v>
      </c>
      <c r="B103" s="9">
        <v>100</v>
      </c>
      <c r="C103" s="9" t="s">
        <v>1656</v>
      </c>
      <c r="D103" s="9" t="s">
        <v>1657</v>
      </c>
      <c r="E103" s="9" t="s">
        <v>1757</v>
      </c>
      <c r="F103" s="9" t="s">
        <v>1758</v>
      </c>
      <c r="G103" s="114" t="s">
        <v>4930</v>
      </c>
      <c r="H103" s="126" t="s">
        <v>5163</v>
      </c>
      <c r="I103" s="123" t="s">
        <v>1761</v>
      </c>
      <c r="J103" s="115" t="s">
        <v>1762</v>
      </c>
      <c r="K103" s="116" t="s">
        <v>1763</v>
      </c>
      <c r="L103" s="115" t="s">
        <v>85</v>
      </c>
      <c r="M103" s="116" t="s">
        <v>86</v>
      </c>
      <c r="N103" s="115" t="s">
        <v>1764</v>
      </c>
      <c r="O103" s="116" t="s">
        <v>1765</v>
      </c>
      <c r="P103" s="123" t="s">
        <v>1766</v>
      </c>
      <c r="Q103" s="123" t="s">
        <v>1767</v>
      </c>
      <c r="R103" s="123" t="s">
        <v>1768</v>
      </c>
      <c r="S103" s="123" t="s">
        <v>1769</v>
      </c>
      <c r="T103" s="115" t="s">
        <v>1770</v>
      </c>
      <c r="U103" s="116" t="s">
        <v>94</v>
      </c>
      <c r="V103" s="115" t="s">
        <v>1771</v>
      </c>
      <c r="W103" s="116" t="s">
        <v>1772</v>
      </c>
      <c r="X103" s="123" t="s">
        <v>1773</v>
      </c>
      <c r="Y103" s="123" t="s">
        <v>281</v>
      </c>
      <c r="Z103" s="115" t="s">
        <v>1774</v>
      </c>
      <c r="AA103" s="116" t="s">
        <v>1775</v>
      </c>
    </row>
    <row r="104" spans="1:27" ht="80.099999999999994" customHeight="1" x14ac:dyDescent="0.25">
      <c r="A104" s="9" t="s">
        <v>1776</v>
      </c>
      <c r="B104" s="9">
        <v>101</v>
      </c>
      <c r="C104" s="9" t="s">
        <v>1656</v>
      </c>
      <c r="D104" s="9" t="s">
        <v>1657</v>
      </c>
      <c r="E104" s="9" t="s">
        <v>1757</v>
      </c>
      <c r="F104" s="9" t="s">
        <v>1777</v>
      </c>
      <c r="G104" s="114" t="s">
        <v>4931</v>
      </c>
      <c r="H104" s="126" t="s">
        <v>5164</v>
      </c>
      <c r="I104" s="123" t="s">
        <v>1780</v>
      </c>
      <c r="J104" s="115" t="s">
        <v>1781</v>
      </c>
      <c r="K104" s="116" t="s">
        <v>1782</v>
      </c>
      <c r="L104" s="115" t="s">
        <v>85</v>
      </c>
      <c r="M104" s="116" t="s">
        <v>86</v>
      </c>
      <c r="N104" s="115" t="s">
        <v>1783</v>
      </c>
      <c r="O104" s="116" t="s">
        <v>1784</v>
      </c>
      <c r="P104" s="123" t="s">
        <v>1785</v>
      </c>
      <c r="Q104" s="123" t="s">
        <v>1786</v>
      </c>
      <c r="R104" s="123" t="s">
        <v>1787</v>
      </c>
      <c r="S104" s="123" t="s">
        <v>1780</v>
      </c>
      <c r="T104" s="115" t="s">
        <v>1788</v>
      </c>
      <c r="U104" s="116" t="s">
        <v>94</v>
      </c>
      <c r="V104" s="115" t="s">
        <v>1789</v>
      </c>
      <c r="W104" s="116" t="s">
        <v>1790</v>
      </c>
      <c r="X104" s="123" t="s">
        <v>1791</v>
      </c>
      <c r="Y104" s="123" t="s">
        <v>413</v>
      </c>
      <c r="Z104" s="115" t="s">
        <v>1792</v>
      </c>
      <c r="AA104" s="116" t="s">
        <v>1793</v>
      </c>
    </row>
    <row r="105" spans="1:27" ht="80.099999999999994" customHeight="1" x14ac:dyDescent="0.25">
      <c r="A105" s="9" t="s">
        <v>1794</v>
      </c>
      <c r="B105" s="9">
        <v>102</v>
      </c>
      <c r="C105" s="9" t="s">
        <v>1656</v>
      </c>
      <c r="D105" s="9" t="s">
        <v>1657</v>
      </c>
      <c r="E105" s="9" t="s">
        <v>1757</v>
      </c>
      <c r="F105" s="9" t="s">
        <v>1795</v>
      </c>
      <c r="G105" s="114" t="s">
        <v>4932</v>
      </c>
      <c r="H105" s="126" t="s">
        <v>5165</v>
      </c>
      <c r="I105" s="123" t="s">
        <v>1798</v>
      </c>
      <c r="J105" s="115" t="s">
        <v>1799</v>
      </c>
      <c r="K105" s="116" t="s">
        <v>1800</v>
      </c>
      <c r="L105" s="115" t="s">
        <v>85</v>
      </c>
      <c r="M105" s="116" t="s">
        <v>86</v>
      </c>
      <c r="N105" s="115" t="s">
        <v>1801</v>
      </c>
      <c r="O105" s="116" t="s">
        <v>1802</v>
      </c>
      <c r="P105" s="123" t="s">
        <v>1803</v>
      </c>
      <c r="Q105" s="123" t="s">
        <v>1804</v>
      </c>
      <c r="R105" s="123" t="s">
        <v>1805</v>
      </c>
      <c r="S105" s="123" t="s">
        <v>594</v>
      </c>
      <c r="T105" s="115" t="s">
        <v>1806</v>
      </c>
      <c r="U105" s="116" t="s">
        <v>94</v>
      </c>
      <c r="V105" s="115" t="s">
        <v>1807</v>
      </c>
      <c r="W105" s="116" t="s">
        <v>1808</v>
      </c>
      <c r="X105" s="123" t="s">
        <v>1809</v>
      </c>
      <c r="Y105" s="123" t="s">
        <v>413</v>
      </c>
      <c r="Z105" s="115" t="s">
        <v>1810</v>
      </c>
      <c r="AA105" s="116" t="s">
        <v>1811</v>
      </c>
    </row>
    <row r="106" spans="1:27" ht="80.099999999999994" customHeight="1" x14ac:dyDescent="0.25">
      <c r="A106" s="9" t="s">
        <v>1812</v>
      </c>
      <c r="B106" s="9">
        <v>103</v>
      </c>
      <c r="C106" s="9" t="s">
        <v>1656</v>
      </c>
      <c r="D106" s="9" t="s">
        <v>1657</v>
      </c>
      <c r="E106" s="9" t="s">
        <v>1757</v>
      </c>
      <c r="F106" s="9" t="s">
        <v>1813</v>
      </c>
      <c r="G106" s="114" t="s">
        <v>4933</v>
      </c>
      <c r="H106" s="126" t="s">
        <v>5166</v>
      </c>
      <c r="I106" s="123" t="s">
        <v>1815</v>
      </c>
      <c r="J106" s="115" t="s">
        <v>1816</v>
      </c>
      <c r="K106" s="116" t="s">
        <v>1817</v>
      </c>
      <c r="L106" s="115" t="s">
        <v>85</v>
      </c>
      <c r="M106" s="116" t="s">
        <v>86</v>
      </c>
      <c r="N106" s="115" t="s">
        <v>1818</v>
      </c>
      <c r="O106" s="116" t="s">
        <v>1819</v>
      </c>
      <c r="P106" s="123" t="s">
        <v>1820</v>
      </c>
      <c r="Q106" s="123" t="s">
        <v>1821</v>
      </c>
      <c r="R106" s="123" t="s">
        <v>1822</v>
      </c>
      <c r="S106" s="123" t="s">
        <v>1823</v>
      </c>
      <c r="T106" s="115" t="s">
        <v>1824</v>
      </c>
      <c r="U106" s="116" t="s">
        <v>94</v>
      </c>
      <c r="V106" s="115" t="s">
        <v>1825</v>
      </c>
      <c r="W106" s="116" t="s">
        <v>1826</v>
      </c>
      <c r="X106" s="123" t="s">
        <v>1827</v>
      </c>
      <c r="Y106" s="123" t="s">
        <v>281</v>
      </c>
      <c r="Z106" s="115" t="s">
        <v>1828</v>
      </c>
      <c r="AA106" s="116" t="s">
        <v>1829</v>
      </c>
    </row>
    <row r="107" spans="1:27" ht="80.099999999999994" customHeight="1" x14ac:dyDescent="0.25">
      <c r="A107" s="9" t="s">
        <v>1830</v>
      </c>
      <c r="B107" s="9">
        <v>104</v>
      </c>
      <c r="C107" s="9" t="s">
        <v>1656</v>
      </c>
      <c r="D107" s="9" t="s">
        <v>1657</v>
      </c>
      <c r="E107" s="9" t="s">
        <v>1757</v>
      </c>
      <c r="F107" s="9" t="s">
        <v>1831</v>
      </c>
      <c r="G107" s="114" t="s">
        <v>4934</v>
      </c>
      <c r="H107" s="126" t="s">
        <v>5167</v>
      </c>
      <c r="I107" s="123" t="s">
        <v>1834</v>
      </c>
      <c r="J107" s="115" t="s">
        <v>1835</v>
      </c>
      <c r="K107" s="116" t="s">
        <v>1836</v>
      </c>
      <c r="L107" s="115" t="s">
        <v>85</v>
      </c>
      <c r="M107" s="116" t="s">
        <v>86</v>
      </c>
      <c r="N107" s="115" t="s">
        <v>1837</v>
      </c>
      <c r="O107" s="116" t="s">
        <v>1838</v>
      </c>
      <c r="P107" s="123" t="s">
        <v>1839</v>
      </c>
      <c r="Q107" s="123" t="s">
        <v>1840</v>
      </c>
      <c r="R107" s="123" t="s">
        <v>1841</v>
      </c>
      <c r="S107" s="123" t="s">
        <v>1769</v>
      </c>
      <c r="T107" s="115" t="s">
        <v>1842</v>
      </c>
      <c r="U107" s="116" t="s">
        <v>94</v>
      </c>
      <c r="V107" s="115" t="s">
        <v>1843</v>
      </c>
      <c r="W107" s="116" t="s">
        <v>1844</v>
      </c>
      <c r="X107" s="123" t="s">
        <v>1845</v>
      </c>
      <c r="Y107" s="123" t="s">
        <v>413</v>
      </c>
      <c r="Z107" s="115" t="s">
        <v>1846</v>
      </c>
      <c r="AA107" s="116" t="s">
        <v>1847</v>
      </c>
    </row>
    <row r="108" spans="1:27" ht="80.099999999999994" customHeight="1" x14ac:dyDescent="0.25">
      <c r="A108" s="9" t="s">
        <v>1848</v>
      </c>
      <c r="B108" s="9">
        <v>105</v>
      </c>
      <c r="C108" s="9" t="s">
        <v>1656</v>
      </c>
      <c r="D108" s="9" t="s">
        <v>1657</v>
      </c>
      <c r="E108" s="9" t="s">
        <v>1757</v>
      </c>
      <c r="F108" s="9" t="s">
        <v>1849</v>
      </c>
      <c r="G108" s="114" t="s">
        <v>4935</v>
      </c>
      <c r="H108" s="126" t="s">
        <v>5168</v>
      </c>
      <c r="I108" s="123" t="s">
        <v>1852</v>
      </c>
      <c r="J108" s="115" t="s">
        <v>1853</v>
      </c>
      <c r="K108" s="116" t="s">
        <v>1854</v>
      </c>
      <c r="L108" s="115" t="s">
        <v>85</v>
      </c>
      <c r="M108" s="116" t="s">
        <v>86</v>
      </c>
      <c r="N108" s="115" t="s">
        <v>1855</v>
      </c>
      <c r="O108" s="116" t="s">
        <v>1856</v>
      </c>
      <c r="P108" s="123" t="s">
        <v>1857</v>
      </c>
      <c r="Q108" s="123" t="s">
        <v>1858</v>
      </c>
      <c r="R108" s="123" t="s">
        <v>1859</v>
      </c>
      <c r="S108" s="123" t="s">
        <v>1860</v>
      </c>
      <c r="T108" s="115" t="s">
        <v>1861</v>
      </c>
      <c r="U108" s="116" t="s">
        <v>94</v>
      </c>
      <c r="V108" s="115" t="s">
        <v>1862</v>
      </c>
      <c r="W108" s="116" t="s">
        <v>1863</v>
      </c>
      <c r="X108" s="123" t="s">
        <v>1864</v>
      </c>
      <c r="Y108" s="123" t="s">
        <v>281</v>
      </c>
      <c r="Z108" s="115" t="s">
        <v>1865</v>
      </c>
      <c r="AA108" s="116" t="s">
        <v>1866</v>
      </c>
    </row>
    <row r="109" spans="1:27" ht="80.099999999999994" customHeight="1" x14ac:dyDescent="0.25">
      <c r="A109" s="9" t="s">
        <v>1867</v>
      </c>
      <c r="B109" s="9">
        <v>106</v>
      </c>
      <c r="C109" s="9" t="s">
        <v>1656</v>
      </c>
      <c r="D109" s="9" t="s">
        <v>1657</v>
      </c>
      <c r="E109" s="9" t="s">
        <v>1757</v>
      </c>
      <c r="F109" s="9" t="s">
        <v>1868</v>
      </c>
      <c r="G109" s="114" t="s">
        <v>4936</v>
      </c>
      <c r="H109" s="126" t="s">
        <v>5169</v>
      </c>
      <c r="I109" s="123" t="s">
        <v>1872</v>
      </c>
      <c r="J109" s="115" t="s">
        <v>1873</v>
      </c>
      <c r="K109" s="116" t="s">
        <v>1874</v>
      </c>
      <c r="L109" s="115" t="s">
        <v>85</v>
      </c>
      <c r="M109" s="116" t="s">
        <v>86</v>
      </c>
      <c r="N109" s="115" t="s">
        <v>1875</v>
      </c>
      <c r="O109" s="116" t="s">
        <v>1876</v>
      </c>
      <c r="P109" s="123" t="s">
        <v>1877</v>
      </c>
      <c r="Q109" s="123" t="s">
        <v>1878</v>
      </c>
      <c r="R109" s="123" t="s">
        <v>1879</v>
      </c>
      <c r="S109" s="123" t="s">
        <v>1769</v>
      </c>
      <c r="T109" s="115" t="s">
        <v>1880</v>
      </c>
      <c r="U109" s="116" t="s">
        <v>94</v>
      </c>
      <c r="V109" s="115" t="s">
        <v>1881</v>
      </c>
      <c r="W109" s="116" t="s">
        <v>1882</v>
      </c>
      <c r="X109" s="123" t="s">
        <v>1883</v>
      </c>
      <c r="Y109" s="123" t="s">
        <v>413</v>
      </c>
      <c r="Z109" s="115" t="s">
        <v>1884</v>
      </c>
      <c r="AA109" s="116" t="s">
        <v>1885</v>
      </c>
    </row>
    <row r="110" spans="1:27" ht="80.099999999999994" customHeight="1" x14ac:dyDescent="0.25">
      <c r="A110" s="9" t="s">
        <v>1886</v>
      </c>
      <c r="B110" s="9">
        <v>107</v>
      </c>
      <c r="C110" s="9" t="s">
        <v>1656</v>
      </c>
      <c r="D110" s="9" t="s">
        <v>1657</v>
      </c>
      <c r="E110" s="9" t="s">
        <v>1757</v>
      </c>
      <c r="F110" s="9" t="s">
        <v>1887</v>
      </c>
      <c r="G110" s="114" t="s">
        <v>4937</v>
      </c>
      <c r="H110" s="126" t="s">
        <v>5170</v>
      </c>
      <c r="I110" s="123" t="s">
        <v>1890</v>
      </c>
      <c r="J110" s="115" t="s">
        <v>1891</v>
      </c>
      <c r="K110" s="116" t="s">
        <v>1892</v>
      </c>
      <c r="L110" s="115" t="s">
        <v>85</v>
      </c>
      <c r="M110" s="116" t="s">
        <v>86</v>
      </c>
      <c r="N110" s="115" t="s">
        <v>1893</v>
      </c>
      <c r="O110" s="116" t="s">
        <v>1894</v>
      </c>
      <c r="P110" s="123" t="s">
        <v>1895</v>
      </c>
      <c r="Q110" s="123" t="s">
        <v>1896</v>
      </c>
      <c r="R110" s="123" t="s">
        <v>1897</v>
      </c>
      <c r="S110" s="123" t="s">
        <v>276</v>
      </c>
      <c r="T110" s="115" t="s">
        <v>1898</v>
      </c>
      <c r="U110" s="116" t="s">
        <v>94</v>
      </c>
      <c r="V110" s="115" t="s">
        <v>1899</v>
      </c>
      <c r="W110" s="116" t="s">
        <v>1900</v>
      </c>
      <c r="X110" s="123" t="s">
        <v>280</v>
      </c>
      <c r="Y110" s="123" t="s">
        <v>281</v>
      </c>
      <c r="Z110" s="115" t="s">
        <v>1901</v>
      </c>
      <c r="AA110" s="116" t="s">
        <v>1902</v>
      </c>
    </row>
    <row r="111" spans="1:27" ht="80.099999999999994" customHeight="1" x14ac:dyDescent="0.25">
      <c r="A111" s="9" t="s">
        <v>1903</v>
      </c>
      <c r="B111" s="9">
        <v>108</v>
      </c>
      <c r="C111" s="9" t="s">
        <v>1656</v>
      </c>
      <c r="D111" s="9" t="s">
        <v>1657</v>
      </c>
      <c r="E111" s="9" t="s">
        <v>1757</v>
      </c>
      <c r="F111" s="9" t="s">
        <v>1904</v>
      </c>
      <c r="G111" s="114" t="s">
        <v>4938</v>
      </c>
      <c r="H111" s="126" t="s">
        <v>5171</v>
      </c>
      <c r="I111" s="123" t="s">
        <v>1908</v>
      </c>
      <c r="J111" s="115" t="s">
        <v>1909</v>
      </c>
      <c r="K111" s="116" t="s">
        <v>1910</v>
      </c>
      <c r="L111" s="115" t="s">
        <v>85</v>
      </c>
      <c r="M111" s="116" t="s">
        <v>86</v>
      </c>
      <c r="N111" s="115" t="s">
        <v>1911</v>
      </c>
      <c r="O111" s="116" t="s">
        <v>1912</v>
      </c>
      <c r="P111" s="123" t="s">
        <v>1913</v>
      </c>
      <c r="Q111" s="123" t="s">
        <v>1914</v>
      </c>
      <c r="R111" s="123" t="s">
        <v>1915</v>
      </c>
      <c r="S111" s="123" t="s">
        <v>1916</v>
      </c>
      <c r="T111" s="115" t="s">
        <v>1917</v>
      </c>
      <c r="U111" s="116" t="s">
        <v>94</v>
      </c>
      <c r="V111" s="115" t="s">
        <v>1918</v>
      </c>
      <c r="W111" s="116" t="s">
        <v>1919</v>
      </c>
      <c r="X111" s="123" t="s">
        <v>1920</v>
      </c>
      <c r="Y111" s="123" t="s">
        <v>98</v>
      </c>
      <c r="Z111" s="115" t="s">
        <v>1921</v>
      </c>
      <c r="AA111" s="116" t="s">
        <v>1922</v>
      </c>
    </row>
    <row r="112" spans="1:27" ht="80.099999999999994" customHeight="1" x14ac:dyDescent="0.25">
      <c r="A112" s="9" t="s">
        <v>1923</v>
      </c>
      <c r="B112" s="9">
        <v>109</v>
      </c>
      <c r="C112" s="9" t="s">
        <v>1656</v>
      </c>
      <c r="D112" s="9" t="s">
        <v>1657</v>
      </c>
      <c r="E112" s="9" t="s">
        <v>1757</v>
      </c>
      <c r="F112" s="9" t="s">
        <v>1924</v>
      </c>
      <c r="G112" s="114" t="s">
        <v>4939</v>
      </c>
      <c r="H112" s="126" t="s">
        <v>5172</v>
      </c>
      <c r="I112" s="123" t="s">
        <v>1928</v>
      </c>
      <c r="J112" s="115" t="s">
        <v>1929</v>
      </c>
      <c r="K112" s="116" t="s">
        <v>1930</v>
      </c>
      <c r="L112" s="115" t="s">
        <v>85</v>
      </c>
      <c r="M112" s="116" t="s">
        <v>86</v>
      </c>
      <c r="N112" s="115" t="s">
        <v>1931</v>
      </c>
      <c r="O112" s="116" t="s">
        <v>1932</v>
      </c>
      <c r="P112" s="123" t="s">
        <v>1933</v>
      </c>
      <c r="Q112" s="123" t="s">
        <v>1934</v>
      </c>
      <c r="R112" s="123" t="s">
        <v>1935</v>
      </c>
      <c r="S112" s="123" t="s">
        <v>92</v>
      </c>
      <c r="T112" s="115" t="s">
        <v>1936</v>
      </c>
      <c r="U112" s="116" t="s">
        <v>94</v>
      </c>
      <c r="V112" s="115" t="s">
        <v>1937</v>
      </c>
      <c r="W112" s="116" t="s">
        <v>1938</v>
      </c>
      <c r="X112" s="123" t="s">
        <v>1939</v>
      </c>
      <c r="Y112" s="123" t="s">
        <v>1266</v>
      </c>
      <c r="Z112" s="115" t="s">
        <v>1940</v>
      </c>
      <c r="AA112" s="116" t="s">
        <v>1941</v>
      </c>
    </row>
    <row r="113" spans="1:27" ht="80.099999999999994" customHeight="1" x14ac:dyDescent="0.25">
      <c r="A113" s="9" t="s">
        <v>1942</v>
      </c>
      <c r="B113" s="9">
        <v>110</v>
      </c>
      <c r="C113" s="9" t="s">
        <v>901</v>
      </c>
      <c r="D113" s="9" t="s">
        <v>902</v>
      </c>
      <c r="E113" s="9" t="s">
        <v>1943</v>
      </c>
      <c r="F113" s="9" t="s">
        <v>1944</v>
      </c>
      <c r="G113" s="114" t="s">
        <v>4940</v>
      </c>
      <c r="H113" s="126" t="s">
        <v>5173</v>
      </c>
      <c r="I113" s="123" t="s">
        <v>1947</v>
      </c>
      <c r="J113" s="115" t="s">
        <v>1948</v>
      </c>
      <c r="K113" s="116" t="s">
        <v>1949</v>
      </c>
      <c r="L113" s="115" t="s">
        <v>85</v>
      </c>
      <c r="M113" s="116" t="s">
        <v>86</v>
      </c>
      <c r="N113" s="115" t="s">
        <v>1950</v>
      </c>
      <c r="O113" s="116" t="s">
        <v>1951</v>
      </c>
      <c r="P113" s="123" t="s">
        <v>1952</v>
      </c>
      <c r="Q113" s="123" t="s">
        <v>1953</v>
      </c>
      <c r="R113" s="123" t="s">
        <v>1954</v>
      </c>
      <c r="S113" s="123" t="s">
        <v>990</v>
      </c>
      <c r="T113" s="115" t="s">
        <v>1955</v>
      </c>
      <c r="U113" s="116" t="s">
        <v>94</v>
      </c>
      <c r="V113" s="115" t="s">
        <v>1956</v>
      </c>
      <c r="W113" s="116" t="s">
        <v>1957</v>
      </c>
      <c r="X113" s="123" t="s">
        <v>1958</v>
      </c>
      <c r="Y113" s="123" t="s">
        <v>489</v>
      </c>
      <c r="Z113" s="115" t="s">
        <v>1959</v>
      </c>
      <c r="AA113" s="116" t="s">
        <v>1960</v>
      </c>
    </row>
    <row r="114" spans="1:27" ht="80.099999999999994" customHeight="1" x14ac:dyDescent="0.25">
      <c r="A114" s="9" t="s">
        <v>1961</v>
      </c>
      <c r="B114" s="9">
        <v>111</v>
      </c>
      <c r="C114" s="9" t="s">
        <v>901</v>
      </c>
      <c r="D114" s="9" t="s">
        <v>902</v>
      </c>
      <c r="E114" s="9" t="s">
        <v>1943</v>
      </c>
      <c r="F114" s="9" t="s">
        <v>1944</v>
      </c>
      <c r="G114" s="114" t="s">
        <v>4941</v>
      </c>
      <c r="H114" s="126" t="s">
        <v>5174</v>
      </c>
      <c r="I114" s="123" t="s">
        <v>1964</v>
      </c>
      <c r="J114" s="115" t="s">
        <v>1965</v>
      </c>
      <c r="K114" s="116" t="s">
        <v>1966</v>
      </c>
      <c r="L114" s="115" t="s">
        <v>85</v>
      </c>
      <c r="M114" s="116" t="s">
        <v>86</v>
      </c>
      <c r="N114" s="115" t="s">
        <v>1967</v>
      </c>
      <c r="O114" s="116" t="s">
        <v>1968</v>
      </c>
      <c r="P114" s="123" t="s">
        <v>1969</v>
      </c>
      <c r="Q114" s="123" t="s">
        <v>1970</v>
      </c>
      <c r="R114" s="123" t="s">
        <v>1954</v>
      </c>
      <c r="S114" s="123" t="s">
        <v>441</v>
      </c>
      <c r="T114" s="115" t="s">
        <v>1955</v>
      </c>
      <c r="U114" s="116" t="s">
        <v>94</v>
      </c>
      <c r="V114" s="115" t="s">
        <v>1971</v>
      </c>
      <c r="W114" s="116" t="s">
        <v>1972</v>
      </c>
      <c r="X114" s="123" t="s">
        <v>1958</v>
      </c>
      <c r="Y114" s="123" t="s">
        <v>489</v>
      </c>
      <c r="Z114" s="115" t="s">
        <v>1973</v>
      </c>
      <c r="AA114" s="116" t="s">
        <v>1974</v>
      </c>
    </row>
    <row r="115" spans="1:27" ht="80.099999999999994" customHeight="1" x14ac:dyDescent="0.25">
      <c r="A115" s="9" t="s">
        <v>1975</v>
      </c>
      <c r="B115" s="9">
        <v>112</v>
      </c>
      <c r="C115" s="9" t="s">
        <v>901</v>
      </c>
      <c r="D115" s="9" t="s">
        <v>902</v>
      </c>
      <c r="E115" s="9" t="s">
        <v>1943</v>
      </c>
      <c r="F115" s="9" t="s">
        <v>1944</v>
      </c>
      <c r="G115" s="114" t="s">
        <v>4942</v>
      </c>
      <c r="H115" s="126" t="s">
        <v>5175</v>
      </c>
      <c r="I115" s="123" t="s">
        <v>1978</v>
      </c>
      <c r="J115" s="115" t="s">
        <v>1979</v>
      </c>
      <c r="K115" s="116" t="s">
        <v>1980</v>
      </c>
      <c r="L115" s="115" t="s">
        <v>85</v>
      </c>
      <c r="M115" s="116" t="s">
        <v>86</v>
      </c>
      <c r="N115" s="115" t="s">
        <v>1981</v>
      </c>
      <c r="O115" s="116" t="s">
        <v>1982</v>
      </c>
      <c r="P115" s="123" t="s">
        <v>1983</v>
      </c>
      <c r="Q115" s="123" t="s">
        <v>1984</v>
      </c>
      <c r="R115" s="123" t="s">
        <v>1954</v>
      </c>
      <c r="S115" s="123" t="s">
        <v>1248</v>
      </c>
      <c r="T115" s="115" t="s">
        <v>1955</v>
      </c>
      <c r="U115" s="116" t="s">
        <v>94</v>
      </c>
      <c r="V115" s="115" t="s">
        <v>1985</v>
      </c>
      <c r="W115" s="116" t="s">
        <v>1986</v>
      </c>
      <c r="X115" s="123" t="s">
        <v>1958</v>
      </c>
      <c r="Y115" s="123" t="s">
        <v>489</v>
      </c>
      <c r="Z115" s="115" t="s">
        <v>1987</v>
      </c>
      <c r="AA115" s="116" t="s">
        <v>1988</v>
      </c>
    </row>
    <row r="116" spans="1:27" ht="80.099999999999994" customHeight="1" x14ac:dyDescent="0.25">
      <c r="A116" s="9" t="s">
        <v>1989</v>
      </c>
      <c r="B116" s="9">
        <v>113</v>
      </c>
      <c r="C116" s="9" t="s">
        <v>901</v>
      </c>
      <c r="D116" s="9" t="s">
        <v>902</v>
      </c>
      <c r="E116" s="9" t="s">
        <v>1943</v>
      </c>
      <c r="F116" s="9" t="s">
        <v>1944</v>
      </c>
      <c r="G116" s="114" t="s">
        <v>4943</v>
      </c>
      <c r="H116" s="126" t="s">
        <v>5176</v>
      </c>
      <c r="I116" s="123" t="s">
        <v>1992</v>
      </c>
      <c r="J116" s="115" t="s">
        <v>1993</v>
      </c>
      <c r="K116" s="116" t="s">
        <v>1994</v>
      </c>
      <c r="L116" s="115" t="s">
        <v>85</v>
      </c>
      <c r="M116" s="116" t="s">
        <v>86</v>
      </c>
      <c r="N116" s="115" t="s">
        <v>1995</v>
      </c>
      <c r="O116" s="116" t="s">
        <v>1996</v>
      </c>
      <c r="P116" s="123" t="s">
        <v>1997</v>
      </c>
      <c r="Q116" s="123" t="s">
        <v>1998</v>
      </c>
      <c r="R116" s="123" t="s">
        <v>1954</v>
      </c>
      <c r="S116" s="123" t="s">
        <v>1999</v>
      </c>
      <c r="T116" s="115" t="s">
        <v>1955</v>
      </c>
      <c r="U116" s="116" t="s">
        <v>94</v>
      </c>
      <c r="V116" s="115" t="s">
        <v>2000</v>
      </c>
      <c r="W116" s="116" t="s">
        <v>2001</v>
      </c>
      <c r="X116" s="123" t="s">
        <v>1958</v>
      </c>
      <c r="Y116" s="123" t="s">
        <v>489</v>
      </c>
      <c r="Z116" s="115" t="s">
        <v>2002</v>
      </c>
      <c r="AA116" s="116" t="s">
        <v>2003</v>
      </c>
    </row>
    <row r="117" spans="1:27" ht="80.099999999999994" customHeight="1" x14ac:dyDescent="0.25">
      <c r="A117" s="9" t="s">
        <v>2004</v>
      </c>
      <c r="B117" s="9">
        <v>114</v>
      </c>
      <c r="C117" s="9" t="s">
        <v>901</v>
      </c>
      <c r="D117" s="9" t="s">
        <v>902</v>
      </c>
      <c r="E117" s="9" t="s">
        <v>1943</v>
      </c>
      <c r="F117" s="9" t="s">
        <v>1944</v>
      </c>
      <c r="G117" s="114" t="s">
        <v>4944</v>
      </c>
      <c r="H117" s="126" t="s">
        <v>5177</v>
      </c>
      <c r="I117" s="123" t="s">
        <v>212</v>
      </c>
      <c r="J117" s="115" t="s">
        <v>2007</v>
      </c>
      <c r="K117" s="116" t="s">
        <v>2008</v>
      </c>
      <c r="L117" s="115" t="s">
        <v>85</v>
      </c>
      <c r="M117" s="116" t="s">
        <v>86</v>
      </c>
      <c r="N117" s="115" t="s">
        <v>2009</v>
      </c>
      <c r="O117" s="116" t="s">
        <v>2010</v>
      </c>
      <c r="P117" s="123" t="s">
        <v>2011</v>
      </c>
      <c r="Q117" s="123" t="s">
        <v>2012</v>
      </c>
      <c r="R117" s="123" t="s">
        <v>1954</v>
      </c>
      <c r="S117" s="123" t="s">
        <v>220</v>
      </c>
      <c r="T117" s="115" t="s">
        <v>1955</v>
      </c>
      <c r="U117" s="116" t="s">
        <v>94</v>
      </c>
      <c r="V117" s="115" t="s">
        <v>2013</v>
      </c>
      <c r="W117" s="116" t="s">
        <v>2014</v>
      </c>
      <c r="X117" s="123" t="s">
        <v>1958</v>
      </c>
      <c r="Y117" s="123" t="s">
        <v>1133</v>
      </c>
      <c r="Z117" s="115" t="s">
        <v>2015</v>
      </c>
      <c r="AA117" s="116" t="s">
        <v>2016</v>
      </c>
    </row>
    <row r="118" spans="1:27" ht="80.099999999999994" customHeight="1" x14ac:dyDescent="0.25">
      <c r="A118" s="9" t="s">
        <v>2017</v>
      </c>
      <c r="B118" s="9">
        <v>115</v>
      </c>
      <c r="C118" s="9" t="s">
        <v>901</v>
      </c>
      <c r="D118" s="9" t="s">
        <v>902</v>
      </c>
      <c r="E118" s="9" t="s">
        <v>1943</v>
      </c>
      <c r="F118" s="9" t="s">
        <v>1944</v>
      </c>
      <c r="G118" s="114" t="s">
        <v>4945</v>
      </c>
      <c r="H118" s="126" t="s">
        <v>5178</v>
      </c>
      <c r="I118" s="123" t="s">
        <v>1451</v>
      </c>
      <c r="J118" s="115" t="s">
        <v>2020</v>
      </c>
      <c r="K118" s="116" t="s">
        <v>2021</v>
      </c>
      <c r="L118" s="115" t="s">
        <v>85</v>
      </c>
      <c r="M118" s="116" t="s">
        <v>86</v>
      </c>
      <c r="N118" s="115" t="s">
        <v>2022</v>
      </c>
      <c r="O118" s="116" t="s">
        <v>2023</v>
      </c>
      <c r="P118" s="123" t="s">
        <v>2024</v>
      </c>
      <c r="Q118" s="123" t="s">
        <v>2025</v>
      </c>
      <c r="R118" s="123" t="s">
        <v>1954</v>
      </c>
      <c r="S118" s="123" t="s">
        <v>1457</v>
      </c>
      <c r="T118" s="115" t="s">
        <v>1955</v>
      </c>
      <c r="U118" s="116" t="s">
        <v>94</v>
      </c>
      <c r="V118" s="115" t="s">
        <v>2026</v>
      </c>
      <c r="W118" s="116" t="s">
        <v>2027</v>
      </c>
      <c r="X118" s="123" t="s">
        <v>1958</v>
      </c>
      <c r="Y118" s="123" t="s">
        <v>489</v>
      </c>
      <c r="Z118" s="115" t="s">
        <v>2028</v>
      </c>
      <c r="AA118" s="116" t="s">
        <v>2029</v>
      </c>
    </row>
    <row r="119" spans="1:27" ht="80.099999999999994" customHeight="1" x14ac:dyDescent="0.25">
      <c r="A119" s="9" t="s">
        <v>2030</v>
      </c>
      <c r="B119" s="9">
        <v>116</v>
      </c>
      <c r="C119" s="9" t="s">
        <v>901</v>
      </c>
      <c r="D119" s="9" t="s">
        <v>902</v>
      </c>
      <c r="E119" s="9" t="s">
        <v>1943</v>
      </c>
      <c r="F119" s="9" t="s">
        <v>1944</v>
      </c>
      <c r="G119" s="114" t="s">
        <v>4946</v>
      </c>
      <c r="H119" s="126" t="s">
        <v>5179</v>
      </c>
      <c r="I119" s="123" t="s">
        <v>1061</v>
      </c>
      <c r="J119" s="115" t="s">
        <v>2033</v>
      </c>
      <c r="K119" s="116" t="s">
        <v>2034</v>
      </c>
      <c r="L119" s="115" t="s">
        <v>85</v>
      </c>
      <c r="M119" s="116" t="s">
        <v>86</v>
      </c>
      <c r="N119" s="115" t="s">
        <v>2035</v>
      </c>
      <c r="O119" s="116" t="s">
        <v>2036</v>
      </c>
      <c r="P119" s="123" t="s">
        <v>2037</v>
      </c>
      <c r="Q119" s="123" t="s">
        <v>2038</v>
      </c>
      <c r="R119" s="123" t="s">
        <v>1954</v>
      </c>
      <c r="S119" s="123" t="s">
        <v>834</v>
      </c>
      <c r="T119" s="115" t="s">
        <v>1955</v>
      </c>
      <c r="U119" s="116" t="s">
        <v>94</v>
      </c>
      <c r="V119" s="115" t="s">
        <v>2039</v>
      </c>
      <c r="W119" s="116" t="s">
        <v>2040</v>
      </c>
      <c r="X119" s="123" t="s">
        <v>1958</v>
      </c>
      <c r="Y119" s="123" t="s">
        <v>489</v>
      </c>
      <c r="Z119" s="115" t="s">
        <v>2041</v>
      </c>
      <c r="AA119" s="116" t="s">
        <v>2042</v>
      </c>
    </row>
    <row r="120" spans="1:27" ht="80.099999999999994" customHeight="1" x14ac:dyDescent="0.25">
      <c r="A120" s="9" t="s">
        <v>2043</v>
      </c>
      <c r="B120" s="9">
        <v>117</v>
      </c>
      <c r="C120" s="9" t="s">
        <v>901</v>
      </c>
      <c r="D120" s="9" t="s">
        <v>902</v>
      </c>
      <c r="E120" s="9" t="s">
        <v>1943</v>
      </c>
      <c r="F120" s="9" t="s">
        <v>1944</v>
      </c>
      <c r="G120" s="114" t="s">
        <v>4947</v>
      </c>
      <c r="H120" s="126" t="s">
        <v>5180</v>
      </c>
      <c r="I120" s="123" t="s">
        <v>1021</v>
      </c>
      <c r="J120" s="115" t="s">
        <v>2045</v>
      </c>
      <c r="K120" s="116" t="s">
        <v>2046</v>
      </c>
      <c r="L120" s="115" t="s">
        <v>85</v>
      </c>
      <c r="M120" s="116" t="s">
        <v>86</v>
      </c>
      <c r="N120" s="115" t="s">
        <v>2047</v>
      </c>
      <c r="O120" s="116" t="s">
        <v>2048</v>
      </c>
      <c r="P120" s="123" t="s">
        <v>2049</v>
      </c>
      <c r="Q120" s="123" t="s">
        <v>1970</v>
      </c>
      <c r="R120" s="123" t="s">
        <v>1954</v>
      </c>
      <c r="S120" s="123" t="s">
        <v>1029</v>
      </c>
      <c r="T120" s="115" t="s">
        <v>1955</v>
      </c>
      <c r="U120" s="116" t="s">
        <v>94</v>
      </c>
      <c r="V120" s="115" t="s">
        <v>2050</v>
      </c>
      <c r="W120" s="116" t="s">
        <v>2051</v>
      </c>
      <c r="X120" s="123" t="s">
        <v>1958</v>
      </c>
      <c r="Y120" s="123" t="s">
        <v>489</v>
      </c>
      <c r="Z120" s="115" t="s">
        <v>2052</v>
      </c>
      <c r="AA120" s="116" t="s">
        <v>2053</v>
      </c>
    </row>
    <row r="121" spans="1:27" ht="80.099999999999994" customHeight="1" x14ac:dyDescent="0.25">
      <c r="A121" s="9" t="s">
        <v>2054</v>
      </c>
      <c r="B121" s="9">
        <v>118</v>
      </c>
      <c r="C121" s="9" t="s">
        <v>901</v>
      </c>
      <c r="D121" s="9" t="s">
        <v>902</v>
      </c>
      <c r="E121" s="9" t="s">
        <v>1943</v>
      </c>
      <c r="F121" s="9" t="s">
        <v>1944</v>
      </c>
      <c r="G121" s="114" t="s">
        <v>4948</v>
      </c>
      <c r="H121" s="126" t="s">
        <v>5181</v>
      </c>
      <c r="I121" s="123" t="s">
        <v>2056</v>
      </c>
      <c r="J121" s="115" t="s">
        <v>2057</v>
      </c>
      <c r="K121" s="116" t="s">
        <v>2058</v>
      </c>
      <c r="L121" s="115" t="s">
        <v>85</v>
      </c>
      <c r="M121" s="116" t="s">
        <v>86</v>
      </c>
      <c r="N121" s="115" t="s">
        <v>2059</v>
      </c>
      <c r="O121" s="116" t="s">
        <v>2060</v>
      </c>
      <c r="P121" s="123" t="s">
        <v>2061</v>
      </c>
      <c r="Q121" s="123" t="s">
        <v>2062</v>
      </c>
      <c r="R121" s="123" t="s">
        <v>1954</v>
      </c>
      <c r="S121" s="123" t="s">
        <v>2063</v>
      </c>
      <c r="T121" s="115" t="s">
        <v>1955</v>
      </c>
      <c r="U121" s="116" t="s">
        <v>94</v>
      </c>
      <c r="V121" s="115" t="s">
        <v>2039</v>
      </c>
      <c r="W121" s="116" t="s">
        <v>2064</v>
      </c>
      <c r="X121" s="123" t="s">
        <v>1958</v>
      </c>
      <c r="Y121" s="123" t="s">
        <v>536</v>
      </c>
      <c r="Z121" s="115" t="s">
        <v>2065</v>
      </c>
      <c r="AA121" s="116" t="s">
        <v>2066</v>
      </c>
    </row>
    <row r="122" spans="1:27" ht="80.099999999999994" customHeight="1" x14ac:dyDescent="0.25">
      <c r="A122" s="9" t="s">
        <v>2067</v>
      </c>
      <c r="B122" s="9">
        <v>119</v>
      </c>
      <c r="C122" s="9" t="s">
        <v>901</v>
      </c>
      <c r="D122" s="9" t="s">
        <v>902</v>
      </c>
      <c r="E122" s="9" t="s">
        <v>1943</v>
      </c>
      <c r="F122" s="9" t="s">
        <v>1944</v>
      </c>
      <c r="G122" s="114" t="s">
        <v>4949</v>
      </c>
      <c r="H122" s="126" t="s">
        <v>5182</v>
      </c>
      <c r="I122" s="123" t="s">
        <v>2070</v>
      </c>
      <c r="J122" s="115" t="s">
        <v>2071</v>
      </c>
      <c r="K122" s="116" t="s">
        <v>2072</v>
      </c>
      <c r="L122" s="115" t="s">
        <v>85</v>
      </c>
      <c r="M122" s="116" t="s">
        <v>86</v>
      </c>
      <c r="N122" s="115" t="s">
        <v>2073</v>
      </c>
      <c r="O122" s="116" t="s">
        <v>2074</v>
      </c>
      <c r="P122" s="123" t="s">
        <v>2075</v>
      </c>
      <c r="Q122" s="123" t="s">
        <v>2076</v>
      </c>
      <c r="R122" s="123" t="s">
        <v>1954</v>
      </c>
      <c r="S122" s="123" t="s">
        <v>2077</v>
      </c>
      <c r="T122" s="115" t="s">
        <v>1955</v>
      </c>
      <c r="U122" s="116" t="s">
        <v>94</v>
      </c>
      <c r="V122" s="115" t="s">
        <v>2078</v>
      </c>
      <c r="W122" s="116" t="s">
        <v>2079</v>
      </c>
      <c r="X122" s="123" t="s">
        <v>1958</v>
      </c>
      <c r="Y122" s="123" t="s">
        <v>1133</v>
      </c>
      <c r="Z122" s="115" t="s">
        <v>2080</v>
      </c>
      <c r="AA122" s="116" t="s">
        <v>2081</v>
      </c>
    </row>
    <row r="123" spans="1:27" ht="80.099999999999994" customHeight="1" x14ac:dyDescent="0.25">
      <c r="A123" s="9" t="s">
        <v>2082</v>
      </c>
      <c r="B123" s="9">
        <v>120</v>
      </c>
      <c r="C123" s="9" t="s">
        <v>901</v>
      </c>
      <c r="D123" s="9" t="s">
        <v>902</v>
      </c>
      <c r="E123" s="9" t="s">
        <v>1943</v>
      </c>
      <c r="F123" s="9" t="s">
        <v>1944</v>
      </c>
      <c r="G123" s="114" t="s">
        <v>4950</v>
      </c>
      <c r="H123" s="126" t="s">
        <v>5183</v>
      </c>
      <c r="I123" s="123" t="s">
        <v>2085</v>
      </c>
      <c r="J123" s="115" t="s">
        <v>2086</v>
      </c>
      <c r="K123" s="116" t="s">
        <v>2087</v>
      </c>
      <c r="L123" s="115" t="s">
        <v>85</v>
      </c>
      <c r="M123" s="116" t="s">
        <v>86</v>
      </c>
      <c r="N123" s="115" t="s">
        <v>2088</v>
      </c>
      <c r="O123" s="116" t="s">
        <v>2089</v>
      </c>
      <c r="P123" s="123" t="s">
        <v>2090</v>
      </c>
      <c r="Q123" s="123" t="s">
        <v>2091</v>
      </c>
      <c r="R123" s="123" t="s">
        <v>1954</v>
      </c>
      <c r="S123" s="123" t="s">
        <v>1227</v>
      </c>
      <c r="T123" s="115" t="s">
        <v>1955</v>
      </c>
      <c r="U123" s="116" t="s">
        <v>94</v>
      </c>
      <c r="V123" s="115" t="s">
        <v>2092</v>
      </c>
      <c r="W123" s="116" t="s">
        <v>2093</v>
      </c>
      <c r="X123" s="123" t="s">
        <v>1958</v>
      </c>
      <c r="Y123" s="123" t="s">
        <v>1232</v>
      </c>
      <c r="Z123" s="115" t="s">
        <v>2094</v>
      </c>
      <c r="AA123" s="116" t="s">
        <v>2095</v>
      </c>
    </row>
    <row r="124" spans="1:27" ht="80.099999999999994" customHeight="1" x14ac:dyDescent="0.25">
      <c r="A124" s="9" t="s">
        <v>2096</v>
      </c>
      <c r="B124" s="9">
        <v>121</v>
      </c>
      <c r="C124" s="9" t="s">
        <v>1656</v>
      </c>
      <c r="D124" s="9" t="s">
        <v>1657</v>
      </c>
      <c r="E124" s="9" t="s">
        <v>1943</v>
      </c>
      <c r="F124" s="9" t="s">
        <v>1944</v>
      </c>
      <c r="G124" s="114" t="s">
        <v>4951</v>
      </c>
      <c r="H124" s="126" t="s">
        <v>5184</v>
      </c>
      <c r="I124" s="123" t="s">
        <v>2099</v>
      </c>
      <c r="J124" s="115" t="s">
        <v>2100</v>
      </c>
      <c r="K124" s="116" t="s">
        <v>2101</v>
      </c>
      <c r="L124" s="115" t="s">
        <v>85</v>
      </c>
      <c r="M124" s="116" t="s">
        <v>86</v>
      </c>
      <c r="N124" s="115" t="s">
        <v>2102</v>
      </c>
      <c r="O124" s="116" t="s">
        <v>2103</v>
      </c>
      <c r="P124" s="123" t="s">
        <v>2104</v>
      </c>
      <c r="Q124" s="123" t="s">
        <v>2105</v>
      </c>
      <c r="R124" s="123" t="s">
        <v>1954</v>
      </c>
      <c r="S124" s="123" t="s">
        <v>1549</v>
      </c>
      <c r="T124" s="115" t="s">
        <v>1955</v>
      </c>
      <c r="U124" s="116" t="s">
        <v>94</v>
      </c>
      <c r="V124" s="115" t="s">
        <v>2106</v>
      </c>
      <c r="W124" s="116" t="s">
        <v>2107</v>
      </c>
      <c r="X124" s="123" t="s">
        <v>1958</v>
      </c>
      <c r="Y124" s="123" t="s">
        <v>1232</v>
      </c>
      <c r="Z124" s="115" t="s">
        <v>2108</v>
      </c>
      <c r="AA124" s="116" t="s">
        <v>2109</v>
      </c>
    </row>
    <row r="125" spans="1:27" ht="80.099999999999994" customHeight="1" x14ac:dyDescent="0.25">
      <c r="A125" s="9" t="s">
        <v>2110</v>
      </c>
      <c r="B125" s="9">
        <v>122</v>
      </c>
      <c r="C125" s="9" t="s">
        <v>1656</v>
      </c>
      <c r="D125" s="9" t="s">
        <v>1657</v>
      </c>
      <c r="E125" s="9" t="s">
        <v>2111</v>
      </c>
      <c r="F125" s="9" t="s">
        <v>2112</v>
      </c>
      <c r="G125" s="114" t="s">
        <v>4952</v>
      </c>
      <c r="H125" s="126" t="s">
        <v>5185</v>
      </c>
      <c r="I125" s="123" t="s">
        <v>2116</v>
      </c>
      <c r="J125" s="115" t="s">
        <v>2117</v>
      </c>
      <c r="K125" s="116" t="s">
        <v>2118</v>
      </c>
      <c r="L125" s="115" t="s">
        <v>85</v>
      </c>
      <c r="M125" s="116" t="s">
        <v>86</v>
      </c>
      <c r="N125" s="115" t="s">
        <v>2119</v>
      </c>
      <c r="O125" s="116" t="s">
        <v>2120</v>
      </c>
      <c r="P125" s="123" t="s">
        <v>2121</v>
      </c>
      <c r="Q125" s="123" t="s">
        <v>2122</v>
      </c>
      <c r="R125" s="123" t="s">
        <v>2123</v>
      </c>
      <c r="S125" s="123" t="s">
        <v>220</v>
      </c>
      <c r="T125" s="115" t="s">
        <v>2124</v>
      </c>
      <c r="U125" s="116" t="s">
        <v>94</v>
      </c>
      <c r="V125" s="115" t="s">
        <v>2125</v>
      </c>
      <c r="W125" s="116" t="s">
        <v>2126</v>
      </c>
      <c r="X125" s="123" t="s">
        <v>2127</v>
      </c>
      <c r="Y125" s="123" t="s">
        <v>98</v>
      </c>
      <c r="Z125" s="115" t="s">
        <v>2128</v>
      </c>
      <c r="AA125" s="116" t="s">
        <v>2129</v>
      </c>
    </row>
    <row r="126" spans="1:27" ht="80.099999999999994" customHeight="1" x14ac:dyDescent="0.25">
      <c r="A126" s="9" t="s">
        <v>2130</v>
      </c>
      <c r="B126" s="9">
        <v>123</v>
      </c>
      <c r="C126" s="9" t="s">
        <v>1656</v>
      </c>
      <c r="D126" s="9" t="s">
        <v>1657</v>
      </c>
      <c r="E126" s="9" t="s">
        <v>2111</v>
      </c>
      <c r="F126" s="9" t="s">
        <v>2112</v>
      </c>
      <c r="G126" s="114" t="s">
        <v>4953</v>
      </c>
      <c r="H126" s="126" t="s">
        <v>5186</v>
      </c>
      <c r="I126" s="123" t="s">
        <v>2132</v>
      </c>
      <c r="J126" s="115" t="s">
        <v>2133</v>
      </c>
      <c r="K126" s="116" t="s">
        <v>2134</v>
      </c>
      <c r="L126" s="115" t="s">
        <v>85</v>
      </c>
      <c r="M126" s="116" t="s">
        <v>86</v>
      </c>
      <c r="N126" s="115" t="s">
        <v>2135</v>
      </c>
      <c r="O126" s="116" t="s">
        <v>2120</v>
      </c>
      <c r="P126" s="123" t="s">
        <v>2136</v>
      </c>
      <c r="Q126" s="123" t="s">
        <v>2137</v>
      </c>
      <c r="R126" s="123" t="s">
        <v>2123</v>
      </c>
      <c r="S126" s="123" t="s">
        <v>160</v>
      </c>
      <c r="T126" s="115" t="s">
        <v>2124</v>
      </c>
      <c r="U126" s="116" t="s">
        <v>94</v>
      </c>
      <c r="V126" s="115" t="s">
        <v>2125</v>
      </c>
      <c r="W126" s="116" t="s">
        <v>2138</v>
      </c>
      <c r="X126" s="123" t="s">
        <v>2127</v>
      </c>
      <c r="Y126" s="123" t="s">
        <v>98</v>
      </c>
      <c r="Z126" s="115" t="s">
        <v>2139</v>
      </c>
      <c r="AA126" s="116" t="s">
        <v>2140</v>
      </c>
    </row>
    <row r="127" spans="1:27" ht="80.099999999999994" customHeight="1" x14ac:dyDescent="0.25">
      <c r="A127" s="9" t="s">
        <v>2141</v>
      </c>
      <c r="B127" s="9">
        <v>124</v>
      </c>
      <c r="C127" s="9" t="s">
        <v>1656</v>
      </c>
      <c r="D127" s="9" t="s">
        <v>1657</v>
      </c>
      <c r="E127" s="9" t="s">
        <v>2111</v>
      </c>
      <c r="F127" s="9" t="s">
        <v>2112</v>
      </c>
      <c r="G127" s="114" t="s">
        <v>4954</v>
      </c>
      <c r="H127" s="126" t="s">
        <v>5187</v>
      </c>
      <c r="I127" s="123" t="s">
        <v>2143</v>
      </c>
      <c r="J127" s="115" t="s">
        <v>2144</v>
      </c>
      <c r="K127" s="116" t="s">
        <v>2145</v>
      </c>
      <c r="L127" s="115" t="s">
        <v>85</v>
      </c>
      <c r="M127" s="116" t="s">
        <v>86</v>
      </c>
      <c r="N127" s="115" t="s">
        <v>2146</v>
      </c>
      <c r="O127" s="116" t="s">
        <v>2120</v>
      </c>
      <c r="P127" s="123" t="s">
        <v>2147</v>
      </c>
      <c r="Q127" s="123" t="s">
        <v>2148</v>
      </c>
      <c r="R127" s="123" t="s">
        <v>2123</v>
      </c>
      <c r="S127" s="123" t="s">
        <v>2149</v>
      </c>
      <c r="T127" s="115" t="s">
        <v>2124</v>
      </c>
      <c r="U127" s="116" t="s">
        <v>94</v>
      </c>
      <c r="V127" s="115" t="s">
        <v>2125</v>
      </c>
      <c r="W127" s="116" t="s">
        <v>2150</v>
      </c>
      <c r="X127" s="123" t="s">
        <v>2127</v>
      </c>
      <c r="Y127" s="123" t="s">
        <v>1133</v>
      </c>
      <c r="Z127" s="115" t="s">
        <v>2151</v>
      </c>
      <c r="AA127" s="116" t="s">
        <v>2152</v>
      </c>
    </row>
    <row r="128" spans="1:27" ht="80.099999999999994" customHeight="1" x14ac:dyDescent="0.25">
      <c r="A128" s="9" t="s">
        <v>2153</v>
      </c>
      <c r="B128" s="9">
        <v>125</v>
      </c>
      <c r="C128" s="9" t="s">
        <v>1656</v>
      </c>
      <c r="D128" s="9" t="s">
        <v>1657</v>
      </c>
      <c r="E128" s="9" t="s">
        <v>2111</v>
      </c>
      <c r="F128" s="9" t="s">
        <v>2112</v>
      </c>
      <c r="G128" s="114" t="s">
        <v>4955</v>
      </c>
      <c r="H128" s="126" t="s">
        <v>5188</v>
      </c>
      <c r="I128" s="123" t="s">
        <v>2155</v>
      </c>
      <c r="J128" s="115" t="s">
        <v>2156</v>
      </c>
      <c r="K128" s="116" t="s">
        <v>2157</v>
      </c>
      <c r="L128" s="115" t="s">
        <v>85</v>
      </c>
      <c r="M128" s="116" t="s">
        <v>86</v>
      </c>
      <c r="N128" s="115" t="s">
        <v>2158</v>
      </c>
      <c r="O128" s="116" t="s">
        <v>2120</v>
      </c>
      <c r="P128" s="123" t="s">
        <v>2159</v>
      </c>
      <c r="Q128" s="123" t="s">
        <v>2160</v>
      </c>
      <c r="R128" s="123" t="s">
        <v>2123</v>
      </c>
      <c r="S128" s="123" t="s">
        <v>2161</v>
      </c>
      <c r="T128" s="115" t="s">
        <v>2124</v>
      </c>
      <c r="U128" s="116" t="s">
        <v>94</v>
      </c>
      <c r="V128" s="115" t="s">
        <v>2125</v>
      </c>
      <c r="W128" s="116" t="s">
        <v>2162</v>
      </c>
      <c r="X128" s="123" t="s">
        <v>2127</v>
      </c>
      <c r="Y128" s="123" t="s">
        <v>489</v>
      </c>
      <c r="Z128" s="115" t="s">
        <v>2163</v>
      </c>
      <c r="AA128" s="116" t="s">
        <v>2164</v>
      </c>
    </row>
    <row r="129" spans="1:27" ht="80.099999999999994" customHeight="1" x14ac:dyDescent="0.25">
      <c r="A129" s="9" t="s">
        <v>2165</v>
      </c>
      <c r="B129" s="9">
        <v>126</v>
      </c>
      <c r="C129" s="9" t="s">
        <v>1656</v>
      </c>
      <c r="D129" s="9" t="s">
        <v>1657</v>
      </c>
      <c r="E129" s="9" t="s">
        <v>2111</v>
      </c>
      <c r="F129" s="9" t="s">
        <v>2112</v>
      </c>
      <c r="G129" s="114" t="s">
        <v>4956</v>
      </c>
      <c r="H129" s="126" t="s">
        <v>5189</v>
      </c>
      <c r="I129" s="123" t="s">
        <v>2167</v>
      </c>
      <c r="J129" s="115" t="s">
        <v>2168</v>
      </c>
      <c r="K129" s="116" t="s">
        <v>2169</v>
      </c>
      <c r="L129" s="115" t="s">
        <v>85</v>
      </c>
      <c r="M129" s="116" t="s">
        <v>86</v>
      </c>
      <c r="N129" s="115" t="s">
        <v>2170</v>
      </c>
      <c r="O129" s="116" t="s">
        <v>2120</v>
      </c>
      <c r="P129" s="123" t="s">
        <v>2171</v>
      </c>
      <c r="Q129" s="123" t="s">
        <v>2172</v>
      </c>
      <c r="R129" s="123" t="s">
        <v>2123</v>
      </c>
      <c r="S129" s="123" t="s">
        <v>2173</v>
      </c>
      <c r="T129" s="115" t="s">
        <v>2124</v>
      </c>
      <c r="U129" s="116" t="s">
        <v>94</v>
      </c>
      <c r="V129" s="115" t="s">
        <v>2125</v>
      </c>
      <c r="W129" s="116" t="s">
        <v>2174</v>
      </c>
      <c r="X129" s="123" t="s">
        <v>2127</v>
      </c>
      <c r="Y129" s="123" t="s">
        <v>119</v>
      </c>
      <c r="Z129" s="115" t="s">
        <v>2175</v>
      </c>
      <c r="AA129" s="116" t="s">
        <v>2176</v>
      </c>
    </row>
    <row r="130" spans="1:27" ht="80.099999999999994" customHeight="1" x14ac:dyDescent="0.25">
      <c r="A130" s="9" t="s">
        <v>2177</v>
      </c>
      <c r="B130" s="9">
        <v>127</v>
      </c>
      <c r="C130" s="9" t="s">
        <v>1656</v>
      </c>
      <c r="D130" s="9" t="s">
        <v>1657</v>
      </c>
      <c r="E130" s="9" t="s">
        <v>2111</v>
      </c>
      <c r="F130" s="9" t="s">
        <v>2112</v>
      </c>
      <c r="G130" s="114" t="s">
        <v>4957</v>
      </c>
      <c r="H130" s="126" t="s">
        <v>5190</v>
      </c>
      <c r="I130" s="123" t="s">
        <v>2179</v>
      </c>
      <c r="J130" s="115" t="s">
        <v>2180</v>
      </c>
      <c r="K130" s="116" t="s">
        <v>2181</v>
      </c>
      <c r="L130" s="115" t="s">
        <v>85</v>
      </c>
      <c r="M130" s="116" t="s">
        <v>86</v>
      </c>
      <c r="N130" s="115" t="s">
        <v>2182</v>
      </c>
      <c r="O130" s="116" t="s">
        <v>2120</v>
      </c>
      <c r="P130" s="123" t="s">
        <v>2183</v>
      </c>
      <c r="Q130" s="123" t="s">
        <v>2184</v>
      </c>
      <c r="R130" s="123" t="s">
        <v>2123</v>
      </c>
      <c r="S130" s="123" t="s">
        <v>2185</v>
      </c>
      <c r="T130" s="115" t="s">
        <v>2124</v>
      </c>
      <c r="U130" s="116" t="s">
        <v>94</v>
      </c>
      <c r="V130" s="115" t="s">
        <v>2125</v>
      </c>
      <c r="W130" s="116" t="s">
        <v>2186</v>
      </c>
      <c r="X130" s="123" t="s">
        <v>2127</v>
      </c>
      <c r="Y130" s="123" t="s">
        <v>300</v>
      </c>
      <c r="Z130" s="115" t="s">
        <v>2187</v>
      </c>
      <c r="AA130" s="116" t="s">
        <v>2188</v>
      </c>
    </row>
    <row r="131" spans="1:27" ht="80.099999999999994" customHeight="1" x14ac:dyDescent="0.25">
      <c r="A131" s="9" t="s">
        <v>2189</v>
      </c>
      <c r="B131" s="9">
        <v>128</v>
      </c>
      <c r="C131" s="9" t="s">
        <v>1656</v>
      </c>
      <c r="D131" s="9" t="s">
        <v>1657</v>
      </c>
      <c r="E131" s="9" t="s">
        <v>2111</v>
      </c>
      <c r="F131" s="9" t="s">
        <v>2112</v>
      </c>
      <c r="G131" s="114" t="s">
        <v>4958</v>
      </c>
      <c r="H131" s="126" t="s">
        <v>5191</v>
      </c>
      <c r="I131" s="123" t="s">
        <v>2191</v>
      </c>
      <c r="J131" s="115" t="s">
        <v>2192</v>
      </c>
      <c r="K131" s="116" t="s">
        <v>2193</v>
      </c>
      <c r="L131" s="115" t="s">
        <v>85</v>
      </c>
      <c r="M131" s="116" t="s">
        <v>86</v>
      </c>
      <c r="N131" s="115" t="s">
        <v>2194</v>
      </c>
      <c r="O131" s="116" t="s">
        <v>2120</v>
      </c>
      <c r="P131" s="123" t="s">
        <v>2195</v>
      </c>
      <c r="Q131" s="123" t="s">
        <v>2196</v>
      </c>
      <c r="R131" s="123" t="s">
        <v>2123</v>
      </c>
      <c r="S131" s="123" t="s">
        <v>2197</v>
      </c>
      <c r="T131" s="115" t="s">
        <v>2124</v>
      </c>
      <c r="U131" s="116" t="s">
        <v>94</v>
      </c>
      <c r="V131" s="115" t="s">
        <v>2125</v>
      </c>
      <c r="W131" s="116" t="s">
        <v>2198</v>
      </c>
      <c r="X131" s="123" t="s">
        <v>2127</v>
      </c>
      <c r="Y131" s="123" t="s">
        <v>974</v>
      </c>
      <c r="Z131" s="115" t="s">
        <v>2199</v>
      </c>
      <c r="AA131" s="116" t="s">
        <v>2200</v>
      </c>
    </row>
    <row r="132" spans="1:27" ht="80.099999999999994" customHeight="1" x14ac:dyDescent="0.25">
      <c r="A132" s="9" t="s">
        <v>2201</v>
      </c>
      <c r="B132" s="9">
        <v>129</v>
      </c>
      <c r="C132" s="9" t="s">
        <v>1656</v>
      </c>
      <c r="D132" s="9" t="s">
        <v>1657</v>
      </c>
      <c r="E132" s="9" t="s">
        <v>2111</v>
      </c>
      <c r="F132" s="9" t="s">
        <v>2112</v>
      </c>
      <c r="G132" s="114" t="s">
        <v>4959</v>
      </c>
      <c r="H132" s="126" t="s">
        <v>5192</v>
      </c>
      <c r="I132" s="123" t="s">
        <v>1451</v>
      </c>
      <c r="J132" s="115" t="s">
        <v>2203</v>
      </c>
      <c r="K132" s="116" t="s">
        <v>2204</v>
      </c>
      <c r="L132" s="115" t="s">
        <v>85</v>
      </c>
      <c r="M132" s="116" t="s">
        <v>86</v>
      </c>
      <c r="N132" s="115" t="s">
        <v>2205</v>
      </c>
      <c r="O132" s="116" t="s">
        <v>2120</v>
      </c>
      <c r="P132" s="123" t="s">
        <v>2206</v>
      </c>
      <c r="Q132" s="123" t="s">
        <v>2207</v>
      </c>
      <c r="R132" s="123" t="s">
        <v>2123</v>
      </c>
      <c r="S132" s="123" t="s">
        <v>1457</v>
      </c>
      <c r="T132" s="115" t="s">
        <v>2124</v>
      </c>
      <c r="U132" s="116" t="s">
        <v>94</v>
      </c>
      <c r="V132" s="115" t="s">
        <v>2125</v>
      </c>
      <c r="W132" s="116" t="s">
        <v>2208</v>
      </c>
      <c r="X132" s="123" t="s">
        <v>2127</v>
      </c>
      <c r="Y132" s="123" t="s">
        <v>489</v>
      </c>
      <c r="Z132" s="115" t="s">
        <v>2209</v>
      </c>
      <c r="AA132" s="116" t="s">
        <v>2210</v>
      </c>
    </row>
    <row r="133" spans="1:27" ht="80.099999999999994" customHeight="1" x14ac:dyDescent="0.25">
      <c r="A133" s="9" t="s">
        <v>2211</v>
      </c>
      <c r="B133" s="9">
        <v>130</v>
      </c>
      <c r="C133" s="9" t="s">
        <v>1656</v>
      </c>
      <c r="D133" s="9" t="s">
        <v>1657</v>
      </c>
      <c r="E133" s="9" t="s">
        <v>2111</v>
      </c>
      <c r="F133" s="9" t="s">
        <v>2112</v>
      </c>
      <c r="G133" s="114" t="s">
        <v>4960</v>
      </c>
      <c r="H133" s="126" t="s">
        <v>5193</v>
      </c>
      <c r="I133" s="123" t="s">
        <v>2213</v>
      </c>
      <c r="J133" s="115" t="s">
        <v>2214</v>
      </c>
      <c r="K133" s="116" t="s">
        <v>2215</v>
      </c>
      <c r="L133" s="115" t="s">
        <v>85</v>
      </c>
      <c r="M133" s="116" t="s">
        <v>86</v>
      </c>
      <c r="N133" s="115" t="s">
        <v>2216</v>
      </c>
      <c r="O133" s="116" t="s">
        <v>2120</v>
      </c>
      <c r="P133" s="123" t="s">
        <v>2217</v>
      </c>
      <c r="Q133" s="123" t="s">
        <v>2218</v>
      </c>
      <c r="R133" s="123" t="s">
        <v>2123</v>
      </c>
      <c r="S133" s="123" t="s">
        <v>2219</v>
      </c>
      <c r="T133" s="115" t="s">
        <v>2124</v>
      </c>
      <c r="U133" s="116" t="s">
        <v>94</v>
      </c>
      <c r="V133" s="115" t="s">
        <v>2125</v>
      </c>
      <c r="W133" s="116" t="s">
        <v>2220</v>
      </c>
      <c r="X133" s="123" t="s">
        <v>2127</v>
      </c>
      <c r="Y133" s="123" t="s">
        <v>281</v>
      </c>
      <c r="Z133" s="115" t="s">
        <v>2221</v>
      </c>
      <c r="AA133" s="116" t="s">
        <v>2222</v>
      </c>
    </row>
    <row r="134" spans="1:27" ht="80.099999999999994" customHeight="1" x14ac:dyDescent="0.25">
      <c r="A134" s="9" t="s">
        <v>2223</v>
      </c>
      <c r="B134" s="9">
        <v>131</v>
      </c>
      <c r="C134" s="9" t="s">
        <v>1656</v>
      </c>
      <c r="D134" s="9" t="s">
        <v>1657</v>
      </c>
      <c r="E134" s="9" t="s">
        <v>2111</v>
      </c>
      <c r="F134" s="9" t="s">
        <v>2112</v>
      </c>
      <c r="G134" s="114" t="s">
        <v>4961</v>
      </c>
      <c r="H134" s="126" t="s">
        <v>5194</v>
      </c>
      <c r="I134" s="123" t="s">
        <v>2225</v>
      </c>
      <c r="J134" s="115" t="s">
        <v>2226</v>
      </c>
      <c r="K134" s="116" t="s">
        <v>2227</v>
      </c>
      <c r="L134" s="115" t="s">
        <v>85</v>
      </c>
      <c r="M134" s="116" t="s">
        <v>86</v>
      </c>
      <c r="N134" s="115" t="s">
        <v>2228</v>
      </c>
      <c r="O134" s="116" t="s">
        <v>2120</v>
      </c>
      <c r="P134" s="123" t="s">
        <v>2229</v>
      </c>
      <c r="Q134" s="123" t="s">
        <v>2230</v>
      </c>
      <c r="R134" s="123" t="s">
        <v>2123</v>
      </c>
      <c r="S134" s="123" t="s">
        <v>827</v>
      </c>
      <c r="T134" s="115" t="s">
        <v>2124</v>
      </c>
      <c r="U134" s="116" t="s">
        <v>94</v>
      </c>
      <c r="V134" s="115" t="s">
        <v>2125</v>
      </c>
      <c r="W134" s="116" t="s">
        <v>2231</v>
      </c>
      <c r="X134" s="123" t="s">
        <v>2127</v>
      </c>
      <c r="Y134" s="123" t="s">
        <v>489</v>
      </c>
      <c r="Z134" s="115" t="s">
        <v>2232</v>
      </c>
      <c r="AA134" s="116" t="s">
        <v>2233</v>
      </c>
    </row>
    <row r="135" spans="1:27" ht="80.099999999999994" customHeight="1" x14ac:dyDescent="0.25">
      <c r="A135" s="9" t="s">
        <v>2234</v>
      </c>
      <c r="B135" s="9">
        <v>132</v>
      </c>
      <c r="C135" s="9" t="s">
        <v>1656</v>
      </c>
      <c r="D135" s="9" t="s">
        <v>1657</v>
      </c>
      <c r="E135" s="9" t="s">
        <v>2111</v>
      </c>
      <c r="F135" s="9" t="s">
        <v>2112</v>
      </c>
      <c r="G135" s="114" t="s">
        <v>4962</v>
      </c>
      <c r="H135" s="126" t="s">
        <v>5195</v>
      </c>
      <c r="I135" s="123" t="s">
        <v>2236</v>
      </c>
      <c r="J135" s="115" t="s">
        <v>2237</v>
      </c>
      <c r="K135" s="116" t="s">
        <v>2238</v>
      </c>
      <c r="L135" s="115" t="s">
        <v>85</v>
      </c>
      <c r="M135" s="116" t="s">
        <v>86</v>
      </c>
      <c r="N135" s="115" t="s">
        <v>2239</v>
      </c>
      <c r="O135" s="116" t="s">
        <v>2120</v>
      </c>
      <c r="P135" s="123" t="s">
        <v>2240</v>
      </c>
      <c r="Q135" s="123" t="s">
        <v>2241</v>
      </c>
      <c r="R135" s="123" t="s">
        <v>2123</v>
      </c>
      <c r="S135" s="123" t="s">
        <v>1691</v>
      </c>
      <c r="T135" s="115" t="s">
        <v>2124</v>
      </c>
      <c r="U135" s="116" t="s">
        <v>94</v>
      </c>
      <c r="V135" s="115" t="s">
        <v>2125</v>
      </c>
      <c r="W135" s="116" t="s">
        <v>2242</v>
      </c>
      <c r="X135" s="123" t="s">
        <v>2127</v>
      </c>
      <c r="Y135" s="123" t="s">
        <v>1652</v>
      </c>
      <c r="Z135" s="115" t="s">
        <v>2243</v>
      </c>
      <c r="AA135" s="116" t="s">
        <v>2244</v>
      </c>
    </row>
    <row r="136" spans="1:27" ht="80.099999999999994" customHeight="1" x14ac:dyDescent="0.25">
      <c r="A136" s="9" t="s">
        <v>2245</v>
      </c>
      <c r="B136" s="9">
        <v>133</v>
      </c>
      <c r="C136" s="9" t="s">
        <v>1656</v>
      </c>
      <c r="D136" s="9" t="s">
        <v>1657</v>
      </c>
      <c r="E136" s="9" t="s">
        <v>2111</v>
      </c>
      <c r="F136" s="9" t="s">
        <v>2112</v>
      </c>
      <c r="G136" s="114" t="s">
        <v>4963</v>
      </c>
      <c r="H136" s="126" t="s">
        <v>5196</v>
      </c>
      <c r="I136" s="123" t="s">
        <v>2247</v>
      </c>
      <c r="J136" s="115" t="s">
        <v>2248</v>
      </c>
      <c r="K136" s="116" t="s">
        <v>2249</v>
      </c>
      <c r="L136" s="115" t="s">
        <v>85</v>
      </c>
      <c r="M136" s="116" t="s">
        <v>86</v>
      </c>
      <c r="N136" s="115" t="s">
        <v>2250</v>
      </c>
      <c r="O136" s="116" t="s">
        <v>2120</v>
      </c>
      <c r="P136" s="123" t="s">
        <v>2251</v>
      </c>
      <c r="Q136" s="123" t="s">
        <v>2252</v>
      </c>
      <c r="R136" s="123" t="s">
        <v>2123</v>
      </c>
      <c r="S136" s="123" t="s">
        <v>1207</v>
      </c>
      <c r="T136" s="115" t="s">
        <v>2124</v>
      </c>
      <c r="U136" s="116" t="s">
        <v>94</v>
      </c>
      <c r="V136" s="115" t="s">
        <v>2125</v>
      </c>
      <c r="W136" s="116" t="s">
        <v>2253</v>
      </c>
      <c r="X136" s="123" t="s">
        <v>2127</v>
      </c>
      <c r="Y136" s="123" t="s">
        <v>974</v>
      </c>
      <c r="Z136" s="115" t="s">
        <v>2254</v>
      </c>
      <c r="AA136" s="116" t="s">
        <v>2255</v>
      </c>
    </row>
    <row r="137" spans="1:27" ht="80.099999999999994" customHeight="1" x14ac:dyDescent="0.25">
      <c r="A137" s="9" t="s">
        <v>2256</v>
      </c>
      <c r="B137" s="9">
        <v>134</v>
      </c>
      <c r="C137" s="9" t="s">
        <v>901</v>
      </c>
      <c r="D137" s="9" t="s">
        <v>902</v>
      </c>
      <c r="E137" s="9" t="s">
        <v>2257</v>
      </c>
      <c r="F137" s="9" t="s">
        <v>2258</v>
      </c>
      <c r="G137" s="114" t="s">
        <v>4964</v>
      </c>
      <c r="H137" s="126" t="s">
        <v>5197</v>
      </c>
      <c r="I137" s="123" t="s">
        <v>2262</v>
      </c>
      <c r="J137" s="115" t="s">
        <v>2263</v>
      </c>
      <c r="K137" s="116" t="s">
        <v>2264</v>
      </c>
      <c r="L137" s="115" t="s">
        <v>85</v>
      </c>
      <c r="M137" s="116" t="s">
        <v>86</v>
      </c>
      <c r="N137" s="115" t="s">
        <v>2265</v>
      </c>
      <c r="O137" s="116" t="s">
        <v>2266</v>
      </c>
      <c r="P137" s="123" t="s">
        <v>2267</v>
      </c>
      <c r="Q137" s="123" t="s">
        <v>2268</v>
      </c>
      <c r="R137" s="123" t="s">
        <v>2269</v>
      </c>
      <c r="S137" s="123" t="s">
        <v>2270</v>
      </c>
      <c r="T137" s="115" t="s">
        <v>2271</v>
      </c>
      <c r="U137" s="116" t="s">
        <v>94</v>
      </c>
      <c r="V137" s="115" t="s">
        <v>2272</v>
      </c>
      <c r="W137" s="116" t="s">
        <v>2273</v>
      </c>
      <c r="X137" s="123" t="s">
        <v>2274</v>
      </c>
      <c r="Y137" s="123" t="s">
        <v>536</v>
      </c>
      <c r="Z137" s="115" t="s">
        <v>2275</v>
      </c>
      <c r="AA137" s="116" t="s">
        <v>2276</v>
      </c>
    </row>
    <row r="138" spans="1:27" ht="80.099999999999994" customHeight="1" x14ac:dyDescent="0.25">
      <c r="A138" s="9" t="s">
        <v>2277</v>
      </c>
      <c r="B138" s="9">
        <v>135</v>
      </c>
      <c r="C138" s="9" t="s">
        <v>901</v>
      </c>
      <c r="D138" s="9" t="s">
        <v>902</v>
      </c>
      <c r="E138" s="9" t="s">
        <v>2257</v>
      </c>
      <c r="F138" s="9" t="s">
        <v>2258</v>
      </c>
      <c r="G138" s="114" t="s">
        <v>4965</v>
      </c>
      <c r="H138" s="126" t="s">
        <v>5198</v>
      </c>
      <c r="I138" s="123" t="s">
        <v>2262</v>
      </c>
      <c r="J138" s="115" t="s">
        <v>2280</v>
      </c>
      <c r="K138" s="116" t="s">
        <v>2281</v>
      </c>
      <c r="L138" s="115" t="s">
        <v>85</v>
      </c>
      <c r="M138" s="116" t="s">
        <v>86</v>
      </c>
      <c r="N138" s="115" t="s">
        <v>2282</v>
      </c>
      <c r="O138" s="116" t="s">
        <v>2266</v>
      </c>
      <c r="P138" s="123" t="s">
        <v>2283</v>
      </c>
      <c r="Q138" s="123" t="s">
        <v>2268</v>
      </c>
      <c r="R138" s="123" t="s">
        <v>2269</v>
      </c>
      <c r="S138" s="123" t="s">
        <v>2270</v>
      </c>
      <c r="T138" s="115" t="s">
        <v>2271</v>
      </c>
      <c r="U138" s="116" t="s">
        <v>94</v>
      </c>
      <c r="V138" s="115" t="s">
        <v>2284</v>
      </c>
      <c r="W138" s="116" t="s">
        <v>2285</v>
      </c>
      <c r="X138" s="123" t="s">
        <v>2274</v>
      </c>
      <c r="Y138" s="123" t="s">
        <v>536</v>
      </c>
      <c r="Z138" s="115" t="s">
        <v>2286</v>
      </c>
      <c r="AA138" s="116" t="s">
        <v>2287</v>
      </c>
    </row>
    <row r="139" spans="1:27" ht="80.099999999999994" customHeight="1" x14ac:dyDescent="0.25">
      <c r="A139" s="9" t="s">
        <v>2288</v>
      </c>
      <c r="B139" s="9">
        <v>136</v>
      </c>
      <c r="C139" s="9" t="s">
        <v>901</v>
      </c>
      <c r="D139" s="9" t="s">
        <v>902</v>
      </c>
      <c r="E139" s="9" t="s">
        <v>2257</v>
      </c>
      <c r="F139" s="9" t="s">
        <v>2258</v>
      </c>
      <c r="G139" s="114" t="s">
        <v>4966</v>
      </c>
      <c r="H139" s="126" t="s">
        <v>5199</v>
      </c>
      <c r="I139" s="123" t="s">
        <v>2262</v>
      </c>
      <c r="J139" s="115" t="s">
        <v>2291</v>
      </c>
      <c r="K139" s="116" t="s">
        <v>2292</v>
      </c>
      <c r="L139" s="115" t="s">
        <v>85</v>
      </c>
      <c r="M139" s="116" t="s">
        <v>86</v>
      </c>
      <c r="N139" s="115" t="s">
        <v>2293</v>
      </c>
      <c r="O139" s="116" t="s">
        <v>2266</v>
      </c>
      <c r="P139" s="123" t="s">
        <v>2294</v>
      </c>
      <c r="Q139" s="123" t="s">
        <v>2268</v>
      </c>
      <c r="R139" s="123" t="s">
        <v>2269</v>
      </c>
      <c r="S139" s="123" t="s">
        <v>2270</v>
      </c>
      <c r="T139" s="115" t="s">
        <v>2271</v>
      </c>
      <c r="U139" s="116" t="s">
        <v>94</v>
      </c>
      <c r="V139" s="115" t="s">
        <v>2295</v>
      </c>
      <c r="W139" s="116" t="s">
        <v>2296</v>
      </c>
      <c r="X139" s="123" t="s">
        <v>2274</v>
      </c>
      <c r="Y139" s="123" t="s">
        <v>536</v>
      </c>
      <c r="Z139" s="115" t="s">
        <v>2297</v>
      </c>
      <c r="AA139" s="116" t="s">
        <v>2298</v>
      </c>
    </row>
    <row r="140" spans="1:27" ht="80.099999999999994" customHeight="1" x14ac:dyDescent="0.25">
      <c r="A140" s="9" t="s">
        <v>2299</v>
      </c>
      <c r="B140" s="9">
        <v>137</v>
      </c>
      <c r="C140" s="9" t="s">
        <v>901</v>
      </c>
      <c r="D140" s="9" t="s">
        <v>902</v>
      </c>
      <c r="E140" s="9" t="s">
        <v>2257</v>
      </c>
      <c r="F140" s="9" t="s">
        <v>2258</v>
      </c>
      <c r="G140" s="114" t="s">
        <v>4967</v>
      </c>
      <c r="H140" s="126" t="s">
        <v>5200</v>
      </c>
      <c r="I140" s="123" t="s">
        <v>2262</v>
      </c>
      <c r="J140" s="115" t="s">
        <v>2303</v>
      </c>
      <c r="K140" s="116" t="s">
        <v>2304</v>
      </c>
      <c r="L140" s="115" t="s">
        <v>85</v>
      </c>
      <c r="M140" s="116" t="s">
        <v>86</v>
      </c>
      <c r="N140" s="115" t="s">
        <v>2305</v>
      </c>
      <c r="O140" s="116" t="s">
        <v>2266</v>
      </c>
      <c r="P140" s="123" t="s">
        <v>2306</v>
      </c>
      <c r="Q140" s="123" t="s">
        <v>2268</v>
      </c>
      <c r="R140" s="123" t="s">
        <v>2269</v>
      </c>
      <c r="S140" s="123" t="s">
        <v>2270</v>
      </c>
      <c r="T140" s="115" t="s">
        <v>2271</v>
      </c>
      <c r="U140" s="116" t="s">
        <v>94</v>
      </c>
      <c r="V140" s="115" t="s">
        <v>2307</v>
      </c>
      <c r="W140" s="116" t="s">
        <v>2308</v>
      </c>
      <c r="X140" s="123" t="s">
        <v>2274</v>
      </c>
      <c r="Y140" s="123" t="s">
        <v>536</v>
      </c>
      <c r="Z140" s="115" t="s">
        <v>2309</v>
      </c>
      <c r="AA140" s="116" t="s">
        <v>2310</v>
      </c>
    </row>
    <row r="141" spans="1:27" ht="80.099999999999994" customHeight="1" x14ac:dyDescent="0.25">
      <c r="A141" s="9" t="s">
        <v>2311</v>
      </c>
      <c r="B141" s="9">
        <v>138</v>
      </c>
      <c r="C141" s="9" t="s">
        <v>901</v>
      </c>
      <c r="D141" s="9" t="s">
        <v>902</v>
      </c>
      <c r="E141" s="9" t="s">
        <v>2257</v>
      </c>
      <c r="F141" s="9" t="s">
        <v>2258</v>
      </c>
      <c r="G141" s="114" t="s">
        <v>4968</v>
      </c>
      <c r="H141" s="126" t="s">
        <v>5201</v>
      </c>
      <c r="I141" s="123" t="s">
        <v>2262</v>
      </c>
      <c r="J141" s="115" t="s">
        <v>2314</v>
      </c>
      <c r="K141" s="116" t="s">
        <v>2315</v>
      </c>
      <c r="L141" s="115" t="s">
        <v>85</v>
      </c>
      <c r="M141" s="116" t="s">
        <v>86</v>
      </c>
      <c r="N141" s="115" t="s">
        <v>2316</v>
      </c>
      <c r="O141" s="116" t="s">
        <v>2266</v>
      </c>
      <c r="P141" s="123" t="s">
        <v>2317</v>
      </c>
      <c r="Q141" s="123" t="s">
        <v>2268</v>
      </c>
      <c r="R141" s="123" t="s">
        <v>2269</v>
      </c>
      <c r="S141" s="123" t="s">
        <v>2270</v>
      </c>
      <c r="T141" s="115" t="s">
        <v>2271</v>
      </c>
      <c r="U141" s="116" t="s">
        <v>94</v>
      </c>
      <c r="V141" s="115" t="s">
        <v>2318</v>
      </c>
      <c r="W141" s="116" t="s">
        <v>2319</v>
      </c>
      <c r="X141" s="123" t="s">
        <v>2274</v>
      </c>
      <c r="Y141" s="123" t="s">
        <v>897</v>
      </c>
      <c r="Z141" s="115" t="s">
        <v>2320</v>
      </c>
      <c r="AA141" s="116" t="s">
        <v>2321</v>
      </c>
    </row>
    <row r="142" spans="1:27" ht="80.099999999999994" customHeight="1" x14ac:dyDescent="0.25">
      <c r="A142" s="9" t="s">
        <v>2322</v>
      </c>
      <c r="B142" s="9">
        <v>139</v>
      </c>
      <c r="C142" s="9" t="s">
        <v>901</v>
      </c>
      <c r="D142" s="9" t="s">
        <v>902</v>
      </c>
      <c r="E142" s="9" t="s">
        <v>2257</v>
      </c>
      <c r="F142" s="9" t="s">
        <v>2258</v>
      </c>
      <c r="G142" s="114" t="s">
        <v>4969</v>
      </c>
      <c r="H142" s="126" t="s">
        <v>5202</v>
      </c>
      <c r="I142" s="123" t="s">
        <v>2262</v>
      </c>
      <c r="J142" s="115" t="s">
        <v>2326</v>
      </c>
      <c r="K142" s="116" t="s">
        <v>2327</v>
      </c>
      <c r="L142" s="115" t="s">
        <v>85</v>
      </c>
      <c r="M142" s="116" t="s">
        <v>86</v>
      </c>
      <c r="N142" s="115" t="s">
        <v>2328</v>
      </c>
      <c r="O142" s="116" t="s">
        <v>2266</v>
      </c>
      <c r="P142" s="123" t="s">
        <v>2329</v>
      </c>
      <c r="Q142" s="123" t="s">
        <v>2268</v>
      </c>
      <c r="R142" s="123" t="s">
        <v>2269</v>
      </c>
      <c r="S142" s="123" t="s">
        <v>2270</v>
      </c>
      <c r="T142" s="115" t="s">
        <v>2271</v>
      </c>
      <c r="U142" s="116" t="s">
        <v>94</v>
      </c>
      <c r="V142" s="115" t="s">
        <v>2330</v>
      </c>
      <c r="W142" s="116" t="s">
        <v>2331</v>
      </c>
      <c r="X142" s="123" t="s">
        <v>2274</v>
      </c>
      <c r="Y142" s="123" t="s">
        <v>2332</v>
      </c>
      <c r="Z142" s="115" t="s">
        <v>2333</v>
      </c>
      <c r="AA142" s="116" t="s">
        <v>2334</v>
      </c>
    </row>
    <row r="143" spans="1:27" ht="80.099999999999994" customHeight="1" x14ac:dyDescent="0.25">
      <c r="A143" s="9" t="s">
        <v>2335</v>
      </c>
      <c r="B143" s="9">
        <v>140</v>
      </c>
      <c r="C143" s="9" t="s">
        <v>73</v>
      </c>
      <c r="D143" s="9" t="s">
        <v>74</v>
      </c>
      <c r="E143" s="9" t="s">
        <v>146</v>
      </c>
      <c r="F143" s="9" t="s">
        <v>2336</v>
      </c>
      <c r="G143" s="114" t="s">
        <v>4970</v>
      </c>
      <c r="H143" s="126" t="s">
        <v>5203</v>
      </c>
      <c r="I143" s="123" t="s">
        <v>2340</v>
      </c>
      <c r="J143" s="115" t="s">
        <v>2341</v>
      </c>
      <c r="K143" s="116" t="s">
        <v>2342</v>
      </c>
      <c r="L143" s="115" t="s">
        <v>85</v>
      </c>
      <c r="M143" s="116" t="s">
        <v>86</v>
      </c>
      <c r="N143" s="115" t="s">
        <v>2343</v>
      </c>
      <c r="O143" s="116" t="s">
        <v>2344</v>
      </c>
      <c r="P143" s="123" t="s">
        <v>2345</v>
      </c>
      <c r="Q143" s="123" t="s">
        <v>2346</v>
      </c>
      <c r="R143" s="123" t="s">
        <v>2347</v>
      </c>
      <c r="S143" s="123" t="s">
        <v>2348</v>
      </c>
      <c r="T143" s="115" t="s">
        <v>2349</v>
      </c>
      <c r="U143" s="116" t="s">
        <v>94</v>
      </c>
      <c r="V143" s="115" t="s">
        <v>2350</v>
      </c>
      <c r="W143" s="116" t="s">
        <v>2351</v>
      </c>
      <c r="X143" s="123" t="s">
        <v>2352</v>
      </c>
      <c r="Y143" s="123" t="s">
        <v>98</v>
      </c>
      <c r="Z143" s="115" t="s">
        <v>2353</v>
      </c>
      <c r="AA143" s="116" t="s">
        <v>2354</v>
      </c>
    </row>
    <row r="144" spans="1:27" ht="80.099999999999994" customHeight="1" x14ac:dyDescent="0.25">
      <c r="A144" s="9" t="s">
        <v>2355</v>
      </c>
      <c r="B144" s="9">
        <v>141</v>
      </c>
      <c r="C144" s="9" t="s">
        <v>73</v>
      </c>
      <c r="D144" s="9" t="s">
        <v>74</v>
      </c>
      <c r="E144" s="9" t="s">
        <v>146</v>
      </c>
      <c r="F144" s="9" t="s">
        <v>2336</v>
      </c>
      <c r="G144" s="114" t="s">
        <v>4971</v>
      </c>
      <c r="H144" s="126" t="s">
        <v>5204</v>
      </c>
      <c r="I144" s="123" t="s">
        <v>2340</v>
      </c>
      <c r="J144" s="115" t="s">
        <v>2358</v>
      </c>
      <c r="K144" s="116" t="s">
        <v>2359</v>
      </c>
      <c r="L144" s="115" t="s">
        <v>85</v>
      </c>
      <c r="M144" s="116" t="s">
        <v>86</v>
      </c>
      <c r="N144" s="115" t="s">
        <v>2360</v>
      </c>
      <c r="O144" s="116" t="s">
        <v>2361</v>
      </c>
      <c r="P144" s="123" t="s">
        <v>2362</v>
      </c>
      <c r="Q144" s="123" t="s">
        <v>2363</v>
      </c>
      <c r="R144" s="123" t="s">
        <v>2347</v>
      </c>
      <c r="S144" s="123" t="s">
        <v>2348</v>
      </c>
      <c r="T144" s="115" t="s">
        <v>2349</v>
      </c>
      <c r="U144" s="116" t="s">
        <v>94</v>
      </c>
      <c r="V144" s="115" t="s">
        <v>2364</v>
      </c>
      <c r="W144" s="116" t="s">
        <v>2365</v>
      </c>
      <c r="X144" s="123" t="s">
        <v>2352</v>
      </c>
      <c r="Y144" s="123" t="s">
        <v>119</v>
      </c>
      <c r="Z144" s="115" t="s">
        <v>2366</v>
      </c>
      <c r="AA144" s="116" t="s">
        <v>2367</v>
      </c>
    </row>
    <row r="145" spans="1:27" ht="80.099999999999994" customHeight="1" x14ac:dyDescent="0.25">
      <c r="A145" s="9" t="s">
        <v>2368</v>
      </c>
      <c r="B145" s="9">
        <v>142</v>
      </c>
      <c r="C145" s="9" t="s">
        <v>73</v>
      </c>
      <c r="D145" s="9" t="s">
        <v>74</v>
      </c>
      <c r="E145" s="9" t="s">
        <v>146</v>
      </c>
      <c r="F145" s="9" t="s">
        <v>2336</v>
      </c>
      <c r="G145" s="114" t="s">
        <v>4972</v>
      </c>
      <c r="H145" s="126" t="s">
        <v>5205</v>
      </c>
      <c r="I145" s="123" t="s">
        <v>2340</v>
      </c>
      <c r="J145" s="115" t="s">
        <v>2371</v>
      </c>
      <c r="K145" s="116" t="s">
        <v>2372</v>
      </c>
      <c r="L145" s="115" t="s">
        <v>85</v>
      </c>
      <c r="M145" s="116" t="s">
        <v>86</v>
      </c>
      <c r="N145" s="115" t="s">
        <v>2373</v>
      </c>
      <c r="O145" s="116" t="s">
        <v>2374</v>
      </c>
      <c r="P145" s="123" t="s">
        <v>2375</v>
      </c>
      <c r="Q145" s="123" t="s">
        <v>2376</v>
      </c>
      <c r="R145" s="123" t="s">
        <v>2347</v>
      </c>
      <c r="S145" s="123" t="s">
        <v>2348</v>
      </c>
      <c r="T145" s="115" t="s">
        <v>2349</v>
      </c>
      <c r="U145" s="116" t="s">
        <v>94</v>
      </c>
      <c r="V145" s="115" t="s">
        <v>2377</v>
      </c>
      <c r="W145" s="116" t="s">
        <v>2378</v>
      </c>
      <c r="X145" s="123" t="s">
        <v>2352</v>
      </c>
      <c r="Y145" s="123" t="s">
        <v>119</v>
      </c>
      <c r="Z145" s="115" t="s">
        <v>2379</v>
      </c>
      <c r="AA145" s="116" t="s">
        <v>2380</v>
      </c>
    </row>
    <row r="146" spans="1:27" ht="80.099999999999994" customHeight="1" x14ac:dyDescent="0.25">
      <c r="A146" s="9" t="s">
        <v>2381</v>
      </c>
      <c r="B146" s="9">
        <v>143</v>
      </c>
      <c r="C146" s="9" t="s">
        <v>73</v>
      </c>
      <c r="D146" s="9" t="s">
        <v>74</v>
      </c>
      <c r="E146" s="9" t="s">
        <v>146</v>
      </c>
      <c r="F146" s="9" t="s">
        <v>2336</v>
      </c>
      <c r="G146" s="114" t="s">
        <v>4973</v>
      </c>
      <c r="H146" s="126" t="s">
        <v>5206</v>
      </c>
      <c r="I146" s="123" t="s">
        <v>2340</v>
      </c>
      <c r="J146" s="115" t="s">
        <v>2384</v>
      </c>
      <c r="K146" s="116" t="s">
        <v>2385</v>
      </c>
      <c r="L146" s="115" t="s">
        <v>85</v>
      </c>
      <c r="M146" s="116" t="s">
        <v>86</v>
      </c>
      <c r="N146" s="115" t="s">
        <v>2386</v>
      </c>
      <c r="O146" s="116" t="s">
        <v>2387</v>
      </c>
      <c r="P146" s="123" t="s">
        <v>2388</v>
      </c>
      <c r="Q146" s="123" t="s">
        <v>2389</v>
      </c>
      <c r="R146" s="123" t="s">
        <v>2347</v>
      </c>
      <c r="S146" s="123" t="s">
        <v>2348</v>
      </c>
      <c r="T146" s="115" t="s">
        <v>2349</v>
      </c>
      <c r="U146" s="116" t="s">
        <v>94</v>
      </c>
      <c r="V146" s="115" t="s">
        <v>2390</v>
      </c>
      <c r="W146" s="116" t="s">
        <v>2391</v>
      </c>
      <c r="X146" s="123" t="s">
        <v>2352</v>
      </c>
      <c r="Y146" s="123" t="s">
        <v>119</v>
      </c>
      <c r="Z146" s="115" t="s">
        <v>2392</v>
      </c>
      <c r="AA146" s="116" t="s">
        <v>2393</v>
      </c>
    </row>
    <row r="147" spans="1:27" ht="80.099999999999994" customHeight="1" x14ac:dyDescent="0.25">
      <c r="A147" s="9" t="s">
        <v>2394</v>
      </c>
      <c r="B147" s="9">
        <v>144</v>
      </c>
      <c r="C147" s="9" t="s">
        <v>73</v>
      </c>
      <c r="D147" s="9" t="s">
        <v>74</v>
      </c>
      <c r="E147" s="9" t="s">
        <v>146</v>
      </c>
      <c r="F147" s="9" t="s">
        <v>2336</v>
      </c>
      <c r="G147" s="114" t="s">
        <v>4974</v>
      </c>
      <c r="H147" s="126" t="s">
        <v>5207</v>
      </c>
      <c r="I147" s="123" t="s">
        <v>2340</v>
      </c>
      <c r="J147" s="115" t="s">
        <v>2397</v>
      </c>
      <c r="K147" s="116" t="s">
        <v>2398</v>
      </c>
      <c r="L147" s="115" t="s">
        <v>85</v>
      </c>
      <c r="M147" s="116" t="s">
        <v>86</v>
      </c>
      <c r="N147" s="115" t="s">
        <v>2399</v>
      </c>
      <c r="O147" s="116" t="s">
        <v>2400</v>
      </c>
      <c r="P147" s="123" t="s">
        <v>2401</v>
      </c>
      <c r="Q147" s="123" t="s">
        <v>2402</v>
      </c>
      <c r="R147" s="123" t="s">
        <v>2347</v>
      </c>
      <c r="S147" s="123" t="s">
        <v>2348</v>
      </c>
      <c r="T147" s="115" t="s">
        <v>2349</v>
      </c>
      <c r="U147" s="116" t="s">
        <v>94</v>
      </c>
      <c r="V147" s="115" t="s">
        <v>2403</v>
      </c>
      <c r="W147" s="116" t="s">
        <v>2404</v>
      </c>
      <c r="X147" s="123" t="s">
        <v>2352</v>
      </c>
      <c r="Y147" s="123" t="s">
        <v>119</v>
      </c>
      <c r="Z147" s="115" t="s">
        <v>2405</v>
      </c>
      <c r="AA147" s="116" t="s">
        <v>2406</v>
      </c>
    </row>
    <row r="148" spans="1:27" ht="80.099999999999994" customHeight="1" x14ac:dyDescent="0.25">
      <c r="A148" s="9" t="s">
        <v>2407</v>
      </c>
      <c r="B148" s="9">
        <v>145</v>
      </c>
      <c r="C148" s="9" t="s">
        <v>73</v>
      </c>
      <c r="D148" s="9" t="s">
        <v>74</v>
      </c>
      <c r="E148" s="9" t="s">
        <v>146</v>
      </c>
      <c r="F148" s="9" t="s">
        <v>2336</v>
      </c>
      <c r="G148" s="114" t="s">
        <v>4975</v>
      </c>
      <c r="H148" s="126" t="s">
        <v>5208</v>
      </c>
      <c r="I148" s="123" t="s">
        <v>2340</v>
      </c>
      <c r="J148" s="115" t="s">
        <v>2410</v>
      </c>
      <c r="K148" s="116" t="s">
        <v>2411</v>
      </c>
      <c r="L148" s="115" t="s">
        <v>85</v>
      </c>
      <c r="M148" s="116" t="s">
        <v>86</v>
      </c>
      <c r="N148" s="115" t="s">
        <v>2412</v>
      </c>
      <c r="O148" s="116" t="s">
        <v>2413</v>
      </c>
      <c r="P148" s="123" t="s">
        <v>2414</v>
      </c>
      <c r="Q148" s="123" t="s">
        <v>2415</v>
      </c>
      <c r="R148" s="123" t="s">
        <v>2347</v>
      </c>
      <c r="S148" s="123" t="s">
        <v>2348</v>
      </c>
      <c r="T148" s="115" t="s">
        <v>2349</v>
      </c>
      <c r="U148" s="116" t="s">
        <v>94</v>
      </c>
      <c r="V148" s="115" t="s">
        <v>2416</v>
      </c>
      <c r="W148" s="116" t="s">
        <v>2417</v>
      </c>
      <c r="X148" s="123" t="s">
        <v>2352</v>
      </c>
      <c r="Y148" s="123" t="s">
        <v>98</v>
      </c>
      <c r="Z148" s="115" t="s">
        <v>2418</v>
      </c>
      <c r="AA148" s="116" t="s">
        <v>2419</v>
      </c>
    </row>
    <row r="149" spans="1:27" ht="80.099999999999994" customHeight="1" x14ac:dyDescent="0.25">
      <c r="A149" s="9" t="s">
        <v>2420</v>
      </c>
      <c r="B149" s="9">
        <v>146</v>
      </c>
      <c r="C149" s="9" t="s">
        <v>901</v>
      </c>
      <c r="D149" s="9" t="s">
        <v>902</v>
      </c>
      <c r="E149" s="9" t="s">
        <v>1519</v>
      </c>
      <c r="F149" s="9" t="s">
        <v>2421</v>
      </c>
      <c r="G149" s="114" t="s">
        <v>4976</v>
      </c>
      <c r="H149" s="126" t="s">
        <v>5209</v>
      </c>
      <c r="I149" s="123" t="s">
        <v>2424</v>
      </c>
      <c r="J149" s="115" t="s">
        <v>2425</v>
      </c>
      <c r="K149" s="116" t="s">
        <v>2426</v>
      </c>
      <c r="L149" s="115" t="s">
        <v>85</v>
      </c>
      <c r="M149" s="116" t="s">
        <v>86</v>
      </c>
      <c r="N149" s="115" t="s">
        <v>2427</v>
      </c>
      <c r="O149" s="116" t="s">
        <v>2428</v>
      </c>
      <c r="P149" s="123" t="s">
        <v>2429</v>
      </c>
      <c r="Q149" s="123" t="s">
        <v>2430</v>
      </c>
      <c r="R149" s="123" t="s">
        <v>2431</v>
      </c>
      <c r="S149" s="123" t="s">
        <v>2432</v>
      </c>
      <c r="T149" s="115" t="s">
        <v>2433</v>
      </c>
      <c r="U149" s="116" t="s">
        <v>94</v>
      </c>
      <c r="V149" s="115" t="s">
        <v>2434</v>
      </c>
      <c r="W149" s="116" t="s">
        <v>2435</v>
      </c>
      <c r="X149" s="123" t="s">
        <v>2436</v>
      </c>
      <c r="Y149" s="123" t="s">
        <v>974</v>
      </c>
      <c r="Z149" s="115" t="s">
        <v>2437</v>
      </c>
      <c r="AA149" s="116" t="s">
        <v>2438</v>
      </c>
    </row>
    <row r="150" spans="1:27" ht="80.099999999999994" customHeight="1" x14ac:dyDescent="0.25">
      <c r="A150" s="9" t="s">
        <v>2439</v>
      </c>
      <c r="B150" s="9">
        <v>147</v>
      </c>
      <c r="C150" s="9" t="s">
        <v>901</v>
      </c>
      <c r="D150" s="9" t="s">
        <v>902</v>
      </c>
      <c r="E150" s="9" t="s">
        <v>1519</v>
      </c>
      <c r="F150" s="9" t="s">
        <v>2421</v>
      </c>
      <c r="G150" s="114" t="s">
        <v>4977</v>
      </c>
      <c r="H150" s="126" t="s">
        <v>5210</v>
      </c>
      <c r="I150" s="123" t="s">
        <v>2424</v>
      </c>
      <c r="J150" s="115" t="s">
        <v>2442</v>
      </c>
      <c r="K150" s="116" t="s">
        <v>2443</v>
      </c>
      <c r="L150" s="115" t="s">
        <v>85</v>
      </c>
      <c r="M150" s="116" t="s">
        <v>86</v>
      </c>
      <c r="N150" s="115" t="s">
        <v>2444</v>
      </c>
      <c r="O150" s="116" t="s">
        <v>2428</v>
      </c>
      <c r="P150" s="123" t="s">
        <v>2429</v>
      </c>
      <c r="Q150" s="123" t="s">
        <v>2445</v>
      </c>
      <c r="R150" s="123" t="s">
        <v>2431</v>
      </c>
      <c r="S150" s="123" t="s">
        <v>2432</v>
      </c>
      <c r="T150" s="115" t="s">
        <v>2433</v>
      </c>
      <c r="U150" s="116" t="s">
        <v>94</v>
      </c>
      <c r="V150" s="115" t="s">
        <v>2446</v>
      </c>
      <c r="W150" s="116" t="s">
        <v>2447</v>
      </c>
      <c r="X150" s="123" t="s">
        <v>2436</v>
      </c>
      <c r="Y150" s="123" t="s">
        <v>974</v>
      </c>
      <c r="Z150" s="115" t="s">
        <v>2448</v>
      </c>
      <c r="AA150" s="116" t="s">
        <v>2449</v>
      </c>
    </row>
    <row r="151" spans="1:27" ht="80.099999999999994" customHeight="1" x14ac:dyDescent="0.25">
      <c r="A151" s="9" t="s">
        <v>2450</v>
      </c>
      <c r="B151" s="9">
        <v>148</v>
      </c>
      <c r="C151" s="9" t="s">
        <v>901</v>
      </c>
      <c r="D151" s="9" t="s">
        <v>902</v>
      </c>
      <c r="E151" s="9" t="s">
        <v>1519</v>
      </c>
      <c r="F151" s="9" t="s">
        <v>2421</v>
      </c>
      <c r="G151" s="114" t="s">
        <v>4978</v>
      </c>
      <c r="H151" s="126" t="s">
        <v>5211</v>
      </c>
      <c r="I151" s="123" t="s">
        <v>2424</v>
      </c>
      <c r="J151" s="115" t="s">
        <v>2453</v>
      </c>
      <c r="K151" s="116" t="s">
        <v>2454</v>
      </c>
      <c r="L151" s="115" t="s">
        <v>85</v>
      </c>
      <c r="M151" s="116" t="s">
        <v>86</v>
      </c>
      <c r="N151" s="115" t="s">
        <v>2455</v>
      </c>
      <c r="O151" s="116" t="s">
        <v>2428</v>
      </c>
      <c r="P151" s="123" t="s">
        <v>2429</v>
      </c>
      <c r="Q151" s="123" t="s">
        <v>2456</v>
      </c>
      <c r="R151" s="123" t="s">
        <v>2431</v>
      </c>
      <c r="S151" s="123" t="s">
        <v>2432</v>
      </c>
      <c r="T151" s="115" t="s">
        <v>2433</v>
      </c>
      <c r="U151" s="116" t="s">
        <v>94</v>
      </c>
      <c r="V151" s="115" t="s">
        <v>2457</v>
      </c>
      <c r="W151" s="116" t="s">
        <v>2458</v>
      </c>
      <c r="X151" s="123" t="s">
        <v>2436</v>
      </c>
      <c r="Y151" s="123" t="s">
        <v>974</v>
      </c>
      <c r="Z151" s="115" t="s">
        <v>2459</v>
      </c>
      <c r="AA151" s="116" t="s">
        <v>2460</v>
      </c>
    </row>
    <row r="152" spans="1:27" ht="80.099999999999994" customHeight="1" x14ac:dyDescent="0.25">
      <c r="A152" s="9" t="s">
        <v>2461</v>
      </c>
      <c r="B152" s="9">
        <v>149</v>
      </c>
      <c r="C152" s="9" t="s">
        <v>901</v>
      </c>
      <c r="D152" s="9" t="s">
        <v>902</v>
      </c>
      <c r="E152" s="9" t="s">
        <v>1519</v>
      </c>
      <c r="F152" s="9" t="s">
        <v>2421</v>
      </c>
      <c r="G152" s="114" t="s">
        <v>4979</v>
      </c>
      <c r="H152" s="126" t="s">
        <v>5212</v>
      </c>
      <c r="I152" s="123" t="s">
        <v>2424</v>
      </c>
      <c r="J152" s="115" t="s">
        <v>2464</v>
      </c>
      <c r="K152" s="116" t="s">
        <v>2465</v>
      </c>
      <c r="L152" s="115" t="s">
        <v>85</v>
      </c>
      <c r="M152" s="116" t="s">
        <v>86</v>
      </c>
      <c r="N152" s="115" t="s">
        <v>2466</v>
      </c>
      <c r="O152" s="116" t="s">
        <v>2428</v>
      </c>
      <c r="P152" s="123" t="s">
        <v>2429</v>
      </c>
      <c r="Q152" s="123" t="s">
        <v>2467</v>
      </c>
      <c r="R152" s="123" t="s">
        <v>2431</v>
      </c>
      <c r="S152" s="123" t="s">
        <v>2432</v>
      </c>
      <c r="T152" s="115" t="s">
        <v>2433</v>
      </c>
      <c r="U152" s="116" t="s">
        <v>94</v>
      </c>
      <c r="V152" s="115" t="s">
        <v>2468</v>
      </c>
      <c r="W152" s="116" t="s">
        <v>2469</v>
      </c>
      <c r="X152" s="123" t="s">
        <v>2436</v>
      </c>
      <c r="Y152" s="123" t="s">
        <v>974</v>
      </c>
      <c r="Z152" s="115" t="s">
        <v>2470</v>
      </c>
      <c r="AA152" s="116" t="s">
        <v>2471</v>
      </c>
    </row>
    <row r="153" spans="1:27" ht="80.099999999999994" customHeight="1" x14ac:dyDescent="0.25">
      <c r="A153" s="9" t="s">
        <v>2472</v>
      </c>
      <c r="B153" s="9">
        <v>150</v>
      </c>
      <c r="C153" s="9" t="s">
        <v>901</v>
      </c>
      <c r="D153" s="9" t="s">
        <v>902</v>
      </c>
      <c r="E153" s="9" t="s">
        <v>1519</v>
      </c>
      <c r="F153" s="9" t="s">
        <v>2421</v>
      </c>
      <c r="G153" s="114" t="s">
        <v>4980</v>
      </c>
      <c r="H153" s="126" t="s">
        <v>5213</v>
      </c>
      <c r="I153" s="123" t="s">
        <v>2424</v>
      </c>
      <c r="J153" s="115" t="s">
        <v>2475</v>
      </c>
      <c r="K153" s="116" t="s">
        <v>2476</v>
      </c>
      <c r="L153" s="115" t="s">
        <v>85</v>
      </c>
      <c r="M153" s="116" t="s">
        <v>86</v>
      </c>
      <c r="N153" s="115" t="s">
        <v>2477</v>
      </c>
      <c r="O153" s="116" t="s">
        <v>2428</v>
      </c>
      <c r="P153" s="123" t="s">
        <v>2429</v>
      </c>
      <c r="Q153" s="123" t="s">
        <v>2478</v>
      </c>
      <c r="R153" s="123" t="s">
        <v>2431</v>
      </c>
      <c r="S153" s="123" t="s">
        <v>2432</v>
      </c>
      <c r="T153" s="115" t="s">
        <v>2433</v>
      </c>
      <c r="U153" s="116" t="s">
        <v>94</v>
      </c>
      <c r="V153" s="115" t="s">
        <v>2479</v>
      </c>
      <c r="W153" s="116" t="s">
        <v>2480</v>
      </c>
      <c r="X153" s="123" t="s">
        <v>2436</v>
      </c>
      <c r="Y153" s="123" t="s">
        <v>974</v>
      </c>
      <c r="Z153" s="115" t="s">
        <v>2481</v>
      </c>
      <c r="AA153" s="116" t="s">
        <v>2482</v>
      </c>
    </row>
    <row r="154" spans="1:27" ht="80.099999999999994" customHeight="1" x14ac:dyDescent="0.25">
      <c r="A154" s="9" t="s">
        <v>2483</v>
      </c>
      <c r="B154" s="9">
        <v>151</v>
      </c>
      <c r="C154" s="9" t="s">
        <v>1656</v>
      </c>
      <c r="D154" s="9" t="s">
        <v>1657</v>
      </c>
      <c r="E154" s="9" t="s">
        <v>1519</v>
      </c>
      <c r="F154" s="9" t="s">
        <v>2421</v>
      </c>
      <c r="G154" s="114" t="s">
        <v>4981</v>
      </c>
      <c r="H154" s="126" t="s">
        <v>5214</v>
      </c>
      <c r="I154" s="123" t="s">
        <v>2424</v>
      </c>
      <c r="J154" s="115" t="s">
        <v>2486</v>
      </c>
      <c r="K154" s="116" t="s">
        <v>2487</v>
      </c>
      <c r="L154" s="115" t="s">
        <v>85</v>
      </c>
      <c r="M154" s="116" t="s">
        <v>86</v>
      </c>
      <c r="N154" s="115" t="s">
        <v>2488</v>
      </c>
      <c r="O154" s="116" t="s">
        <v>2428</v>
      </c>
      <c r="P154" s="123" t="s">
        <v>2429</v>
      </c>
      <c r="Q154" s="123" t="s">
        <v>2489</v>
      </c>
      <c r="R154" s="123" t="s">
        <v>2431</v>
      </c>
      <c r="S154" s="123" t="s">
        <v>2432</v>
      </c>
      <c r="T154" s="115" t="s">
        <v>2433</v>
      </c>
      <c r="U154" s="116" t="s">
        <v>94</v>
      </c>
      <c r="V154" s="115" t="s">
        <v>2490</v>
      </c>
      <c r="W154" s="116" t="s">
        <v>2491</v>
      </c>
      <c r="X154" s="123" t="s">
        <v>2436</v>
      </c>
      <c r="Y154" s="123" t="s">
        <v>974</v>
      </c>
      <c r="Z154" s="115" t="s">
        <v>2492</v>
      </c>
      <c r="AA154" s="116" t="s">
        <v>2493</v>
      </c>
    </row>
    <row r="155" spans="1:27" ht="80.099999999999994" customHeight="1" x14ac:dyDescent="0.25">
      <c r="A155" s="9" t="s">
        <v>2494</v>
      </c>
      <c r="B155" s="9">
        <v>152</v>
      </c>
      <c r="C155" s="9" t="s">
        <v>1656</v>
      </c>
      <c r="D155" s="9" t="s">
        <v>1657</v>
      </c>
      <c r="E155" s="9" t="s">
        <v>1519</v>
      </c>
      <c r="F155" s="9" t="s">
        <v>2421</v>
      </c>
      <c r="G155" s="114" t="s">
        <v>4982</v>
      </c>
      <c r="H155" s="126" t="s">
        <v>5215</v>
      </c>
      <c r="I155" s="123" t="s">
        <v>2424</v>
      </c>
      <c r="J155" s="115" t="s">
        <v>2497</v>
      </c>
      <c r="K155" s="116" t="s">
        <v>2498</v>
      </c>
      <c r="L155" s="115" t="s">
        <v>85</v>
      </c>
      <c r="M155" s="116" t="s">
        <v>86</v>
      </c>
      <c r="N155" s="115" t="s">
        <v>2499</v>
      </c>
      <c r="O155" s="116" t="s">
        <v>2428</v>
      </c>
      <c r="P155" s="123" t="s">
        <v>2429</v>
      </c>
      <c r="Q155" s="123" t="s">
        <v>2500</v>
      </c>
      <c r="R155" s="123" t="s">
        <v>2431</v>
      </c>
      <c r="S155" s="123" t="s">
        <v>2432</v>
      </c>
      <c r="T155" s="115" t="s">
        <v>2433</v>
      </c>
      <c r="U155" s="116" t="s">
        <v>94</v>
      </c>
      <c r="V155" s="115" t="s">
        <v>2501</v>
      </c>
      <c r="W155" s="116" t="s">
        <v>2502</v>
      </c>
      <c r="X155" s="123" t="s">
        <v>2436</v>
      </c>
      <c r="Y155" s="123" t="s">
        <v>974</v>
      </c>
      <c r="Z155" s="115" t="s">
        <v>2503</v>
      </c>
      <c r="AA155" s="116" t="s">
        <v>2504</v>
      </c>
    </row>
    <row r="156" spans="1:27" ht="80.099999999999994" customHeight="1" x14ac:dyDescent="0.25">
      <c r="A156" s="9" t="s">
        <v>2505</v>
      </c>
      <c r="B156" s="9">
        <v>153</v>
      </c>
      <c r="C156" s="9" t="s">
        <v>1656</v>
      </c>
      <c r="D156" s="9" t="s">
        <v>1657</v>
      </c>
      <c r="E156" s="9" t="s">
        <v>1519</v>
      </c>
      <c r="F156" s="9" t="s">
        <v>2421</v>
      </c>
      <c r="G156" s="114" t="s">
        <v>4983</v>
      </c>
      <c r="H156" s="126" t="s">
        <v>5216</v>
      </c>
      <c r="I156" s="123" t="s">
        <v>2424</v>
      </c>
      <c r="J156" s="115" t="s">
        <v>2508</v>
      </c>
      <c r="K156" s="116" t="s">
        <v>2509</v>
      </c>
      <c r="L156" s="115" t="s">
        <v>85</v>
      </c>
      <c r="M156" s="116" t="s">
        <v>86</v>
      </c>
      <c r="N156" s="115" t="s">
        <v>2510</v>
      </c>
      <c r="O156" s="116" t="s">
        <v>2428</v>
      </c>
      <c r="P156" s="123" t="s">
        <v>2429</v>
      </c>
      <c r="Q156" s="123" t="s">
        <v>2511</v>
      </c>
      <c r="R156" s="123" t="s">
        <v>2431</v>
      </c>
      <c r="S156" s="123" t="s">
        <v>2432</v>
      </c>
      <c r="T156" s="115" t="s">
        <v>2433</v>
      </c>
      <c r="U156" s="116" t="s">
        <v>94</v>
      </c>
      <c r="V156" s="115" t="s">
        <v>2512</v>
      </c>
      <c r="W156" s="116" t="s">
        <v>2513</v>
      </c>
      <c r="X156" s="123" t="s">
        <v>2436</v>
      </c>
      <c r="Y156" s="123" t="s">
        <v>974</v>
      </c>
      <c r="Z156" s="115" t="s">
        <v>2514</v>
      </c>
      <c r="AA156" s="116" t="s">
        <v>2515</v>
      </c>
    </row>
    <row r="157" spans="1:27" ht="80.099999999999994" customHeight="1" x14ac:dyDescent="0.25">
      <c r="A157" s="9" t="s">
        <v>2516</v>
      </c>
      <c r="B157" s="9">
        <v>154</v>
      </c>
      <c r="C157" s="9" t="s">
        <v>1656</v>
      </c>
      <c r="D157" s="9" t="s">
        <v>1657</v>
      </c>
      <c r="E157" s="9" t="s">
        <v>1519</v>
      </c>
      <c r="F157" s="9" t="s">
        <v>2421</v>
      </c>
      <c r="G157" s="114" t="s">
        <v>4984</v>
      </c>
      <c r="H157" s="126" t="s">
        <v>5217</v>
      </c>
      <c r="I157" s="123" t="s">
        <v>2424</v>
      </c>
      <c r="J157" s="115" t="s">
        <v>2519</v>
      </c>
      <c r="K157" s="116" t="s">
        <v>2520</v>
      </c>
      <c r="L157" s="115" t="s">
        <v>85</v>
      </c>
      <c r="M157" s="116" t="s">
        <v>86</v>
      </c>
      <c r="N157" s="115" t="s">
        <v>2521</v>
      </c>
      <c r="O157" s="116" t="s">
        <v>2428</v>
      </c>
      <c r="P157" s="123" t="s">
        <v>2429</v>
      </c>
      <c r="Q157" s="123" t="s">
        <v>2522</v>
      </c>
      <c r="R157" s="123" t="s">
        <v>2431</v>
      </c>
      <c r="S157" s="123" t="s">
        <v>2432</v>
      </c>
      <c r="T157" s="115" t="s">
        <v>2433</v>
      </c>
      <c r="U157" s="116" t="s">
        <v>94</v>
      </c>
      <c r="V157" s="115" t="s">
        <v>2523</v>
      </c>
      <c r="W157" s="116" t="s">
        <v>2524</v>
      </c>
      <c r="X157" s="123" t="s">
        <v>2436</v>
      </c>
      <c r="Y157" s="123" t="s">
        <v>974</v>
      </c>
      <c r="Z157" s="115" t="s">
        <v>2525</v>
      </c>
      <c r="AA157" s="116" t="s">
        <v>2526</v>
      </c>
    </row>
    <row r="158" spans="1:27" ht="80.099999999999994" customHeight="1" x14ac:dyDescent="0.25">
      <c r="A158" s="9" t="s">
        <v>2527</v>
      </c>
      <c r="B158" s="9">
        <v>155</v>
      </c>
      <c r="C158" s="9" t="s">
        <v>1656</v>
      </c>
      <c r="D158" s="9" t="s">
        <v>1657</v>
      </c>
      <c r="E158" s="9" t="s">
        <v>1519</v>
      </c>
      <c r="F158" s="9" t="s">
        <v>2421</v>
      </c>
      <c r="G158" s="114" t="s">
        <v>4985</v>
      </c>
      <c r="H158" s="126" t="s">
        <v>5218</v>
      </c>
      <c r="I158" s="123" t="s">
        <v>2424</v>
      </c>
      <c r="J158" s="115" t="s">
        <v>2530</v>
      </c>
      <c r="K158" s="116" t="s">
        <v>2531</v>
      </c>
      <c r="L158" s="115" t="s">
        <v>85</v>
      </c>
      <c r="M158" s="116" t="s">
        <v>86</v>
      </c>
      <c r="N158" s="115" t="s">
        <v>2532</v>
      </c>
      <c r="O158" s="116" t="s">
        <v>2428</v>
      </c>
      <c r="P158" s="123" t="s">
        <v>2429</v>
      </c>
      <c r="Q158" s="123" t="s">
        <v>2533</v>
      </c>
      <c r="R158" s="123" t="s">
        <v>2431</v>
      </c>
      <c r="S158" s="123" t="s">
        <v>2432</v>
      </c>
      <c r="T158" s="115" t="s">
        <v>2433</v>
      </c>
      <c r="U158" s="116" t="s">
        <v>94</v>
      </c>
      <c r="V158" s="115" t="s">
        <v>2534</v>
      </c>
      <c r="W158" s="116" t="s">
        <v>2535</v>
      </c>
      <c r="X158" s="123" t="s">
        <v>2436</v>
      </c>
      <c r="Y158" s="123" t="s">
        <v>974</v>
      </c>
      <c r="Z158" s="115" t="s">
        <v>2536</v>
      </c>
      <c r="AA158" s="116" t="s">
        <v>2537</v>
      </c>
    </row>
    <row r="159" spans="1:27" ht="80.099999999999994" customHeight="1" x14ac:dyDescent="0.25">
      <c r="A159" s="9" t="s">
        <v>2538</v>
      </c>
      <c r="B159" s="9">
        <v>156</v>
      </c>
      <c r="C159" s="9" t="s">
        <v>1656</v>
      </c>
      <c r="D159" s="9" t="s">
        <v>1657</v>
      </c>
      <c r="E159" s="9" t="s">
        <v>2539</v>
      </c>
      <c r="F159" s="9" t="s">
        <v>2540</v>
      </c>
      <c r="G159" s="114" t="s">
        <v>4986</v>
      </c>
      <c r="H159" s="126" t="s">
        <v>5219</v>
      </c>
      <c r="I159" s="123" t="s">
        <v>2542</v>
      </c>
      <c r="J159" s="115" t="s">
        <v>2543</v>
      </c>
      <c r="K159" s="116" t="s">
        <v>2544</v>
      </c>
      <c r="L159" s="115" t="s">
        <v>85</v>
      </c>
      <c r="M159" s="116" t="s">
        <v>86</v>
      </c>
      <c r="N159" s="115" t="s">
        <v>2545</v>
      </c>
      <c r="O159" s="116" t="s">
        <v>2546</v>
      </c>
      <c r="P159" s="123" t="s">
        <v>2547</v>
      </c>
      <c r="Q159" s="123" t="s">
        <v>2548</v>
      </c>
      <c r="R159" s="123" t="s">
        <v>2549</v>
      </c>
      <c r="S159" s="123" t="s">
        <v>2550</v>
      </c>
      <c r="T159" s="115" t="s">
        <v>2551</v>
      </c>
      <c r="U159" s="116" t="s">
        <v>94</v>
      </c>
      <c r="V159" s="115" t="s">
        <v>2552</v>
      </c>
      <c r="W159" s="116" t="s">
        <v>2553</v>
      </c>
      <c r="X159" s="123" t="s">
        <v>2554</v>
      </c>
      <c r="Y159" s="123" t="s">
        <v>505</v>
      </c>
      <c r="Z159" s="115" t="s">
        <v>2555</v>
      </c>
      <c r="AA159" s="116" t="s">
        <v>2556</v>
      </c>
    </row>
    <row r="160" spans="1:27" ht="80.099999999999994" customHeight="1" x14ac:dyDescent="0.25">
      <c r="A160" s="9" t="s">
        <v>2557</v>
      </c>
      <c r="B160" s="9">
        <v>157</v>
      </c>
      <c r="C160" s="9" t="s">
        <v>1656</v>
      </c>
      <c r="D160" s="9" t="s">
        <v>1657</v>
      </c>
      <c r="E160" s="9" t="s">
        <v>2539</v>
      </c>
      <c r="F160" s="9" t="s">
        <v>2540</v>
      </c>
      <c r="G160" s="114" t="s">
        <v>4987</v>
      </c>
      <c r="H160" s="126" t="s">
        <v>5220</v>
      </c>
      <c r="I160" s="123" t="s">
        <v>2542</v>
      </c>
      <c r="J160" s="115" t="s">
        <v>2559</v>
      </c>
      <c r="K160" s="116" t="s">
        <v>2560</v>
      </c>
      <c r="L160" s="115" t="s">
        <v>85</v>
      </c>
      <c r="M160" s="116" t="s">
        <v>86</v>
      </c>
      <c r="N160" s="115" t="s">
        <v>2561</v>
      </c>
      <c r="O160" s="116" t="s">
        <v>2546</v>
      </c>
      <c r="P160" s="123" t="s">
        <v>2562</v>
      </c>
      <c r="Q160" s="123" t="s">
        <v>2563</v>
      </c>
      <c r="R160" s="123" t="s">
        <v>2549</v>
      </c>
      <c r="S160" s="123" t="s">
        <v>2550</v>
      </c>
      <c r="T160" s="115" t="s">
        <v>2551</v>
      </c>
      <c r="U160" s="116" t="s">
        <v>94</v>
      </c>
      <c r="V160" s="115" t="s">
        <v>2552</v>
      </c>
      <c r="W160" s="116" t="s">
        <v>2564</v>
      </c>
      <c r="X160" s="123" t="s">
        <v>2554</v>
      </c>
      <c r="Y160" s="123" t="s">
        <v>505</v>
      </c>
      <c r="Z160" s="115" t="s">
        <v>2565</v>
      </c>
      <c r="AA160" s="116" t="s">
        <v>2566</v>
      </c>
    </row>
    <row r="161" spans="1:27" ht="80.099999999999994" customHeight="1" x14ac:dyDescent="0.25">
      <c r="A161" s="9" t="s">
        <v>2567</v>
      </c>
      <c r="B161" s="9">
        <v>158</v>
      </c>
      <c r="C161" s="9" t="s">
        <v>1656</v>
      </c>
      <c r="D161" s="9" t="s">
        <v>1657</v>
      </c>
      <c r="E161" s="9" t="s">
        <v>2539</v>
      </c>
      <c r="F161" s="9" t="s">
        <v>2540</v>
      </c>
      <c r="G161" s="114" t="s">
        <v>4988</v>
      </c>
      <c r="H161" s="126" t="s">
        <v>5221</v>
      </c>
      <c r="I161" s="123" t="s">
        <v>2542</v>
      </c>
      <c r="J161" s="115" t="s">
        <v>2569</v>
      </c>
      <c r="K161" s="116" t="s">
        <v>2570</v>
      </c>
      <c r="L161" s="115" t="s">
        <v>85</v>
      </c>
      <c r="M161" s="116" t="s">
        <v>86</v>
      </c>
      <c r="N161" s="115" t="s">
        <v>2571</v>
      </c>
      <c r="O161" s="116" t="s">
        <v>2546</v>
      </c>
      <c r="P161" s="123" t="s">
        <v>2572</v>
      </c>
      <c r="Q161" s="123" t="s">
        <v>2573</v>
      </c>
      <c r="R161" s="123" t="s">
        <v>2549</v>
      </c>
      <c r="S161" s="123" t="s">
        <v>2550</v>
      </c>
      <c r="T161" s="115" t="s">
        <v>2551</v>
      </c>
      <c r="U161" s="116" t="s">
        <v>94</v>
      </c>
      <c r="V161" s="115" t="s">
        <v>2552</v>
      </c>
      <c r="W161" s="116" t="s">
        <v>2574</v>
      </c>
      <c r="X161" s="123" t="s">
        <v>2554</v>
      </c>
      <c r="Y161" s="123" t="s">
        <v>505</v>
      </c>
      <c r="Z161" s="115" t="s">
        <v>2575</v>
      </c>
      <c r="AA161" s="116" t="s">
        <v>2576</v>
      </c>
    </row>
    <row r="162" spans="1:27" ht="80.099999999999994" customHeight="1" x14ac:dyDescent="0.25">
      <c r="A162" s="9" t="s">
        <v>2577</v>
      </c>
      <c r="B162" s="9">
        <v>159</v>
      </c>
      <c r="C162" s="9" t="s">
        <v>1656</v>
      </c>
      <c r="D162" s="9" t="s">
        <v>1657</v>
      </c>
      <c r="E162" s="9" t="s">
        <v>2539</v>
      </c>
      <c r="F162" s="9" t="s">
        <v>2540</v>
      </c>
      <c r="G162" s="114" t="s">
        <v>4989</v>
      </c>
      <c r="H162" s="126" t="s">
        <v>5222</v>
      </c>
      <c r="I162" s="123" t="s">
        <v>2542</v>
      </c>
      <c r="J162" s="115" t="s">
        <v>2579</v>
      </c>
      <c r="K162" s="116" t="s">
        <v>2580</v>
      </c>
      <c r="L162" s="115" t="s">
        <v>85</v>
      </c>
      <c r="M162" s="116" t="s">
        <v>86</v>
      </c>
      <c r="N162" s="115" t="s">
        <v>2581</v>
      </c>
      <c r="O162" s="116" t="s">
        <v>2546</v>
      </c>
      <c r="P162" s="123" t="s">
        <v>2582</v>
      </c>
      <c r="Q162" s="123" t="s">
        <v>2583</v>
      </c>
      <c r="R162" s="123" t="s">
        <v>2549</v>
      </c>
      <c r="S162" s="123" t="s">
        <v>2550</v>
      </c>
      <c r="T162" s="115" t="s">
        <v>2551</v>
      </c>
      <c r="U162" s="116" t="s">
        <v>94</v>
      </c>
      <c r="V162" s="115" t="s">
        <v>2552</v>
      </c>
      <c r="W162" s="116" t="s">
        <v>2584</v>
      </c>
      <c r="X162" s="123" t="s">
        <v>2554</v>
      </c>
      <c r="Y162" s="123" t="s">
        <v>505</v>
      </c>
      <c r="Z162" s="115" t="s">
        <v>2585</v>
      </c>
      <c r="AA162" s="116" t="s">
        <v>2586</v>
      </c>
    </row>
    <row r="163" spans="1:27" ht="80.099999999999994" customHeight="1" x14ac:dyDescent="0.25">
      <c r="A163" s="9" t="s">
        <v>2587</v>
      </c>
      <c r="B163" s="9">
        <v>160</v>
      </c>
      <c r="C163" s="9" t="s">
        <v>1656</v>
      </c>
      <c r="D163" s="9" t="s">
        <v>1657</v>
      </c>
      <c r="E163" s="9" t="s">
        <v>2539</v>
      </c>
      <c r="F163" s="9" t="s">
        <v>2540</v>
      </c>
      <c r="G163" s="114" t="s">
        <v>4990</v>
      </c>
      <c r="H163" s="126" t="s">
        <v>5223</v>
      </c>
      <c r="I163" s="123" t="s">
        <v>2542</v>
      </c>
      <c r="J163" s="115" t="s">
        <v>2589</v>
      </c>
      <c r="K163" s="116" t="s">
        <v>2590</v>
      </c>
      <c r="L163" s="115" t="s">
        <v>85</v>
      </c>
      <c r="M163" s="116" t="s">
        <v>86</v>
      </c>
      <c r="N163" s="115" t="s">
        <v>2591</v>
      </c>
      <c r="O163" s="116" t="s">
        <v>2546</v>
      </c>
      <c r="P163" s="123" t="s">
        <v>2592</v>
      </c>
      <c r="Q163" s="123" t="s">
        <v>2593</v>
      </c>
      <c r="R163" s="123" t="s">
        <v>2549</v>
      </c>
      <c r="S163" s="123" t="s">
        <v>2550</v>
      </c>
      <c r="T163" s="115" t="s">
        <v>2551</v>
      </c>
      <c r="U163" s="116" t="s">
        <v>94</v>
      </c>
      <c r="V163" s="115" t="s">
        <v>2552</v>
      </c>
      <c r="W163" s="116" t="s">
        <v>2594</v>
      </c>
      <c r="X163" s="123" t="s">
        <v>2554</v>
      </c>
      <c r="Y163" s="123" t="s">
        <v>505</v>
      </c>
      <c r="Z163" s="115" t="s">
        <v>2595</v>
      </c>
      <c r="AA163" s="116" t="s">
        <v>2596</v>
      </c>
    </row>
    <row r="164" spans="1:27" ht="80.099999999999994" customHeight="1" x14ac:dyDescent="0.25">
      <c r="A164" s="9" t="s">
        <v>2597</v>
      </c>
      <c r="B164" s="9">
        <v>161</v>
      </c>
      <c r="C164" s="9" t="s">
        <v>1656</v>
      </c>
      <c r="D164" s="9" t="s">
        <v>1657</v>
      </c>
      <c r="E164" s="9" t="s">
        <v>2539</v>
      </c>
      <c r="F164" s="9" t="s">
        <v>2540</v>
      </c>
      <c r="G164" s="114" t="s">
        <v>4991</v>
      </c>
      <c r="H164" s="126" t="s">
        <v>5224</v>
      </c>
      <c r="I164" s="123" t="s">
        <v>2542</v>
      </c>
      <c r="J164" s="115" t="s">
        <v>2599</v>
      </c>
      <c r="K164" s="116" t="s">
        <v>2600</v>
      </c>
      <c r="L164" s="115" t="s">
        <v>85</v>
      </c>
      <c r="M164" s="116" t="s">
        <v>86</v>
      </c>
      <c r="N164" s="115" t="s">
        <v>2601</v>
      </c>
      <c r="O164" s="116" t="s">
        <v>2546</v>
      </c>
      <c r="P164" s="123" t="s">
        <v>2602</v>
      </c>
      <c r="Q164" s="123" t="s">
        <v>2603</v>
      </c>
      <c r="R164" s="123" t="s">
        <v>2549</v>
      </c>
      <c r="S164" s="123" t="s">
        <v>2550</v>
      </c>
      <c r="T164" s="115" t="s">
        <v>2551</v>
      </c>
      <c r="U164" s="116" t="s">
        <v>94</v>
      </c>
      <c r="V164" s="115" t="s">
        <v>2552</v>
      </c>
      <c r="W164" s="116" t="s">
        <v>2604</v>
      </c>
      <c r="X164" s="123" t="s">
        <v>2554</v>
      </c>
      <c r="Y164" s="123" t="s">
        <v>505</v>
      </c>
      <c r="Z164" s="115" t="s">
        <v>2605</v>
      </c>
      <c r="AA164" s="116" t="s">
        <v>2606</v>
      </c>
    </row>
    <row r="165" spans="1:27" ht="80.099999999999994" customHeight="1" x14ac:dyDescent="0.25">
      <c r="A165" s="9" t="s">
        <v>2607</v>
      </c>
      <c r="B165" s="9">
        <v>162</v>
      </c>
      <c r="C165" s="9" t="s">
        <v>1656</v>
      </c>
      <c r="D165" s="9" t="s">
        <v>1657</v>
      </c>
      <c r="E165" s="9" t="s">
        <v>2539</v>
      </c>
      <c r="F165" s="9" t="s">
        <v>2540</v>
      </c>
      <c r="G165" s="114" t="s">
        <v>4992</v>
      </c>
      <c r="H165" s="126" t="s">
        <v>5225</v>
      </c>
      <c r="I165" s="123" t="s">
        <v>2542</v>
      </c>
      <c r="J165" s="115" t="s">
        <v>2609</v>
      </c>
      <c r="K165" s="116" t="s">
        <v>2610</v>
      </c>
      <c r="L165" s="115" t="s">
        <v>85</v>
      </c>
      <c r="M165" s="116" t="s">
        <v>86</v>
      </c>
      <c r="N165" s="115" t="s">
        <v>2611</v>
      </c>
      <c r="O165" s="116" t="s">
        <v>2546</v>
      </c>
      <c r="P165" s="123" t="s">
        <v>2612</v>
      </c>
      <c r="Q165" s="123" t="s">
        <v>2613</v>
      </c>
      <c r="R165" s="123" t="s">
        <v>2549</v>
      </c>
      <c r="S165" s="123" t="s">
        <v>2550</v>
      </c>
      <c r="T165" s="115" t="s">
        <v>2551</v>
      </c>
      <c r="U165" s="116" t="s">
        <v>94</v>
      </c>
      <c r="V165" s="115" t="s">
        <v>2552</v>
      </c>
      <c r="W165" s="116" t="s">
        <v>2614</v>
      </c>
      <c r="X165" s="123" t="s">
        <v>2554</v>
      </c>
      <c r="Y165" s="123" t="s">
        <v>505</v>
      </c>
      <c r="Z165" s="115" t="s">
        <v>2615</v>
      </c>
      <c r="AA165" s="116" t="s">
        <v>2616</v>
      </c>
    </row>
    <row r="166" spans="1:27" ht="80.099999999999994" customHeight="1" x14ac:dyDescent="0.25">
      <c r="A166" s="9" t="s">
        <v>2617</v>
      </c>
      <c r="B166" s="9">
        <v>163</v>
      </c>
      <c r="C166" s="9" t="s">
        <v>1656</v>
      </c>
      <c r="D166" s="9" t="s">
        <v>1657</v>
      </c>
      <c r="E166" s="9" t="s">
        <v>2539</v>
      </c>
      <c r="F166" s="9" t="s">
        <v>2540</v>
      </c>
      <c r="G166" s="114" t="s">
        <v>4993</v>
      </c>
      <c r="H166" s="126" t="s">
        <v>5226</v>
      </c>
      <c r="I166" s="123" t="s">
        <v>2542</v>
      </c>
      <c r="J166" s="115" t="s">
        <v>2619</v>
      </c>
      <c r="K166" s="116" t="s">
        <v>2620</v>
      </c>
      <c r="L166" s="115" t="s">
        <v>85</v>
      </c>
      <c r="M166" s="116" t="s">
        <v>86</v>
      </c>
      <c r="N166" s="115" t="s">
        <v>2621</v>
      </c>
      <c r="O166" s="116" t="s">
        <v>2546</v>
      </c>
      <c r="P166" s="123" t="s">
        <v>2622</v>
      </c>
      <c r="Q166" s="123" t="s">
        <v>2623</v>
      </c>
      <c r="R166" s="123" t="s">
        <v>2549</v>
      </c>
      <c r="S166" s="123" t="s">
        <v>2550</v>
      </c>
      <c r="T166" s="115" t="s">
        <v>2551</v>
      </c>
      <c r="U166" s="116" t="s">
        <v>94</v>
      </c>
      <c r="V166" s="115" t="s">
        <v>2552</v>
      </c>
      <c r="W166" s="116" t="s">
        <v>2624</v>
      </c>
      <c r="X166" s="123" t="s">
        <v>2554</v>
      </c>
      <c r="Y166" s="123" t="s">
        <v>505</v>
      </c>
      <c r="Z166" s="115" t="s">
        <v>2625</v>
      </c>
      <c r="AA166" s="116" t="s">
        <v>2626</v>
      </c>
    </row>
    <row r="167" spans="1:27" ht="80.099999999999994" customHeight="1" x14ac:dyDescent="0.25">
      <c r="A167" s="9" t="s">
        <v>2627</v>
      </c>
      <c r="B167" s="9">
        <v>164</v>
      </c>
      <c r="C167" s="9" t="s">
        <v>1656</v>
      </c>
      <c r="D167" s="9" t="s">
        <v>1657</v>
      </c>
      <c r="E167" s="9" t="s">
        <v>2539</v>
      </c>
      <c r="F167" s="9" t="s">
        <v>2540</v>
      </c>
      <c r="G167" s="114" t="s">
        <v>4994</v>
      </c>
      <c r="H167" s="126" t="s">
        <v>5227</v>
      </c>
      <c r="I167" s="123" t="s">
        <v>2542</v>
      </c>
      <c r="J167" s="115" t="s">
        <v>2629</v>
      </c>
      <c r="K167" s="116" t="s">
        <v>2630</v>
      </c>
      <c r="L167" s="115" t="s">
        <v>85</v>
      </c>
      <c r="M167" s="116" t="s">
        <v>86</v>
      </c>
      <c r="N167" s="115" t="s">
        <v>2631</v>
      </c>
      <c r="O167" s="116" t="s">
        <v>2546</v>
      </c>
      <c r="P167" s="123" t="s">
        <v>2632</v>
      </c>
      <c r="Q167" s="123" t="s">
        <v>2633</v>
      </c>
      <c r="R167" s="123" t="s">
        <v>2549</v>
      </c>
      <c r="S167" s="123" t="s">
        <v>2550</v>
      </c>
      <c r="T167" s="115" t="s">
        <v>2551</v>
      </c>
      <c r="U167" s="116" t="s">
        <v>94</v>
      </c>
      <c r="V167" s="115" t="s">
        <v>2552</v>
      </c>
      <c r="W167" s="116" t="s">
        <v>2634</v>
      </c>
      <c r="X167" s="123" t="s">
        <v>2554</v>
      </c>
      <c r="Y167" s="123" t="s">
        <v>505</v>
      </c>
      <c r="Z167" s="115" t="s">
        <v>2635</v>
      </c>
      <c r="AA167" s="116" t="s">
        <v>2636</v>
      </c>
    </row>
    <row r="168" spans="1:27" ht="80.099999999999994" customHeight="1" x14ac:dyDescent="0.25">
      <c r="A168" s="9" t="s">
        <v>2637</v>
      </c>
      <c r="B168" s="9">
        <v>165</v>
      </c>
      <c r="C168" s="9" t="s">
        <v>1656</v>
      </c>
      <c r="D168" s="9" t="s">
        <v>1657</v>
      </c>
      <c r="E168" s="9" t="s">
        <v>2539</v>
      </c>
      <c r="F168" s="9" t="s">
        <v>2540</v>
      </c>
      <c r="G168" s="114" t="s">
        <v>4995</v>
      </c>
      <c r="H168" s="126" t="s">
        <v>5228</v>
      </c>
      <c r="I168" s="123" t="s">
        <v>2542</v>
      </c>
      <c r="J168" s="115" t="s">
        <v>2639</v>
      </c>
      <c r="K168" s="116" t="s">
        <v>2640</v>
      </c>
      <c r="L168" s="115" t="s">
        <v>85</v>
      </c>
      <c r="M168" s="116" t="s">
        <v>86</v>
      </c>
      <c r="N168" s="115" t="s">
        <v>2641</v>
      </c>
      <c r="O168" s="116" t="s">
        <v>2546</v>
      </c>
      <c r="P168" s="123" t="s">
        <v>2642</v>
      </c>
      <c r="Q168" s="123" t="s">
        <v>2643</v>
      </c>
      <c r="R168" s="123" t="s">
        <v>2549</v>
      </c>
      <c r="S168" s="123" t="s">
        <v>2550</v>
      </c>
      <c r="T168" s="115" t="s">
        <v>2551</v>
      </c>
      <c r="U168" s="116" t="s">
        <v>94</v>
      </c>
      <c r="V168" s="115" t="s">
        <v>2552</v>
      </c>
      <c r="W168" s="116" t="s">
        <v>2644</v>
      </c>
      <c r="X168" s="123" t="s">
        <v>2554</v>
      </c>
      <c r="Y168" s="123" t="s">
        <v>505</v>
      </c>
      <c r="Z168" s="115" t="s">
        <v>2645</v>
      </c>
      <c r="AA168" s="116" t="s">
        <v>2646</v>
      </c>
    </row>
    <row r="169" spans="1:27" ht="80.099999999999994" customHeight="1" x14ac:dyDescent="0.25">
      <c r="A169" s="9" t="s">
        <v>2647</v>
      </c>
      <c r="B169" s="9">
        <v>166</v>
      </c>
      <c r="C169" s="9" t="s">
        <v>1656</v>
      </c>
      <c r="D169" s="9" t="s">
        <v>1657</v>
      </c>
      <c r="E169" s="9" t="s">
        <v>2257</v>
      </c>
      <c r="F169" s="9" t="s">
        <v>2648</v>
      </c>
      <c r="G169" s="114" t="s">
        <v>4996</v>
      </c>
      <c r="H169" s="126" t="s">
        <v>5229</v>
      </c>
      <c r="I169" s="123" t="s">
        <v>2651</v>
      </c>
      <c r="J169" s="115" t="s">
        <v>2652</v>
      </c>
      <c r="K169" s="116" t="s">
        <v>2653</v>
      </c>
      <c r="L169" s="115" t="s">
        <v>85</v>
      </c>
      <c r="M169" s="116" t="s">
        <v>86</v>
      </c>
      <c r="N169" s="115" t="s">
        <v>2654</v>
      </c>
      <c r="O169" s="116" t="s">
        <v>2655</v>
      </c>
      <c r="P169" s="123" t="s">
        <v>2656</v>
      </c>
      <c r="Q169" s="123" t="s">
        <v>2651</v>
      </c>
      <c r="R169" s="123" t="s">
        <v>2657</v>
      </c>
      <c r="S169" s="123" t="s">
        <v>2658</v>
      </c>
      <c r="T169" s="115" t="s">
        <v>2659</v>
      </c>
      <c r="U169" s="116" t="s">
        <v>94</v>
      </c>
      <c r="V169" s="115" t="s">
        <v>2660</v>
      </c>
      <c r="W169" s="116" t="s">
        <v>2661</v>
      </c>
      <c r="X169" s="123" t="s">
        <v>2662</v>
      </c>
      <c r="Y169" s="123" t="s">
        <v>536</v>
      </c>
      <c r="Z169" s="115" t="s">
        <v>2663</v>
      </c>
      <c r="AA169" s="116" t="s">
        <v>2664</v>
      </c>
    </row>
    <row r="170" spans="1:27" ht="80.099999999999994" customHeight="1" x14ac:dyDescent="0.25">
      <c r="A170" s="9" t="s">
        <v>2665</v>
      </c>
      <c r="B170" s="9">
        <v>167</v>
      </c>
      <c r="C170" s="9" t="s">
        <v>1656</v>
      </c>
      <c r="D170" s="9" t="s">
        <v>1657</v>
      </c>
      <c r="E170" s="9" t="s">
        <v>2257</v>
      </c>
      <c r="F170" s="9" t="s">
        <v>2648</v>
      </c>
      <c r="G170" s="114" t="s">
        <v>4997</v>
      </c>
      <c r="H170" s="126" t="s">
        <v>5230</v>
      </c>
      <c r="I170" s="123" t="s">
        <v>2668</v>
      </c>
      <c r="J170" s="115" t="s">
        <v>2669</v>
      </c>
      <c r="K170" s="116" t="s">
        <v>2653</v>
      </c>
      <c r="L170" s="115" t="s">
        <v>85</v>
      </c>
      <c r="M170" s="116" t="s">
        <v>86</v>
      </c>
      <c r="N170" s="115" t="s">
        <v>2670</v>
      </c>
      <c r="O170" s="116" t="s">
        <v>2655</v>
      </c>
      <c r="P170" s="123" t="s">
        <v>2671</v>
      </c>
      <c r="Q170" s="123" t="s">
        <v>2668</v>
      </c>
      <c r="R170" s="123" t="s">
        <v>2657</v>
      </c>
      <c r="S170" s="123" t="s">
        <v>2658</v>
      </c>
      <c r="T170" s="115" t="s">
        <v>2659</v>
      </c>
      <c r="U170" s="116" t="s">
        <v>94</v>
      </c>
      <c r="V170" s="115" t="s">
        <v>2672</v>
      </c>
      <c r="W170" s="116" t="s">
        <v>2673</v>
      </c>
      <c r="X170" s="123" t="s">
        <v>2662</v>
      </c>
      <c r="Y170" s="123" t="s">
        <v>536</v>
      </c>
      <c r="Z170" s="115" t="s">
        <v>2674</v>
      </c>
      <c r="AA170" s="116" t="s">
        <v>2675</v>
      </c>
    </row>
    <row r="171" spans="1:27" ht="80.099999999999994" customHeight="1" x14ac:dyDescent="0.25">
      <c r="A171" s="9" t="s">
        <v>2676</v>
      </c>
      <c r="B171" s="9">
        <v>168</v>
      </c>
      <c r="C171" s="9" t="s">
        <v>1656</v>
      </c>
      <c r="D171" s="9" t="s">
        <v>1657</v>
      </c>
      <c r="E171" s="9" t="s">
        <v>2257</v>
      </c>
      <c r="F171" s="9" t="s">
        <v>2648</v>
      </c>
      <c r="G171" s="114" t="s">
        <v>4998</v>
      </c>
      <c r="H171" s="126" t="s">
        <v>5231</v>
      </c>
      <c r="I171" s="123" t="s">
        <v>2679</v>
      </c>
      <c r="J171" s="115" t="s">
        <v>2680</v>
      </c>
      <c r="K171" s="116" t="s">
        <v>2653</v>
      </c>
      <c r="L171" s="115" t="s">
        <v>85</v>
      </c>
      <c r="M171" s="116" t="s">
        <v>86</v>
      </c>
      <c r="N171" s="115" t="s">
        <v>2681</v>
      </c>
      <c r="O171" s="116" t="s">
        <v>2655</v>
      </c>
      <c r="P171" s="123" t="s">
        <v>2682</v>
      </c>
      <c r="Q171" s="123" t="s">
        <v>2679</v>
      </c>
      <c r="R171" s="123" t="s">
        <v>2657</v>
      </c>
      <c r="S171" s="123" t="s">
        <v>2658</v>
      </c>
      <c r="T171" s="115" t="s">
        <v>2659</v>
      </c>
      <c r="U171" s="116" t="s">
        <v>94</v>
      </c>
      <c r="V171" s="115" t="s">
        <v>2683</v>
      </c>
      <c r="W171" s="116" t="s">
        <v>2684</v>
      </c>
      <c r="X171" s="123" t="s">
        <v>2662</v>
      </c>
      <c r="Y171" s="123" t="s">
        <v>536</v>
      </c>
      <c r="Z171" s="115" t="s">
        <v>2685</v>
      </c>
      <c r="AA171" s="116" t="s">
        <v>2686</v>
      </c>
    </row>
    <row r="172" spans="1:27" ht="80.099999999999994" customHeight="1" x14ac:dyDescent="0.25">
      <c r="A172" s="9" t="s">
        <v>2687</v>
      </c>
      <c r="B172" s="9">
        <v>169</v>
      </c>
      <c r="C172" s="9" t="s">
        <v>1656</v>
      </c>
      <c r="D172" s="9" t="s">
        <v>1657</v>
      </c>
      <c r="E172" s="9" t="s">
        <v>2257</v>
      </c>
      <c r="F172" s="9" t="s">
        <v>2648</v>
      </c>
      <c r="G172" s="114" t="s">
        <v>4999</v>
      </c>
      <c r="H172" s="126" t="s">
        <v>5232</v>
      </c>
      <c r="I172" s="123" t="s">
        <v>2690</v>
      </c>
      <c r="J172" s="115" t="s">
        <v>2691</v>
      </c>
      <c r="K172" s="116" t="s">
        <v>2653</v>
      </c>
      <c r="L172" s="115" t="s">
        <v>85</v>
      </c>
      <c r="M172" s="116" t="s">
        <v>86</v>
      </c>
      <c r="N172" s="115" t="s">
        <v>2692</v>
      </c>
      <c r="O172" s="116" t="s">
        <v>2655</v>
      </c>
      <c r="P172" s="123" t="s">
        <v>2693</v>
      </c>
      <c r="Q172" s="123" t="s">
        <v>2690</v>
      </c>
      <c r="R172" s="123" t="s">
        <v>2657</v>
      </c>
      <c r="S172" s="123" t="s">
        <v>2658</v>
      </c>
      <c r="T172" s="115" t="s">
        <v>2659</v>
      </c>
      <c r="U172" s="116" t="s">
        <v>94</v>
      </c>
      <c r="V172" s="115" t="s">
        <v>2694</v>
      </c>
      <c r="W172" s="116" t="s">
        <v>2695</v>
      </c>
      <c r="X172" s="123" t="s">
        <v>2662</v>
      </c>
      <c r="Y172" s="123" t="s">
        <v>536</v>
      </c>
      <c r="Z172" s="115" t="s">
        <v>2696</v>
      </c>
      <c r="AA172" s="116" t="s">
        <v>2697</v>
      </c>
    </row>
    <row r="173" spans="1:27" ht="80.099999999999994" customHeight="1" x14ac:dyDescent="0.25">
      <c r="A173" s="9" t="s">
        <v>2698</v>
      </c>
      <c r="B173" s="9">
        <v>170</v>
      </c>
      <c r="C173" s="9" t="s">
        <v>1656</v>
      </c>
      <c r="D173" s="9" t="s">
        <v>1657</v>
      </c>
      <c r="E173" s="9" t="s">
        <v>2257</v>
      </c>
      <c r="F173" s="9" t="s">
        <v>2648</v>
      </c>
      <c r="G173" s="114" t="s">
        <v>5000</v>
      </c>
      <c r="H173" s="126" t="s">
        <v>5233</v>
      </c>
      <c r="I173" s="123" t="s">
        <v>2701</v>
      </c>
      <c r="J173" s="115" t="s">
        <v>2702</v>
      </c>
      <c r="K173" s="116" t="s">
        <v>2653</v>
      </c>
      <c r="L173" s="115" t="s">
        <v>85</v>
      </c>
      <c r="M173" s="116" t="s">
        <v>86</v>
      </c>
      <c r="N173" s="115" t="s">
        <v>2703</v>
      </c>
      <c r="O173" s="116" t="s">
        <v>2655</v>
      </c>
      <c r="P173" s="123" t="s">
        <v>2704</v>
      </c>
      <c r="Q173" s="123" t="s">
        <v>2701</v>
      </c>
      <c r="R173" s="123" t="s">
        <v>2657</v>
      </c>
      <c r="S173" s="123" t="s">
        <v>2658</v>
      </c>
      <c r="T173" s="115" t="s">
        <v>2659</v>
      </c>
      <c r="U173" s="116" t="s">
        <v>94</v>
      </c>
      <c r="V173" s="115" t="s">
        <v>2705</v>
      </c>
      <c r="W173" s="116" t="s">
        <v>2706</v>
      </c>
      <c r="X173" s="123" t="s">
        <v>2662</v>
      </c>
      <c r="Y173" s="123" t="s">
        <v>536</v>
      </c>
      <c r="Z173" s="115" t="s">
        <v>2707</v>
      </c>
      <c r="AA173" s="116" t="s">
        <v>2708</v>
      </c>
    </row>
    <row r="174" spans="1:27" ht="80.099999999999994" customHeight="1" x14ac:dyDescent="0.25">
      <c r="A174" s="9" t="s">
        <v>2709</v>
      </c>
      <c r="B174" s="9">
        <v>171</v>
      </c>
      <c r="C174" s="9" t="s">
        <v>1656</v>
      </c>
      <c r="D174" s="9" t="s">
        <v>1657</v>
      </c>
      <c r="E174" s="9" t="s">
        <v>2257</v>
      </c>
      <c r="F174" s="9" t="s">
        <v>2648</v>
      </c>
      <c r="G174" s="114" t="s">
        <v>5001</v>
      </c>
      <c r="H174" s="126" t="s">
        <v>5234</v>
      </c>
      <c r="I174" s="123" t="s">
        <v>2712</v>
      </c>
      <c r="J174" s="115" t="s">
        <v>2713</v>
      </c>
      <c r="K174" s="116" t="s">
        <v>2653</v>
      </c>
      <c r="L174" s="115" t="s">
        <v>85</v>
      </c>
      <c r="M174" s="116" t="s">
        <v>86</v>
      </c>
      <c r="N174" s="115" t="s">
        <v>2714</v>
      </c>
      <c r="O174" s="116" t="s">
        <v>2655</v>
      </c>
      <c r="P174" s="123" t="s">
        <v>2715</v>
      </c>
      <c r="Q174" s="123" t="s">
        <v>2712</v>
      </c>
      <c r="R174" s="123" t="s">
        <v>2657</v>
      </c>
      <c r="S174" s="123" t="s">
        <v>2658</v>
      </c>
      <c r="T174" s="115" t="s">
        <v>2659</v>
      </c>
      <c r="U174" s="116" t="s">
        <v>94</v>
      </c>
      <c r="V174" s="115" t="s">
        <v>2716</v>
      </c>
      <c r="W174" s="116" t="s">
        <v>2717</v>
      </c>
      <c r="X174" s="123" t="s">
        <v>2662</v>
      </c>
      <c r="Y174" s="123" t="s">
        <v>536</v>
      </c>
      <c r="Z174" s="115" t="s">
        <v>2718</v>
      </c>
      <c r="AA174" s="116" t="s">
        <v>2719</v>
      </c>
    </row>
    <row r="175" spans="1:27" ht="80.099999999999994" customHeight="1" x14ac:dyDescent="0.25">
      <c r="A175" s="9" t="s">
        <v>2720</v>
      </c>
      <c r="B175" s="9">
        <v>172</v>
      </c>
      <c r="C175" s="9" t="s">
        <v>1656</v>
      </c>
      <c r="D175" s="9" t="s">
        <v>1657</v>
      </c>
      <c r="E175" s="9" t="s">
        <v>2257</v>
      </c>
      <c r="F175" s="9" t="s">
        <v>2648</v>
      </c>
      <c r="G175" s="114" t="s">
        <v>5002</v>
      </c>
      <c r="H175" s="126" t="s">
        <v>5235</v>
      </c>
      <c r="I175" s="123" t="s">
        <v>2723</v>
      </c>
      <c r="J175" s="115" t="s">
        <v>2724</v>
      </c>
      <c r="K175" s="116" t="s">
        <v>2653</v>
      </c>
      <c r="L175" s="115" t="s">
        <v>85</v>
      </c>
      <c r="M175" s="116" t="s">
        <v>86</v>
      </c>
      <c r="N175" s="115" t="s">
        <v>2725</v>
      </c>
      <c r="O175" s="116" t="s">
        <v>2655</v>
      </c>
      <c r="P175" s="123" t="s">
        <v>2726</v>
      </c>
      <c r="Q175" s="123" t="s">
        <v>2723</v>
      </c>
      <c r="R175" s="123" t="s">
        <v>2657</v>
      </c>
      <c r="S175" s="123" t="s">
        <v>2658</v>
      </c>
      <c r="T175" s="115" t="s">
        <v>2659</v>
      </c>
      <c r="U175" s="116" t="s">
        <v>94</v>
      </c>
      <c r="V175" s="115" t="s">
        <v>2727</v>
      </c>
      <c r="W175" s="116" t="s">
        <v>2728</v>
      </c>
      <c r="X175" s="123" t="s">
        <v>2662</v>
      </c>
      <c r="Y175" s="123" t="s">
        <v>536</v>
      </c>
      <c r="Z175" s="115" t="s">
        <v>2729</v>
      </c>
      <c r="AA175" s="116" t="s">
        <v>2730</v>
      </c>
    </row>
    <row r="176" spans="1:27" ht="80.099999999999994" customHeight="1" x14ac:dyDescent="0.25">
      <c r="A176" s="9" t="s">
        <v>2731</v>
      </c>
      <c r="B176" s="9">
        <v>173</v>
      </c>
      <c r="C176" s="9" t="s">
        <v>1656</v>
      </c>
      <c r="D176" s="9" t="s">
        <v>1657</v>
      </c>
      <c r="E176" s="9" t="s">
        <v>2257</v>
      </c>
      <c r="F176" s="9" t="s">
        <v>2648</v>
      </c>
      <c r="G176" s="114" t="s">
        <v>5003</v>
      </c>
      <c r="H176" s="126" t="s">
        <v>5236</v>
      </c>
      <c r="I176" s="123" t="s">
        <v>2734</v>
      </c>
      <c r="J176" s="115" t="s">
        <v>2735</v>
      </c>
      <c r="K176" s="116" t="s">
        <v>2653</v>
      </c>
      <c r="L176" s="115" t="s">
        <v>85</v>
      </c>
      <c r="M176" s="116" t="s">
        <v>86</v>
      </c>
      <c r="N176" s="115" t="s">
        <v>2736</v>
      </c>
      <c r="O176" s="116" t="s">
        <v>2655</v>
      </c>
      <c r="P176" s="123" t="s">
        <v>2737</v>
      </c>
      <c r="Q176" s="123" t="s">
        <v>2734</v>
      </c>
      <c r="R176" s="123" t="s">
        <v>2657</v>
      </c>
      <c r="S176" s="123" t="s">
        <v>2658</v>
      </c>
      <c r="T176" s="115" t="s">
        <v>2659</v>
      </c>
      <c r="U176" s="116" t="s">
        <v>94</v>
      </c>
      <c r="V176" s="115" t="s">
        <v>2738</v>
      </c>
      <c r="W176" s="116" t="s">
        <v>2739</v>
      </c>
      <c r="X176" s="123" t="s">
        <v>2662</v>
      </c>
      <c r="Y176" s="123" t="s">
        <v>536</v>
      </c>
      <c r="Z176" s="115" t="s">
        <v>2740</v>
      </c>
      <c r="AA176" s="116" t="s">
        <v>2741</v>
      </c>
    </row>
    <row r="177" spans="1:27" ht="80.099999999999994" customHeight="1" x14ac:dyDescent="0.25">
      <c r="A177" s="9" t="s">
        <v>2742</v>
      </c>
      <c r="B177" s="9">
        <v>174</v>
      </c>
      <c r="C177" s="9" t="s">
        <v>1656</v>
      </c>
      <c r="D177" s="9" t="s">
        <v>1657</v>
      </c>
      <c r="E177" s="9" t="s">
        <v>2743</v>
      </c>
      <c r="F177" s="9" t="s">
        <v>2744</v>
      </c>
      <c r="G177" s="114" t="s">
        <v>5004</v>
      </c>
      <c r="H177" s="126" t="s">
        <v>5237</v>
      </c>
      <c r="I177" s="123" t="s">
        <v>2748</v>
      </c>
      <c r="J177" s="115" t="s">
        <v>2749</v>
      </c>
      <c r="K177" s="116" t="s">
        <v>2750</v>
      </c>
      <c r="L177" s="115" t="s">
        <v>85</v>
      </c>
      <c r="M177" s="116" t="s">
        <v>86</v>
      </c>
      <c r="N177" s="115" t="s">
        <v>2751</v>
      </c>
      <c r="O177" s="116" t="s">
        <v>2752</v>
      </c>
      <c r="P177" s="123" t="s">
        <v>2753</v>
      </c>
      <c r="Q177" s="123" t="s">
        <v>2748</v>
      </c>
      <c r="R177" s="123" t="s">
        <v>2754</v>
      </c>
      <c r="S177" s="123" t="s">
        <v>2755</v>
      </c>
      <c r="T177" s="115" t="s">
        <v>2756</v>
      </c>
      <c r="U177" s="116" t="s">
        <v>94</v>
      </c>
      <c r="V177" s="115" t="s">
        <v>2757</v>
      </c>
      <c r="W177" s="116" t="s">
        <v>2758</v>
      </c>
      <c r="X177" s="123" t="s">
        <v>2759</v>
      </c>
      <c r="Y177" s="123" t="s">
        <v>974</v>
      </c>
      <c r="Z177" s="115" t="s">
        <v>2760</v>
      </c>
      <c r="AA177" s="116" t="s">
        <v>2761</v>
      </c>
    </row>
    <row r="178" spans="1:27" ht="80.099999999999994" customHeight="1" x14ac:dyDescent="0.25">
      <c r="A178" s="9" t="s">
        <v>2762</v>
      </c>
      <c r="B178" s="9">
        <v>175</v>
      </c>
      <c r="C178" s="9" t="s">
        <v>1656</v>
      </c>
      <c r="D178" s="9" t="s">
        <v>1657</v>
      </c>
      <c r="E178" s="9" t="s">
        <v>2743</v>
      </c>
      <c r="F178" s="9" t="s">
        <v>2744</v>
      </c>
      <c r="G178" s="114" t="s">
        <v>5005</v>
      </c>
      <c r="H178" s="126" t="s">
        <v>5238</v>
      </c>
      <c r="I178" s="123" t="s">
        <v>2765</v>
      </c>
      <c r="J178" s="115" t="s">
        <v>2766</v>
      </c>
      <c r="K178" s="116" t="s">
        <v>2767</v>
      </c>
      <c r="L178" s="115" t="s">
        <v>85</v>
      </c>
      <c r="M178" s="116" t="s">
        <v>86</v>
      </c>
      <c r="N178" s="115" t="s">
        <v>2768</v>
      </c>
      <c r="O178" s="116" t="s">
        <v>2769</v>
      </c>
      <c r="P178" s="123" t="s">
        <v>2770</v>
      </c>
      <c r="Q178" s="123" t="s">
        <v>2765</v>
      </c>
      <c r="R178" s="123" t="s">
        <v>2754</v>
      </c>
      <c r="S178" s="123" t="s">
        <v>2755</v>
      </c>
      <c r="T178" s="115" t="s">
        <v>2756</v>
      </c>
      <c r="U178" s="116" t="s">
        <v>94</v>
      </c>
      <c r="V178" s="115" t="s">
        <v>2757</v>
      </c>
      <c r="W178" s="116" t="s">
        <v>2771</v>
      </c>
      <c r="X178" s="123" t="s">
        <v>2759</v>
      </c>
      <c r="Y178" s="123" t="s">
        <v>974</v>
      </c>
      <c r="Z178" s="115" t="s">
        <v>2772</v>
      </c>
      <c r="AA178" s="116" t="s">
        <v>2773</v>
      </c>
    </row>
    <row r="179" spans="1:27" ht="80.099999999999994" customHeight="1" x14ac:dyDescent="0.25">
      <c r="A179" s="9" t="s">
        <v>2774</v>
      </c>
      <c r="B179" s="9">
        <v>176</v>
      </c>
      <c r="C179" s="9" t="s">
        <v>1656</v>
      </c>
      <c r="D179" s="9" t="s">
        <v>1657</v>
      </c>
      <c r="E179" s="9" t="s">
        <v>2743</v>
      </c>
      <c r="F179" s="9" t="s">
        <v>2744</v>
      </c>
      <c r="G179" s="114" t="s">
        <v>5006</v>
      </c>
      <c r="H179" s="126" t="s">
        <v>5239</v>
      </c>
      <c r="I179" s="123" t="s">
        <v>2777</v>
      </c>
      <c r="J179" s="115" t="s">
        <v>2778</v>
      </c>
      <c r="K179" s="116" t="s">
        <v>2779</v>
      </c>
      <c r="L179" s="115" t="s">
        <v>85</v>
      </c>
      <c r="M179" s="116" t="s">
        <v>86</v>
      </c>
      <c r="N179" s="115" t="s">
        <v>2780</v>
      </c>
      <c r="O179" s="116" t="s">
        <v>2781</v>
      </c>
      <c r="P179" s="123" t="s">
        <v>2782</v>
      </c>
      <c r="Q179" s="123" t="s">
        <v>2777</v>
      </c>
      <c r="R179" s="123" t="s">
        <v>2754</v>
      </c>
      <c r="S179" s="123" t="s">
        <v>2755</v>
      </c>
      <c r="T179" s="115" t="s">
        <v>2756</v>
      </c>
      <c r="U179" s="116" t="s">
        <v>94</v>
      </c>
      <c r="V179" s="115" t="s">
        <v>2757</v>
      </c>
      <c r="W179" s="116" t="s">
        <v>2783</v>
      </c>
      <c r="X179" s="123" t="s">
        <v>2759</v>
      </c>
      <c r="Y179" s="123" t="s">
        <v>974</v>
      </c>
      <c r="Z179" s="115" t="s">
        <v>2784</v>
      </c>
      <c r="AA179" s="116" t="s">
        <v>2785</v>
      </c>
    </row>
    <row r="180" spans="1:27" ht="80.099999999999994" customHeight="1" x14ac:dyDescent="0.25">
      <c r="A180" s="9" t="s">
        <v>2786</v>
      </c>
      <c r="B180" s="9">
        <v>177</v>
      </c>
      <c r="C180" s="9" t="s">
        <v>1656</v>
      </c>
      <c r="D180" s="9" t="s">
        <v>1657</v>
      </c>
      <c r="E180" s="9" t="s">
        <v>2743</v>
      </c>
      <c r="F180" s="9" t="s">
        <v>2744</v>
      </c>
      <c r="G180" s="114" t="s">
        <v>5007</v>
      </c>
      <c r="H180" s="126" t="s">
        <v>5240</v>
      </c>
      <c r="I180" s="123" t="s">
        <v>2789</v>
      </c>
      <c r="J180" s="115" t="s">
        <v>2790</v>
      </c>
      <c r="K180" s="116" t="s">
        <v>2791</v>
      </c>
      <c r="L180" s="115" t="s">
        <v>85</v>
      </c>
      <c r="M180" s="116" t="s">
        <v>86</v>
      </c>
      <c r="N180" s="115" t="s">
        <v>2792</v>
      </c>
      <c r="O180" s="116" t="s">
        <v>2793</v>
      </c>
      <c r="P180" s="123" t="s">
        <v>2794</v>
      </c>
      <c r="Q180" s="123" t="s">
        <v>2789</v>
      </c>
      <c r="R180" s="123" t="s">
        <v>2754</v>
      </c>
      <c r="S180" s="123" t="s">
        <v>2755</v>
      </c>
      <c r="T180" s="115" t="s">
        <v>2756</v>
      </c>
      <c r="U180" s="116" t="s">
        <v>94</v>
      </c>
      <c r="V180" s="115" t="s">
        <v>2757</v>
      </c>
      <c r="W180" s="116" t="s">
        <v>2795</v>
      </c>
      <c r="X180" s="123" t="s">
        <v>2759</v>
      </c>
      <c r="Y180" s="123" t="s">
        <v>974</v>
      </c>
      <c r="Z180" s="115" t="s">
        <v>2796</v>
      </c>
      <c r="AA180" s="116" t="s">
        <v>2797</v>
      </c>
    </row>
    <row r="181" spans="1:27" ht="80.099999999999994" customHeight="1" x14ac:dyDescent="0.25">
      <c r="A181" s="9" t="s">
        <v>2798</v>
      </c>
      <c r="B181" s="9">
        <v>178</v>
      </c>
      <c r="C181" s="9" t="s">
        <v>1656</v>
      </c>
      <c r="D181" s="9" t="s">
        <v>1657</v>
      </c>
      <c r="E181" s="9" t="s">
        <v>2743</v>
      </c>
      <c r="F181" s="9" t="s">
        <v>2744</v>
      </c>
      <c r="G181" s="114" t="s">
        <v>5008</v>
      </c>
      <c r="H181" s="126" t="s">
        <v>5241</v>
      </c>
      <c r="I181" s="123" t="s">
        <v>2801</v>
      </c>
      <c r="J181" s="115" t="s">
        <v>2802</v>
      </c>
      <c r="K181" s="116" t="s">
        <v>2803</v>
      </c>
      <c r="L181" s="115" t="s">
        <v>85</v>
      </c>
      <c r="M181" s="116" t="s">
        <v>86</v>
      </c>
      <c r="N181" s="115" t="s">
        <v>2804</v>
      </c>
      <c r="O181" s="116" t="s">
        <v>2805</v>
      </c>
      <c r="P181" s="123" t="s">
        <v>2806</v>
      </c>
      <c r="Q181" s="123" t="s">
        <v>2801</v>
      </c>
      <c r="R181" s="123" t="s">
        <v>2754</v>
      </c>
      <c r="S181" s="123" t="s">
        <v>2755</v>
      </c>
      <c r="T181" s="115" t="s">
        <v>2756</v>
      </c>
      <c r="U181" s="116" t="s">
        <v>94</v>
      </c>
      <c r="V181" s="115" t="s">
        <v>2757</v>
      </c>
      <c r="W181" s="116" t="s">
        <v>2807</v>
      </c>
      <c r="X181" s="123" t="s">
        <v>2759</v>
      </c>
      <c r="Y181" s="123" t="s">
        <v>974</v>
      </c>
      <c r="Z181" s="115" t="s">
        <v>2808</v>
      </c>
      <c r="AA181" s="116" t="s">
        <v>2809</v>
      </c>
    </row>
    <row r="182" spans="1:27" ht="80.099999999999994" customHeight="1" x14ac:dyDescent="0.25">
      <c r="A182" s="9" t="s">
        <v>2810</v>
      </c>
      <c r="B182" s="9">
        <v>179</v>
      </c>
      <c r="C182" s="9" t="s">
        <v>1656</v>
      </c>
      <c r="D182" s="9" t="s">
        <v>1657</v>
      </c>
      <c r="E182" s="9" t="s">
        <v>2743</v>
      </c>
      <c r="F182" s="9" t="s">
        <v>2744</v>
      </c>
      <c r="G182" s="114" t="s">
        <v>5009</v>
      </c>
      <c r="H182" s="126" t="s">
        <v>5242</v>
      </c>
      <c r="I182" s="123" t="s">
        <v>2813</v>
      </c>
      <c r="J182" s="115" t="s">
        <v>2814</v>
      </c>
      <c r="K182" s="116" t="s">
        <v>2815</v>
      </c>
      <c r="L182" s="115" t="s">
        <v>85</v>
      </c>
      <c r="M182" s="116" t="s">
        <v>86</v>
      </c>
      <c r="N182" s="115" t="s">
        <v>2816</v>
      </c>
      <c r="O182" s="116" t="s">
        <v>2817</v>
      </c>
      <c r="P182" s="123" t="s">
        <v>2818</v>
      </c>
      <c r="Q182" s="123" t="s">
        <v>2813</v>
      </c>
      <c r="R182" s="123" t="s">
        <v>2754</v>
      </c>
      <c r="S182" s="123" t="s">
        <v>2755</v>
      </c>
      <c r="T182" s="115" t="s">
        <v>2756</v>
      </c>
      <c r="U182" s="116" t="s">
        <v>94</v>
      </c>
      <c r="V182" s="115" t="s">
        <v>2757</v>
      </c>
      <c r="W182" s="116" t="s">
        <v>2819</v>
      </c>
      <c r="X182" s="123" t="s">
        <v>2759</v>
      </c>
      <c r="Y182" s="123" t="s">
        <v>974</v>
      </c>
      <c r="Z182" s="115" t="s">
        <v>2820</v>
      </c>
      <c r="AA182" s="116" t="s">
        <v>2821</v>
      </c>
    </row>
    <row r="183" spans="1:27" ht="80.099999999999994" customHeight="1" x14ac:dyDescent="0.25">
      <c r="A183" s="9" t="s">
        <v>2822</v>
      </c>
      <c r="B183" s="9">
        <v>180</v>
      </c>
      <c r="C183" s="9" t="s">
        <v>1656</v>
      </c>
      <c r="D183" s="9" t="s">
        <v>1657</v>
      </c>
      <c r="E183" s="9" t="s">
        <v>2743</v>
      </c>
      <c r="F183" s="9" t="s">
        <v>2744</v>
      </c>
      <c r="G183" s="114" t="s">
        <v>5010</v>
      </c>
      <c r="H183" s="126" t="s">
        <v>5243</v>
      </c>
      <c r="I183" s="123" t="s">
        <v>2825</v>
      </c>
      <c r="J183" s="115" t="s">
        <v>2826</v>
      </c>
      <c r="K183" s="116" t="s">
        <v>2827</v>
      </c>
      <c r="L183" s="115" t="s">
        <v>85</v>
      </c>
      <c r="M183" s="116" t="s">
        <v>86</v>
      </c>
      <c r="N183" s="115" t="s">
        <v>2828</v>
      </c>
      <c r="O183" s="116" t="s">
        <v>2829</v>
      </c>
      <c r="P183" s="123" t="s">
        <v>2830</v>
      </c>
      <c r="Q183" s="123" t="s">
        <v>2825</v>
      </c>
      <c r="R183" s="123" t="s">
        <v>2754</v>
      </c>
      <c r="S183" s="123" t="s">
        <v>2755</v>
      </c>
      <c r="T183" s="115" t="s">
        <v>2756</v>
      </c>
      <c r="U183" s="116" t="s">
        <v>94</v>
      </c>
      <c r="V183" s="115" t="s">
        <v>2757</v>
      </c>
      <c r="W183" s="116" t="s">
        <v>2831</v>
      </c>
      <c r="X183" s="123" t="s">
        <v>2759</v>
      </c>
      <c r="Y183" s="123" t="s">
        <v>974</v>
      </c>
      <c r="Z183" s="115" t="s">
        <v>2832</v>
      </c>
      <c r="AA183" s="116" t="s">
        <v>2833</v>
      </c>
    </row>
    <row r="184" spans="1:27" ht="80.099999999999994" customHeight="1" x14ac:dyDescent="0.25">
      <c r="A184" s="9" t="s">
        <v>2834</v>
      </c>
      <c r="B184" s="9">
        <v>181</v>
      </c>
      <c r="C184" s="9" t="s">
        <v>1656</v>
      </c>
      <c r="D184" s="9" t="s">
        <v>1657</v>
      </c>
      <c r="E184" s="9" t="s">
        <v>2743</v>
      </c>
      <c r="F184" s="9" t="s">
        <v>2744</v>
      </c>
      <c r="G184" s="114" t="s">
        <v>5011</v>
      </c>
      <c r="H184" s="126" t="s">
        <v>5244</v>
      </c>
      <c r="I184" s="123" t="s">
        <v>2837</v>
      </c>
      <c r="J184" s="115" t="s">
        <v>2838</v>
      </c>
      <c r="K184" s="116" t="s">
        <v>2839</v>
      </c>
      <c r="L184" s="115" t="s">
        <v>85</v>
      </c>
      <c r="M184" s="116" t="s">
        <v>86</v>
      </c>
      <c r="N184" s="115" t="s">
        <v>2840</v>
      </c>
      <c r="O184" s="116" t="s">
        <v>2841</v>
      </c>
      <c r="P184" s="123" t="s">
        <v>2842</v>
      </c>
      <c r="Q184" s="123" t="s">
        <v>2837</v>
      </c>
      <c r="R184" s="123" t="s">
        <v>2754</v>
      </c>
      <c r="S184" s="123" t="s">
        <v>2755</v>
      </c>
      <c r="T184" s="115" t="s">
        <v>2756</v>
      </c>
      <c r="U184" s="116" t="s">
        <v>94</v>
      </c>
      <c r="V184" s="115" t="s">
        <v>2757</v>
      </c>
      <c r="W184" s="116" t="s">
        <v>2843</v>
      </c>
      <c r="X184" s="123" t="s">
        <v>2759</v>
      </c>
      <c r="Y184" s="123" t="s">
        <v>974</v>
      </c>
      <c r="Z184" s="115" t="s">
        <v>2844</v>
      </c>
      <c r="AA184" s="116" t="s">
        <v>2845</v>
      </c>
    </row>
    <row r="185" spans="1:27" ht="80.099999999999994" customHeight="1" x14ac:dyDescent="0.25">
      <c r="A185" s="9" t="s">
        <v>2846</v>
      </c>
      <c r="B185" s="9">
        <v>182</v>
      </c>
      <c r="C185" s="9" t="s">
        <v>1656</v>
      </c>
      <c r="D185" s="9" t="s">
        <v>1657</v>
      </c>
      <c r="E185" s="9" t="s">
        <v>2847</v>
      </c>
      <c r="F185" s="9" t="s">
        <v>2848</v>
      </c>
      <c r="G185" s="114" t="s">
        <v>2849</v>
      </c>
      <c r="H185" s="126" t="s">
        <v>5245</v>
      </c>
      <c r="I185" s="123" t="s">
        <v>2852</v>
      </c>
      <c r="J185" s="115" t="s">
        <v>2853</v>
      </c>
      <c r="K185" s="116" t="s">
        <v>2854</v>
      </c>
      <c r="L185" s="115" t="s">
        <v>2855</v>
      </c>
      <c r="M185" s="116" t="s">
        <v>2856</v>
      </c>
      <c r="N185" s="115" t="s">
        <v>2857</v>
      </c>
      <c r="O185" s="116" t="s">
        <v>2858</v>
      </c>
      <c r="P185" s="123" t="s">
        <v>2859</v>
      </c>
      <c r="Q185" s="123" t="s">
        <v>2860</v>
      </c>
      <c r="R185" s="123" t="s">
        <v>2861</v>
      </c>
      <c r="S185" s="123" t="s">
        <v>2862</v>
      </c>
      <c r="T185" s="115" t="s">
        <v>2863</v>
      </c>
      <c r="U185" s="116" t="s">
        <v>94</v>
      </c>
      <c r="V185" s="115" t="s">
        <v>2864</v>
      </c>
      <c r="W185" s="116" t="s">
        <v>2865</v>
      </c>
      <c r="X185" s="123" t="s">
        <v>2866</v>
      </c>
      <c r="Y185" s="123" t="s">
        <v>2867</v>
      </c>
      <c r="Z185" s="115" t="s">
        <v>2868</v>
      </c>
      <c r="AA185" s="116" t="s">
        <v>2869</v>
      </c>
    </row>
    <row r="186" spans="1:27" ht="80.099999999999994" customHeight="1" x14ac:dyDescent="0.25">
      <c r="A186" s="9" t="s">
        <v>2870</v>
      </c>
      <c r="B186" s="9">
        <v>183</v>
      </c>
      <c r="C186" s="9" t="s">
        <v>1656</v>
      </c>
      <c r="D186" s="9" t="s">
        <v>1657</v>
      </c>
      <c r="E186" s="9" t="s">
        <v>2847</v>
      </c>
      <c r="F186" s="9" t="s">
        <v>2871</v>
      </c>
      <c r="G186" s="114" t="s">
        <v>5012</v>
      </c>
      <c r="H186" s="126" t="s">
        <v>5246</v>
      </c>
      <c r="I186" s="123" t="s">
        <v>2875</v>
      </c>
      <c r="J186" s="115" t="s">
        <v>2876</v>
      </c>
      <c r="K186" s="116" t="s">
        <v>2877</v>
      </c>
      <c r="L186" s="115" t="s">
        <v>2878</v>
      </c>
      <c r="M186" s="116" t="s">
        <v>2879</v>
      </c>
      <c r="N186" s="115" t="s">
        <v>2880</v>
      </c>
      <c r="O186" s="116" t="s">
        <v>2881</v>
      </c>
      <c r="P186" s="123" t="s">
        <v>2882</v>
      </c>
      <c r="Q186" s="123" t="s">
        <v>2883</v>
      </c>
      <c r="R186" s="123" t="s">
        <v>2884</v>
      </c>
      <c r="S186" s="123" t="s">
        <v>2885</v>
      </c>
      <c r="T186" s="115" t="s">
        <v>2886</v>
      </c>
      <c r="U186" s="116" t="s">
        <v>94</v>
      </c>
      <c r="V186" s="115" t="s">
        <v>2887</v>
      </c>
      <c r="W186" s="116" t="s">
        <v>2888</v>
      </c>
      <c r="X186" s="123" t="s">
        <v>2889</v>
      </c>
      <c r="Y186" s="123" t="s">
        <v>2890</v>
      </c>
      <c r="Z186" s="115" t="s">
        <v>2891</v>
      </c>
      <c r="AA186" s="116" t="s">
        <v>2892</v>
      </c>
    </row>
    <row r="187" spans="1:27" ht="80.099999999999994" customHeight="1" x14ac:dyDescent="0.25">
      <c r="A187" s="9" t="s">
        <v>2893</v>
      </c>
      <c r="B187" s="9">
        <v>184</v>
      </c>
      <c r="C187" s="9" t="s">
        <v>1656</v>
      </c>
      <c r="D187" s="9" t="s">
        <v>1657</v>
      </c>
      <c r="E187" s="9" t="s">
        <v>2847</v>
      </c>
      <c r="F187" s="9" t="s">
        <v>2894</v>
      </c>
      <c r="G187" s="114" t="s">
        <v>5013</v>
      </c>
      <c r="H187" s="126" t="s">
        <v>5247</v>
      </c>
      <c r="I187" s="123" t="s">
        <v>2898</v>
      </c>
      <c r="J187" s="115" t="s">
        <v>2899</v>
      </c>
      <c r="K187" s="116" t="s">
        <v>2900</v>
      </c>
      <c r="L187" s="115" t="s">
        <v>2901</v>
      </c>
      <c r="M187" s="116" t="s">
        <v>2902</v>
      </c>
      <c r="N187" s="115" t="s">
        <v>2903</v>
      </c>
      <c r="O187" s="116" t="s">
        <v>2904</v>
      </c>
      <c r="P187" s="123" t="s">
        <v>2905</v>
      </c>
      <c r="Q187" s="123" t="s">
        <v>2906</v>
      </c>
      <c r="R187" s="123" t="s">
        <v>2907</v>
      </c>
      <c r="S187" s="123" t="s">
        <v>2908</v>
      </c>
      <c r="T187" s="115" t="s">
        <v>2909</v>
      </c>
      <c r="U187" s="116" t="s">
        <v>94</v>
      </c>
      <c r="V187" s="115" t="s">
        <v>2910</v>
      </c>
      <c r="W187" s="116" t="s">
        <v>2911</v>
      </c>
      <c r="X187" s="123" t="s">
        <v>2912</v>
      </c>
      <c r="Y187" s="123" t="s">
        <v>2913</v>
      </c>
      <c r="Z187" s="115" t="s">
        <v>2914</v>
      </c>
      <c r="AA187" s="116" t="s">
        <v>2915</v>
      </c>
    </row>
    <row r="188" spans="1:27" ht="80.099999999999994" customHeight="1" x14ac:dyDescent="0.25">
      <c r="A188" s="9" t="s">
        <v>2916</v>
      </c>
      <c r="B188" s="9">
        <v>185</v>
      </c>
      <c r="C188" s="9" t="s">
        <v>1656</v>
      </c>
      <c r="D188" s="9" t="s">
        <v>1657</v>
      </c>
      <c r="E188" s="9" t="s">
        <v>2847</v>
      </c>
      <c r="F188" s="9" t="s">
        <v>2917</v>
      </c>
      <c r="G188" s="114" t="s">
        <v>5014</v>
      </c>
      <c r="H188" s="126" t="s">
        <v>5248</v>
      </c>
      <c r="I188" s="123" t="s">
        <v>2921</v>
      </c>
      <c r="J188" s="115" t="s">
        <v>2922</v>
      </c>
      <c r="K188" s="116" t="s">
        <v>2923</v>
      </c>
      <c r="L188" s="115" t="s">
        <v>2924</v>
      </c>
      <c r="M188" s="116" t="s">
        <v>2925</v>
      </c>
      <c r="N188" s="115" t="s">
        <v>2926</v>
      </c>
      <c r="O188" s="116" t="s">
        <v>2927</v>
      </c>
      <c r="P188" s="123" t="s">
        <v>2928</v>
      </c>
      <c r="Q188" s="123" t="s">
        <v>2929</v>
      </c>
      <c r="R188" s="123" t="s">
        <v>2930</v>
      </c>
      <c r="S188" s="123" t="s">
        <v>2931</v>
      </c>
      <c r="T188" s="115" t="s">
        <v>2932</v>
      </c>
      <c r="U188" s="116" t="s">
        <v>94</v>
      </c>
      <c r="V188" s="115" t="s">
        <v>2933</v>
      </c>
      <c r="W188" s="116" t="s">
        <v>2934</v>
      </c>
      <c r="X188" s="123" t="s">
        <v>2935</v>
      </c>
      <c r="Y188" s="123" t="s">
        <v>2890</v>
      </c>
      <c r="Z188" s="115" t="s">
        <v>2936</v>
      </c>
      <c r="AA188" s="116" t="s">
        <v>2937</v>
      </c>
    </row>
    <row r="189" spans="1:27" ht="80.099999999999994" customHeight="1" x14ac:dyDescent="0.25">
      <c r="A189" s="9" t="s">
        <v>2938</v>
      </c>
      <c r="B189" s="9">
        <v>186</v>
      </c>
      <c r="C189" s="9" t="s">
        <v>1656</v>
      </c>
      <c r="D189" s="9" t="s">
        <v>1657</v>
      </c>
      <c r="E189" s="9" t="s">
        <v>2847</v>
      </c>
      <c r="F189" s="9" t="s">
        <v>2939</v>
      </c>
      <c r="G189" s="114" t="s">
        <v>5015</v>
      </c>
      <c r="H189" s="126" t="s">
        <v>5249</v>
      </c>
      <c r="I189" s="123" t="s">
        <v>358</v>
      </c>
      <c r="J189" s="115" t="s">
        <v>2942</v>
      </c>
      <c r="K189" s="116" t="s">
        <v>2943</v>
      </c>
      <c r="L189" s="115" t="s">
        <v>2944</v>
      </c>
      <c r="M189" s="116" t="s">
        <v>2945</v>
      </c>
      <c r="N189" s="115" t="s">
        <v>2946</v>
      </c>
      <c r="O189" s="116" t="s">
        <v>2947</v>
      </c>
      <c r="P189" s="123" t="s">
        <v>2948</v>
      </c>
      <c r="Q189" s="123" t="s">
        <v>2949</v>
      </c>
      <c r="R189" s="123" t="s">
        <v>2950</v>
      </c>
      <c r="S189" s="123" t="s">
        <v>2951</v>
      </c>
      <c r="T189" s="115" t="s">
        <v>2952</v>
      </c>
      <c r="U189" s="116" t="s">
        <v>94</v>
      </c>
      <c r="V189" s="115" t="s">
        <v>2953</v>
      </c>
      <c r="W189" s="116" t="s">
        <v>2954</v>
      </c>
      <c r="X189" s="123" t="s">
        <v>2955</v>
      </c>
      <c r="Y189" s="123" t="s">
        <v>2956</v>
      </c>
      <c r="Z189" s="115" t="s">
        <v>2957</v>
      </c>
      <c r="AA189" s="116" t="s">
        <v>2958</v>
      </c>
    </row>
    <row r="190" spans="1:27" ht="80.099999999999994" customHeight="1" x14ac:dyDescent="0.25">
      <c r="A190" s="9" t="s">
        <v>2959</v>
      </c>
      <c r="B190" s="9">
        <v>187</v>
      </c>
      <c r="C190" s="9" t="s">
        <v>1656</v>
      </c>
      <c r="D190" s="9" t="s">
        <v>1657</v>
      </c>
      <c r="E190" s="9" t="s">
        <v>2847</v>
      </c>
      <c r="F190" s="9" t="s">
        <v>2960</v>
      </c>
      <c r="G190" s="114" t="s">
        <v>5016</v>
      </c>
      <c r="H190" s="126" t="s">
        <v>5250</v>
      </c>
      <c r="I190" s="123" t="s">
        <v>449</v>
      </c>
      <c r="J190" s="115" t="s">
        <v>2963</v>
      </c>
      <c r="K190" s="116" t="s">
        <v>2964</v>
      </c>
      <c r="L190" s="115" t="s">
        <v>2965</v>
      </c>
      <c r="M190" s="116" t="s">
        <v>2966</v>
      </c>
      <c r="N190" s="115" t="s">
        <v>2967</v>
      </c>
      <c r="O190" s="116" t="s">
        <v>2968</v>
      </c>
      <c r="P190" s="123" t="s">
        <v>2969</v>
      </c>
      <c r="Q190" s="123" t="s">
        <v>2970</v>
      </c>
      <c r="R190" s="123" t="s">
        <v>2971</v>
      </c>
      <c r="S190" s="123" t="s">
        <v>2972</v>
      </c>
      <c r="T190" s="115" t="s">
        <v>2973</v>
      </c>
      <c r="U190" s="116" t="s">
        <v>94</v>
      </c>
      <c r="V190" s="115" t="s">
        <v>2974</v>
      </c>
      <c r="W190" s="116" t="s">
        <v>2975</v>
      </c>
      <c r="X190" s="123" t="s">
        <v>2976</v>
      </c>
      <c r="Y190" s="123" t="s">
        <v>2956</v>
      </c>
      <c r="Z190" s="115" t="s">
        <v>2977</v>
      </c>
      <c r="AA190" s="116" t="s">
        <v>2978</v>
      </c>
    </row>
    <row r="191" spans="1:27" ht="80.099999999999994" customHeight="1" x14ac:dyDescent="0.25">
      <c r="A191" s="9" t="s">
        <v>2979</v>
      </c>
      <c r="B191" s="9">
        <v>188</v>
      </c>
      <c r="C191" s="9" t="s">
        <v>1656</v>
      </c>
      <c r="D191" s="9" t="s">
        <v>1657</v>
      </c>
      <c r="E191" s="9" t="s">
        <v>2847</v>
      </c>
      <c r="F191" s="9" t="s">
        <v>2980</v>
      </c>
      <c r="G191" s="114" t="s">
        <v>5017</v>
      </c>
      <c r="H191" s="126" t="s">
        <v>5251</v>
      </c>
      <c r="I191" s="123" t="s">
        <v>2984</v>
      </c>
      <c r="J191" s="115" t="s">
        <v>2985</v>
      </c>
      <c r="K191" s="116" t="s">
        <v>2986</v>
      </c>
      <c r="L191" s="115" t="s">
        <v>2987</v>
      </c>
      <c r="M191" s="116" t="s">
        <v>2988</v>
      </c>
      <c r="N191" s="115" t="s">
        <v>2989</v>
      </c>
      <c r="O191" s="116" t="s">
        <v>2990</v>
      </c>
      <c r="P191" s="123" t="s">
        <v>2991</v>
      </c>
      <c r="Q191" s="123" t="s">
        <v>2992</v>
      </c>
      <c r="R191" s="123" t="s">
        <v>2993</v>
      </c>
      <c r="S191" s="123" t="s">
        <v>2994</v>
      </c>
      <c r="T191" s="115" t="s">
        <v>2995</v>
      </c>
      <c r="U191" s="116" t="s">
        <v>94</v>
      </c>
      <c r="V191" s="115" t="s">
        <v>2996</v>
      </c>
      <c r="W191" s="116" t="s">
        <v>2997</v>
      </c>
      <c r="X191" s="123" t="s">
        <v>2998</v>
      </c>
      <c r="Y191" s="123" t="s">
        <v>2913</v>
      </c>
      <c r="Z191" s="115" t="s">
        <v>2999</v>
      </c>
      <c r="AA191" s="116" t="s">
        <v>3000</v>
      </c>
    </row>
    <row r="192" spans="1:27" ht="80.099999999999994" customHeight="1" x14ac:dyDescent="0.25">
      <c r="A192" s="9" t="s">
        <v>3001</v>
      </c>
      <c r="B192" s="9">
        <v>189</v>
      </c>
      <c r="C192" s="9" t="s">
        <v>1656</v>
      </c>
      <c r="D192" s="9" t="s">
        <v>1657</v>
      </c>
      <c r="E192" s="9" t="s">
        <v>2847</v>
      </c>
      <c r="F192" s="9" t="s">
        <v>3002</v>
      </c>
      <c r="G192" s="114" t="s">
        <v>5018</v>
      </c>
      <c r="H192" s="126" t="s">
        <v>5252</v>
      </c>
      <c r="I192" s="123" t="s">
        <v>3005</v>
      </c>
      <c r="J192" s="115" t="s">
        <v>3006</v>
      </c>
      <c r="K192" s="116" t="s">
        <v>3007</v>
      </c>
      <c r="L192" s="115" t="s">
        <v>3008</v>
      </c>
      <c r="M192" s="116" t="s">
        <v>3009</v>
      </c>
      <c r="N192" s="115" t="s">
        <v>3010</v>
      </c>
      <c r="O192" s="116" t="s">
        <v>3011</v>
      </c>
      <c r="P192" s="123" t="s">
        <v>3012</v>
      </c>
      <c r="Q192" s="123" t="s">
        <v>3013</v>
      </c>
      <c r="R192" s="123" t="s">
        <v>3014</v>
      </c>
      <c r="S192" s="123" t="s">
        <v>3015</v>
      </c>
      <c r="T192" s="115" t="s">
        <v>3016</v>
      </c>
      <c r="U192" s="116" t="s">
        <v>94</v>
      </c>
      <c r="V192" s="115" t="s">
        <v>3017</v>
      </c>
      <c r="W192" s="116" t="s">
        <v>3018</v>
      </c>
      <c r="X192" s="123" t="s">
        <v>3019</v>
      </c>
      <c r="Y192" s="123" t="s">
        <v>2867</v>
      </c>
      <c r="Z192" s="115" t="s">
        <v>3020</v>
      </c>
      <c r="AA192" s="116" t="s">
        <v>3021</v>
      </c>
    </row>
    <row r="193" spans="1:27" ht="80.099999999999994" customHeight="1" x14ac:dyDescent="0.25">
      <c r="A193" s="9" t="s">
        <v>3022</v>
      </c>
      <c r="B193" s="9">
        <v>190</v>
      </c>
      <c r="C193" s="9" t="s">
        <v>3023</v>
      </c>
      <c r="D193" s="9" t="s">
        <v>3024</v>
      </c>
      <c r="E193" s="9" t="s">
        <v>3025</v>
      </c>
      <c r="F193" s="9" t="s">
        <v>3026</v>
      </c>
      <c r="G193" s="114" t="s">
        <v>5019</v>
      </c>
      <c r="H193" s="126" t="s">
        <v>5253</v>
      </c>
      <c r="I193" s="123" t="s">
        <v>2984</v>
      </c>
      <c r="J193" s="115" t="s">
        <v>3030</v>
      </c>
      <c r="K193" s="116" t="s">
        <v>3031</v>
      </c>
      <c r="L193" s="115" t="s">
        <v>3032</v>
      </c>
      <c r="M193" s="116" t="s">
        <v>3033</v>
      </c>
      <c r="N193" s="115" t="s">
        <v>3034</v>
      </c>
      <c r="O193" s="116" t="s">
        <v>3035</v>
      </c>
      <c r="P193" s="123" t="s">
        <v>3036</v>
      </c>
      <c r="Q193" s="123" t="s">
        <v>3037</v>
      </c>
      <c r="R193" s="123" t="s">
        <v>3038</v>
      </c>
      <c r="S193" s="123" t="s">
        <v>3039</v>
      </c>
      <c r="T193" s="115" t="s">
        <v>3040</v>
      </c>
      <c r="U193" s="116" t="s">
        <v>94</v>
      </c>
      <c r="V193" s="115" t="s">
        <v>3041</v>
      </c>
      <c r="W193" s="116" t="s">
        <v>3042</v>
      </c>
      <c r="X193" s="123" t="s">
        <v>3043</v>
      </c>
      <c r="Y193" s="123" t="s">
        <v>3044</v>
      </c>
      <c r="Z193" s="115" t="s">
        <v>3045</v>
      </c>
      <c r="AA193" s="116" t="s">
        <v>3046</v>
      </c>
    </row>
    <row r="194" spans="1:27" ht="80.099999999999994" customHeight="1" x14ac:dyDescent="0.25">
      <c r="A194" s="9" t="s">
        <v>3047</v>
      </c>
      <c r="B194" s="9">
        <v>191</v>
      </c>
      <c r="C194" s="9" t="s">
        <v>3023</v>
      </c>
      <c r="D194" s="9" t="s">
        <v>3024</v>
      </c>
      <c r="E194" s="9" t="s">
        <v>3025</v>
      </c>
      <c r="F194" s="9" t="s">
        <v>3026</v>
      </c>
      <c r="G194" s="114" t="s">
        <v>5020</v>
      </c>
      <c r="H194" s="126" t="s">
        <v>5254</v>
      </c>
      <c r="I194" s="123" t="s">
        <v>3051</v>
      </c>
      <c r="J194" s="115" t="s">
        <v>3052</v>
      </c>
      <c r="K194" s="116" t="s">
        <v>3053</v>
      </c>
      <c r="L194" s="115" t="s">
        <v>3054</v>
      </c>
      <c r="M194" s="116" t="s">
        <v>3055</v>
      </c>
      <c r="N194" s="115" t="s">
        <v>3056</v>
      </c>
      <c r="O194" s="116" t="s">
        <v>3057</v>
      </c>
      <c r="P194" s="123" t="s">
        <v>3058</v>
      </c>
      <c r="Q194" s="123" t="s">
        <v>3059</v>
      </c>
      <c r="R194" s="123" t="s">
        <v>3060</v>
      </c>
      <c r="S194" s="123" t="s">
        <v>3061</v>
      </c>
      <c r="T194" s="115" t="s">
        <v>3062</v>
      </c>
      <c r="U194" s="116" t="s">
        <v>94</v>
      </c>
      <c r="V194" s="115" t="s">
        <v>3063</v>
      </c>
      <c r="W194" s="116" t="s">
        <v>3064</v>
      </c>
      <c r="X194" s="123" t="s">
        <v>3065</v>
      </c>
      <c r="Y194" s="123" t="s">
        <v>2867</v>
      </c>
      <c r="Z194" s="115" t="s">
        <v>3066</v>
      </c>
      <c r="AA194" s="116" t="s">
        <v>3067</v>
      </c>
    </row>
    <row r="195" spans="1:27" ht="80.099999999999994" customHeight="1" x14ac:dyDescent="0.25">
      <c r="A195" s="9" t="s">
        <v>3068</v>
      </c>
      <c r="B195" s="9">
        <v>192</v>
      </c>
      <c r="C195" s="9" t="s">
        <v>3023</v>
      </c>
      <c r="D195" s="9" t="s">
        <v>3024</v>
      </c>
      <c r="E195" s="9" t="s">
        <v>3025</v>
      </c>
      <c r="F195" s="9" t="s">
        <v>3069</v>
      </c>
      <c r="G195" s="114" t="s">
        <v>5021</v>
      </c>
      <c r="H195" s="126" t="s">
        <v>5255</v>
      </c>
      <c r="I195" s="123" t="s">
        <v>3072</v>
      </c>
      <c r="J195" s="115" t="s">
        <v>3073</v>
      </c>
      <c r="K195" s="116" t="s">
        <v>3074</v>
      </c>
      <c r="L195" s="115" t="s">
        <v>3075</v>
      </c>
      <c r="M195" s="116" t="s">
        <v>3076</v>
      </c>
      <c r="N195" s="115" t="s">
        <v>3077</v>
      </c>
      <c r="O195" s="116" t="s">
        <v>3078</v>
      </c>
      <c r="P195" s="123" t="s">
        <v>3079</v>
      </c>
      <c r="Q195" s="123" t="s">
        <v>3080</v>
      </c>
      <c r="R195" s="123" t="s">
        <v>3081</v>
      </c>
      <c r="S195" s="123" t="s">
        <v>3082</v>
      </c>
      <c r="T195" s="115" t="s">
        <v>3083</v>
      </c>
      <c r="U195" s="116" t="s">
        <v>94</v>
      </c>
      <c r="V195" s="115" t="s">
        <v>3084</v>
      </c>
      <c r="W195" s="116" t="s">
        <v>3085</v>
      </c>
      <c r="X195" s="123" t="s">
        <v>3086</v>
      </c>
      <c r="Y195" s="123" t="s">
        <v>2956</v>
      </c>
      <c r="Z195" s="115" t="s">
        <v>3087</v>
      </c>
      <c r="AA195" s="116" t="s">
        <v>3088</v>
      </c>
    </row>
    <row r="196" spans="1:27" ht="80.099999999999994" customHeight="1" x14ac:dyDescent="0.25">
      <c r="A196" s="9" t="s">
        <v>3089</v>
      </c>
      <c r="B196" s="9">
        <v>193</v>
      </c>
      <c r="C196" s="9" t="s">
        <v>3023</v>
      </c>
      <c r="D196" s="9" t="s">
        <v>3024</v>
      </c>
      <c r="E196" s="9" t="s">
        <v>3025</v>
      </c>
      <c r="F196" s="9" t="s">
        <v>3090</v>
      </c>
      <c r="G196" s="114" t="s">
        <v>5022</v>
      </c>
      <c r="H196" s="126" t="s">
        <v>5256</v>
      </c>
      <c r="I196" s="123" t="s">
        <v>3093</v>
      </c>
      <c r="J196" s="115" t="s">
        <v>3094</v>
      </c>
      <c r="K196" s="116" t="s">
        <v>3095</v>
      </c>
      <c r="L196" s="115" t="s">
        <v>3096</v>
      </c>
      <c r="M196" s="116" t="s">
        <v>3097</v>
      </c>
      <c r="N196" s="115" t="s">
        <v>3098</v>
      </c>
      <c r="O196" s="116" t="s">
        <v>3099</v>
      </c>
      <c r="P196" s="123" t="s">
        <v>3100</v>
      </c>
      <c r="Q196" s="123" t="s">
        <v>3101</v>
      </c>
      <c r="R196" s="123" t="s">
        <v>3102</v>
      </c>
      <c r="S196" s="123" t="s">
        <v>3103</v>
      </c>
      <c r="T196" s="115" t="s">
        <v>3104</v>
      </c>
      <c r="U196" s="116" t="s">
        <v>94</v>
      </c>
      <c r="V196" s="115" t="s">
        <v>3105</v>
      </c>
      <c r="W196" s="116" t="s">
        <v>3106</v>
      </c>
      <c r="X196" s="123" t="s">
        <v>3107</v>
      </c>
      <c r="Y196" s="123" t="s">
        <v>3044</v>
      </c>
      <c r="Z196" s="115" t="s">
        <v>3108</v>
      </c>
      <c r="AA196" s="116" t="s">
        <v>3109</v>
      </c>
    </row>
    <row r="197" spans="1:27" ht="80.099999999999994" customHeight="1" x14ac:dyDescent="0.25">
      <c r="A197" s="9" t="s">
        <v>3110</v>
      </c>
      <c r="B197" s="9">
        <v>194</v>
      </c>
      <c r="C197" s="9" t="s">
        <v>3023</v>
      </c>
      <c r="D197" s="9" t="s">
        <v>3024</v>
      </c>
      <c r="E197" s="9" t="s">
        <v>3025</v>
      </c>
      <c r="F197" s="9" t="s">
        <v>3111</v>
      </c>
      <c r="G197" s="114" t="s">
        <v>5023</v>
      </c>
      <c r="H197" s="126" t="s">
        <v>5257</v>
      </c>
      <c r="I197" s="123" t="s">
        <v>1780</v>
      </c>
      <c r="J197" s="115" t="s">
        <v>3115</v>
      </c>
      <c r="K197" s="116" t="s">
        <v>3116</v>
      </c>
      <c r="L197" s="115" t="s">
        <v>3117</v>
      </c>
      <c r="M197" s="116" t="s">
        <v>3118</v>
      </c>
      <c r="N197" s="115" t="s">
        <v>3119</v>
      </c>
      <c r="O197" s="116" t="s">
        <v>3120</v>
      </c>
      <c r="P197" s="123" t="s">
        <v>3121</v>
      </c>
      <c r="Q197" s="123" t="s">
        <v>3122</v>
      </c>
      <c r="R197" s="123" t="s">
        <v>3123</v>
      </c>
      <c r="S197" s="123" t="s">
        <v>3124</v>
      </c>
      <c r="T197" s="115" t="s">
        <v>3125</v>
      </c>
      <c r="U197" s="116" t="s">
        <v>94</v>
      </c>
      <c r="V197" s="115" t="s">
        <v>3126</v>
      </c>
      <c r="W197" s="116" t="s">
        <v>3127</v>
      </c>
      <c r="X197" s="123" t="s">
        <v>3128</v>
      </c>
      <c r="Y197" s="123" t="s">
        <v>2890</v>
      </c>
      <c r="Z197" s="115" t="s">
        <v>3129</v>
      </c>
      <c r="AA197" s="116" t="s">
        <v>3130</v>
      </c>
    </row>
    <row r="198" spans="1:27" ht="80.099999999999994" customHeight="1" x14ac:dyDescent="0.25">
      <c r="A198" s="9" t="s">
        <v>3131</v>
      </c>
      <c r="B198" s="9">
        <v>195</v>
      </c>
      <c r="C198" s="9" t="s">
        <v>3023</v>
      </c>
      <c r="D198" s="9" t="s">
        <v>3024</v>
      </c>
      <c r="E198" s="9" t="s">
        <v>3132</v>
      </c>
      <c r="F198" s="9" t="s">
        <v>2852</v>
      </c>
      <c r="G198" s="114" t="s">
        <v>5024</v>
      </c>
      <c r="H198" s="126" t="s">
        <v>5258</v>
      </c>
      <c r="I198" s="123" t="s">
        <v>1741</v>
      </c>
      <c r="J198" s="115" t="s">
        <v>3135</v>
      </c>
      <c r="K198" s="116" t="s">
        <v>3136</v>
      </c>
      <c r="L198" s="115" t="s">
        <v>3137</v>
      </c>
      <c r="M198" s="116" t="s">
        <v>3138</v>
      </c>
      <c r="N198" s="115" t="s">
        <v>3139</v>
      </c>
      <c r="O198" s="116" t="s">
        <v>3140</v>
      </c>
      <c r="P198" s="123" t="s">
        <v>3141</v>
      </c>
      <c r="Q198" s="123" t="s">
        <v>3142</v>
      </c>
      <c r="R198" s="123" t="s">
        <v>3143</v>
      </c>
      <c r="S198" s="123" t="s">
        <v>3144</v>
      </c>
      <c r="T198" s="115" t="s">
        <v>3145</v>
      </c>
      <c r="U198" s="116" t="s">
        <v>94</v>
      </c>
      <c r="V198" s="115" t="s">
        <v>3146</v>
      </c>
      <c r="W198" s="116" t="s">
        <v>3147</v>
      </c>
      <c r="X198" s="123" t="s">
        <v>3148</v>
      </c>
      <c r="Y198" s="123" t="s">
        <v>2956</v>
      </c>
      <c r="Z198" s="115" t="s">
        <v>3149</v>
      </c>
      <c r="AA198" s="116" t="s">
        <v>3150</v>
      </c>
    </row>
    <row r="199" spans="1:27" ht="80.099999999999994" customHeight="1" x14ac:dyDescent="0.25">
      <c r="A199" s="9" t="s">
        <v>3151</v>
      </c>
      <c r="B199" s="9">
        <v>196</v>
      </c>
      <c r="C199" s="9" t="s">
        <v>3023</v>
      </c>
      <c r="D199" s="9" t="s">
        <v>3024</v>
      </c>
      <c r="E199" s="9" t="s">
        <v>3132</v>
      </c>
      <c r="F199" s="9" t="s">
        <v>220</v>
      </c>
      <c r="G199" s="114" t="s">
        <v>5025</v>
      </c>
      <c r="H199" s="126" t="s">
        <v>5259</v>
      </c>
      <c r="I199" s="123" t="s">
        <v>212</v>
      </c>
      <c r="J199" s="115" t="s">
        <v>3154</v>
      </c>
      <c r="K199" s="116" t="s">
        <v>3155</v>
      </c>
      <c r="L199" s="115" t="s">
        <v>3156</v>
      </c>
      <c r="M199" s="116" t="s">
        <v>3157</v>
      </c>
      <c r="N199" s="115" t="s">
        <v>3158</v>
      </c>
      <c r="O199" s="116" t="s">
        <v>3159</v>
      </c>
      <c r="P199" s="123" t="s">
        <v>3160</v>
      </c>
      <c r="Q199" s="123" t="s">
        <v>3161</v>
      </c>
      <c r="R199" s="123" t="s">
        <v>3162</v>
      </c>
      <c r="S199" s="123" t="s">
        <v>3163</v>
      </c>
      <c r="T199" s="115" t="s">
        <v>3164</v>
      </c>
      <c r="U199" s="116" t="s">
        <v>94</v>
      </c>
      <c r="V199" s="115" t="s">
        <v>3165</v>
      </c>
      <c r="W199" s="116" t="s">
        <v>3166</v>
      </c>
      <c r="X199" s="123" t="s">
        <v>3167</v>
      </c>
      <c r="Y199" s="123" t="s">
        <v>2913</v>
      </c>
      <c r="Z199" s="115" t="s">
        <v>3168</v>
      </c>
      <c r="AA199" s="116" t="s">
        <v>3169</v>
      </c>
    </row>
    <row r="200" spans="1:27" ht="80.099999999999994" customHeight="1" x14ac:dyDescent="0.25">
      <c r="A200" s="9" t="s">
        <v>3170</v>
      </c>
      <c r="B200" s="9">
        <v>197</v>
      </c>
      <c r="C200" s="9" t="s">
        <v>3023</v>
      </c>
      <c r="D200" s="9" t="s">
        <v>3024</v>
      </c>
      <c r="E200" s="9" t="s">
        <v>3132</v>
      </c>
      <c r="F200" s="9" t="s">
        <v>3171</v>
      </c>
      <c r="G200" s="114" t="s">
        <v>5026</v>
      </c>
      <c r="H200" s="126" t="s">
        <v>5260</v>
      </c>
      <c r="I200" s="123" t="s">
        <v>3175</v>
      </c>
      <c r="J200" s="115" t="s">
        <v>3176</v>
      </c>
      <c r="K200" s="116" t="s">
        <v>3177</v>
      </c>
      <c r="L200" s="115" t="s">
        <v>3178</v>
      </c>
      <c r="M200" s="116" t="s">
        <v>3179</v>
      </c>
      <c r="N200" s="115" t="s">
        <v>3180</v>
      </c>
      <c r="O200" s="116" t="s">
        <v>3181</v>
      </c>
      <c r="P200" s="123" t="s">
        <v>3182</v>
      </c>
      <c r="Q200" s="123" t="s">
        <v>3183</v>
      </c>
      <c r="R200" s="123" t="s">
        <v>3184</v>
      </c>
      <c r="S200" s="123" t="s">
        <v>3185</v>
      </c>
      <c r="T200" s="115" t="s">
        <v>3186</v>
      </c>
      <c r="U200" s="116" t="s">
        <v>94</v>
      </c>
      <c r="V200" s="115" t="s">
        <v>3187</v>
      </c>
      <c r="W200" s="116" t="s">
        <v>3188</v>
      </c>
      <c r="X200" s="123" t="s">
        <v>3189</v>
      </c>
      <c r="Y200" s="123" t="s">
        <v>2956</v>
      </c>
      <c r="Z200" s="115" t="s">
        <v>3190</v>
      </c>
      <c r="AA200" s="116" t="s">
        <v>3191</v>
      </c>
    </row>
    <row r="201" spans="1:27" ht="80.099999999999994" customHeight="1" x14ac:dyDescent="0.25">
      <c r="A201" s="9" t="s">
        <v>3192</v>
      </c>
      <c r="B201" s="9">
        <v>198</v>
      </c>
      <c r="C201" s="9" t="s">
        <v>3023</v>
      </c>
      <c r="D201" s="9" t="s">
        <v>3024</v>
      </c>
      <c r="E201" s="9" t="s">
        <v>3132</v>
      </c>
      <c r="F201" s="9" t="s">
        <v>3193</v>
      </c>
      <c r="G201" s="114" t="s">
        <v>5027</v>
      </c>
      <c r="H201" s="126" t="s">
        <v>5261</v>
      </c>
      <c r="I201" s="123" t="s">
        <v>3197</v>
      </c>
      <c r="J201" s="115" t="s">
        <v>3198</v>
      </c>
      <c r="K201" s="116" t="s">
        <v>3199</v>
      </c>
      <c r="L201" s="115" t="s">
        <v>3200</v>
      </c>
      <c r="M201" s="116" t="s">
        <v>3201</v>
      </c>
      <c r="N201" s="115" t="s">
        <v>3202</v>
      </c>
      <c r="O201" s="116" t="s">
        <v>3203</v>
      </c>
      <c r="P201" s="123" t="s">
        <v>3204</v>
      </c>
      <c r="Q201" s="123" t="s">
        <v>3205</v>
      </c>
      <c r="R201" s="123" t="s">
        <v>3206</v>
      </c>
      <c r="S201" s="123" t="s">
        <v>3207</v>
      </c>
      <c r="T201" s="115" t="s">
        <v>3208</v>
      </c>
      <c r="U201" s="116" t="s">
        <v>94</v>
      </c>
      <c r="V201" s="115" t="s">
        <v>3209</v>
      </c>
      <c r="W201" s="116" t="s">
        <v>3210</v>
      </c>
      <c r="X201" s="123" t="s">
        <v>3211</v>
      </c>
      <c r="Y201" s="123" t="s">
        <v>3212</v>
      </c>
      <c r="Z201" s="115" t="s">
        <v>3213</v>
      </c>
      <c r="AA201" s="116" t="s">
        <v>3214</v>
      </c>
    </row>
    <row r="202" spans="1:27" ht="80.099999999999994" customHeight="1" x14ac:dyDescent="0.25">
      <c r="A202" s="9" t="s">
        <v>3215</v>
      </c>
      <c r="B202" s="9">
        <v>199</v>
      </c>
      <c r="C202" s="9" t="s">
        <v>3023</v>
      </c>
      <c r="D202" s="9" t="s">
        <v>3024</v>
      </c>
      <c r="E202" s="9" t="s">
        <v>3132</v>
      </c>
      <c r="F202" s="9" t="s">
        <v>3216</v>
      </c>
      <c r="G202" s="114" t="s">
        <v>5028</v>
      </c>
      <c r="H202" s="126" t="s">
        <v>5262</v>
      </c>
      <c r="I202" s="123" t="s">
        <v>3220</v>
      </c>
      <c r="J202" s="115" t="s">
        <v>3221</v>
      </c>
      <c r="K202" s="116" t="s">
        <v>3222</v>
      </c>
      <c r="L202" s="115" t="s">
        <v>3223</v>
      </c>
      <c r="M202" s="116" t="s">
        <v>3224</v>
      </c>
      <c r="N202" s="115" t="s">
        <v>3225</v>
      </c>
      <c r="O202" s="116" t="s">
        <v>3226</v>
      </c>
      <c r="P202" s="123" t="s">
        <v>3227</v>
      </c>
      <c r="Q202" s="123" t="s">
        <v>3228</v>
      </c>
      <c r="R202" s="123" t="s">
        <v>3229</v>
      </c>
      <c r="S202" s="123" t="s">
        <v>3230</v>
      </c>
      <c r="T202" s="115" t="s">
        <v>3231</v>
      </c>
      <c r="U202" s="116" t="s">
        <v>94</v>
      </c>
      <c r="V202" s="115" t="s">
        <v>3232</v>
      </c>
      <c r="W202" s="116" t="s">
        <v>3233</v>
      </c>
      <c r="X202" s="123" t="s">
        <v>3234</v>
      </c>
      <c r="Y202" s="123" t="s">
        <v>2890</v>
      </c>
      <c r="Z202" s="115" t="s">
        <v>3235</v>
      </c>
      <c r="AA202" s="116" t="s">
        <v>3236</v>
      </c>
    </row>
    <row r="203" spans="1:27" ht="80.099999999999994" customHeight="1" x14ac:dyDescent="0.25">
      <c r="A203" s="9" t="s">
        <v>3237</v>
      </c>
      <c r="B203" s="9">
        <v>200</v>
      </c>
      <c r="C203" s="9" t="s">
        <v>3023</v>
      </c>
      <c r="D203" s="9" t="s">
        <v>3024</v>
      </c>
      <c r="E203" s="9" t="s">
        <v>3238</v>
      </c>
      <c r="F203" s="9" t="s">
        <v>3239</v>
      </c>
      <c r="G203" s="114" t="s">
        <v>5029</v>
      </c>
      <c r="H203" s="126" t="s">
        <v>5263</v>
      </c>
      <c r="I203" s="123" t="s">
        <v>3242</v>
      </c>
      <c r="J203" s="115" t="s">
        <v>3243</v>
      </c>
      <c r="K203" s="116" t="s">
        <v>3244</v>
      </c>
      <c r="L203" s="115" t="s">
        <v>3245</v>
      </c>
      <c r="M203" s="116" t="s">
        <v>3246</v>
      </c>
      <c r="N203" s="115" t="s">
        <v>3247</v>
      </c>
      <c r="O203" s="116" t="s">
        <v>3248</v>
      </c>
      <c r="P203" s="123" t="s">
        <v>3249</v>
      </c>
      <c r="Q203" s="123" t="s">
        <v>3250</v>
      </c>
      <c r="R203" s="123" t="s">
        <v>3251</v>
      </c>
      <c r="S203" s="123" t="s">
        <v>3252</v>
      </c>
      <c r="T203" s="115" t="s">
        <v>3253</v>
      </c>
      <c r="U203" s="116" t="s">
        <v>94</v>
      </c>
      <c r="V203" s="115" t="s">
        <v>3254</v>
      </c>
      <c r="W203" s="116" t="s">
        <v>3255</v>
      </c>
      <c r="X203" s="123" t="s">
        <v>3256</v>
      </c>
      <c r="Y203" s="123" t="s">
        <v>2913</v>
      </c>
      <c r="Z203" s="115" t="s">
        <v>3257</v>
      </c>
      <c r="AA203" s="116" t="s">
        <v>3258</v>
      </c>
    </row>
    <row r="204" spans="1:27" ht="80.099999999999994" customHeight="1" x14ac:dyDescent="0.25">
      <c r="A204" s="9" t="s">
        <v>3259</v>
      </c>
      <c r="B204" s="9">
        <v>201</v>
      </c>
      <c r="C204" s="9" t="s">
        <v>3023</v>
      </c>
      <c r="D204" s="9" t="s">
        <v>3024</v>
      </c>
      <c r="E204" s="9" t="s">
        <v>3238</v>
      </c>
      <c r="F204" s="9" t="s">
        <v>1699</v>
      </c>
      <c r="G204" s="114" t="s">
        <v>5030</v>
      </c>
      <c r="H204" s="126" t="s">
        <v>5264</v>
      </c>
      <c r="I204" s="123" t="s">
        <v>3264</v>
      </c>
      <c r="J204" s="115" t="s">
        <v>3265</v>
      </c>
      <c r="K204" s="116" t="s">
        <v>3266</v>
      </c>
      <c r="L204" s="115" t="s">
        <v>3267</v>
      </c>
      <c r="M204" s="116" t="s">
        <v>3268</v>
      </c>
      <c r="N204" s="115" t="s">
        <v>3269</v>
      </c>
      <c r="O204" s="116" t="s">
        <v>3270</v>
      </c>
      <c r="P204" s="123" t="s">
        <v>3271</v>
      </c>
      <c r="Q204" s="123" t="s">
        <v>3272</v>
      </c>
      <c r="R204" s="123" t="s">
        <v>3273</v>
      </c>
      <c r="S204" s="123" t="s">
        <v>3274</v>
      </c>
      <c r="T204" s="115" t="s">
        <v>3275</v>
      </c>
      <c r="U204" s="116" t="s">
        <v>94</v>
      </c>
      <c r="V204" s="115" t="s">
        <v>3276</v>
      </c>
      <c r="W204" s="116" t="s">
        <v>3277</v>
      </c>
      <c r="X204" s="123" t="s">
        <v>3278</v>
      </c>
      <c r="Y204" s="123" t="s">
        <v>2956</v>
      </c>
      <c r="Z204" s="115" t="s">
        <v>3279</v>
      </c>
      <c r="AA204" s="116" t="s">
        <v>3280</v>
      </c>
    </row>
    <row r="205" spans="1:27" ht="80.099999999999994" customHeight="1" x14ac:dyDescent="0.25">
      <c r="A205" s="9" t="s">
        <v>3281</v>
      </c>
      <c r="B205" s="9">
        <v>202</v>
      </c>
      <c r="C205" s="9" t="s">
        <v>3023</v>
      </c>
      <c r="D205" s="9" t="s">
        <v>3024</v>
      </c>
      <c r="E205" s="9" t="s">
        <v>3238</v>
      </c>
      <c r="F205" s="9" t="s">
        <v>3282</v>
      </c>
      <c r="G205" s="114" t="s">
        <v>5031</v>
      </c>
      <c r="H205" s="126" t="s">
        <v>5265</v>
      </c>
      <c r="I205" s="123" t="s">
        <v>3286</v>
      </c>
      <c r="J205" s="115" t="s">
        <v>3287</v>
      </c>
      <c r="K205" s="116" t="s">
        <v>3288</v>
      </c>
      <c r="L205" s="115" t="s">
        <v>3289</v>
      </c>
      <c r="M205" s="116" t="s">
        <v>3290</v>
      </c>
      <c r="N205" s="115" t="s">
        <v>3291</v>
      </c>
      <c r="O205" s="116" t="s">
        <v>3292</v>
      </c>
      <c r="P205" s="123" t="s">
        <v>3293</v>
      </c>
      <c r="Q205" s="123" t="s">
        <v>3294</v>
      </c>
      <c r="R205" s="123" t="s">
        <v>3295</v>
      </c>
      <c r="S205" s="123" t="s">
        <v>3296</v>
      </c>
      <c r="T205" s="115" t="s">
        <v>3297</v>
      </c>
      <c r="U205" s="116" t="s">
        <v>94</v>
      </c>
      <c r="V205" s="115" t="s">
        <v>3298</v>
      </c>
      <c r="W205" s="116" t="s">
        <v>3299</v>
      </c>
      <c r="X205" s="123" t="s">
        <v>3300</v>
      </c>
      <c r="Y205" s="123" t="s">
        <v>2956</v>
      </c>
      <c r="Z205" s="115" t="s">
        <v>3301</v>
      </c>
      <c r="AA205" s="116" t="s">
        <v>3302</v>
      </c>
    </row>
    <row r="206" spans="1:27" ht="80.099999999999994" customHeight="1" x14ac:dyDescent="0.25">
      <c r="A206" s="9" t="s">
        <v>3303</v>
      </c>
      <c r="B206" s="9">
        <v>203</v>
      </c>
      <c r="C206" s="9" t="s">
        <v>3023</v>
      </c>
      <c r="D206" s="9" t="s">
        <v>3024</v>
      </c>
      <c r="E206" s="9" t="s">
        <v>3238</v>
      </c>
      <c r="F206" s="9" t="s">
        <v>3304</v>
      </c>
      <c r="G206" s="114" t="s">
        <v>3305</v>
      </c>
      <c r="H206" s="126" t="s">
        <v>5266</v>
      </c>
      <c r="I206" s="123" t="s">
        <v>3307</v>
      </c>
      <c r="J206" s="115" t="s">
        <v>3308</v>
      </c>
      <c r="K206" s="116" t="s">
        <v>3309</v>
      </c>
      <c r="L206" s="115" t="s">
        <v>3310</v>
      </c>
      <c r="M206" s="116" t="s">
        <v>3311</v>
      </c>
      <c r="N206" s="115" t="s">
        <v>3312</v>
      </c>
      <c r="O206" s="116" t="s">
        <v>3313</v>
      </c>
      <c r="P206" s="123" t="s">
        <v>3314</v>
      </c>
      <c r="Q206" s="123" t="s">
        <v>3315</v>
      </c>
      <c r="R206" s="123" t="s">
        <v>3316</v>
      </c>
      <c r="S206" s="123" t="s">
        <v>1647</v>
      </c>
      <c r="T206" s="115" t="s">
        <v>3317</v>
      </c>
      <c r="U206" s="116" t="s">
        <v>94</v>
      </c>
      <c r="V206" s="115" t="s">
        <v>3318</v>
      </c>
      <c r="W206" s="116" t="s">
        <v>3319</v>
      </c>
      <c r="X206" s="123" t="s">
        <v>3320</v>
      </c>
      <c r="Y206" s="123" t="s">
        <v>2956</v>
      </c>
      <c r="Z206" s="115" t="s">
        <v>3321</v>
      </c>
      <c r="AA206" s="116" t="s">
        <v>3322</v>
      </c>
    </row>
    <row r="207" spans="1:27" ht="80.099999999999994" customHeight="1" x14ac:dyDescent="0.25">
      <c r="A207" s="9" t="s">
        <v>3323</v>
      </c>
      <c r="B207" s="9">
        <v>204</v>
      </c>
      <c r="C207" s="9" t="s">
        <v>3023</v>
      </c>
      <c r="D207" s="9" t="s">
        <v>3024</v>
      </c>
      <c r="E207" s="9" t="s">
        <v>3238</v>
      </c>
      <c r="F207" s="9" t="s">
        <v>3324</v>
      </c>
      <c r="G207" s="114" t="s">
        <v>5032</v>
      </c>
      <c r="H207" s="126" t="s">
        <v>5267</v>
      </c>
      <c r="I207" s="123" t="s">
        <v>1741</v>
      </c>
      <c r="J207" s="115" t="s">
        <v>3327</v>
      </c>
      <c r="K207" s="116" t="s">
        <v>3328</v>
      </c>
      <c r="L207" s="115" t="s">
        <v>3329</v>
      </c>
      <c r="M207" s="116" t="s">
        <v>3330</v>
      </c>
      <c r="N207" s="115" t="s">
        <v>3331</v>
      </c>
      <c r="O207" s="116" t="s">
        <v>3332</v>
      </c>
      <c r="P207" s="123" t="s">
        <v>3333</v>
      </c>
      <c r="Q207" s="123" t="s">
        <v>3334</v>
      </c>
      <c r="R207" s="123" t="s">
        <v>3335</v>
      </c>
      <c r="S207" s="123" t="s">
        <v>3336</v>
      </c>
      <c r="T207" s="115" t="s">
        <v>3337</v>
      </c>
      <c r="U207" s="116" t="s">
        <v>94</v>
      </c>
      <c r="V207" s="115" t="s">
        <v>3338</v>
      </c>
      <c r="W207" s="116" t="s">
        <v>3339</v>
      </c>
      <c r="X207" s="123" t="s">
        <v>3340</v>
      </c>
      <c r="Y207" s="123" t="s">
        <v>2913</v>
      </c>
      <c r="Z207" s="115" t="s">
        <v>3341</v>
      </c>
      <c r="AA207" s="116" t="s">
        <v>3342</v>
      </c>
    </row>
    <row r="208" spans="1:27" ht="80.099999999999994" customHeight="1" x14ac:dyDescent="0.25">
      <c r="A208" s="9" t="s">
        <v>3343</v>
      </c>
      <c r="B208" s="9">
        <v>205</v>
      </c>
      <c r="C208" s="9" t="s">
        <v>73</v>
      </c>
      <c r="D208" s="9" t="s">
        <v>74</v>
      </c>
      <c r="E208" s="9" t="s">
        <v>3344</v>
      </c>
      <c r="F208" s="9" t="s">
        <v>3345</v>
      </c>
      <c r="G208" s="114" t="s">
        <v>5033</v>
      </c>
      <c r="H208" s="126" t="s">
        <v>5268</v>
      </c>
      <c r="I208" s="123" t="s">
        <v>3349</v>
      </c>
      <c r="J208" s="115" t="s">
        <v>3350</v>
      </c>
      <c r="K208" s="116" t="s">
        <v>3351</v>
      </c>
      <c r="L208" s="115" t="s">
        <v>3352</v>
      </c>
      <c r="M208" s="116" t="s">
        <v>3353</v>
      </c>
      <c r="N208" s="115" t="s">
        <v>3354</v>
      </c>
      <c r="O208" s="116" t="s">
        <v>3355</v>
      </c>
      <c r="P208" s="123" t="s">
        <v>3356</v>
      </c>
      <c r="Q208" s="123" t="s">
        <v>3357</v>
      </c>
      <c r="R208" s="123" t="s">
        <v>3358</v>
      </c>
      <c r="S208" s="123" t="s">
        <v>3359</v>
      </c>
      <c r="T208" s="115" t="s">
        <v>3360</v>
      </c>
      <c r="U208" s="116" t="s">
        <v>94</v>
      </c>
      <c r="V208" s="115" t="s">
        <v>3361</v>
      </c>
      <c r="W208" s="116" t="s">
        <v>3362</v>
      </c>
      <c r="X208" s="123" t="s">
        <v>3363</v>
      </c>
      <c r="Y208" s="123" t="s">
        <v>3364</v>
      </c>
      <c r="Z208" s="115" t="s">
        <v>3365</v>
      </c>
      <c r="AA208" s="116" t="s">
        <v>3366</v>
      </c>
    </row>
    <row r="209" spans="1:27" ht="80.099999999999994" customHeight="1" x14ac:dyDescent="0.25">
      <c r="A209" s="9" t="s">
        <v>3367</v>
      </c>
      <c r="B209" s="9">
        <v>206</v>
      </c>
      <c r="C209" s="9" t="s">
        <v>73</v>
      </c>
      <c r="D209" s="9" t="s">
        <v>74</v>
      </c>
      <c r="E209" s="9" t="s">
        <v>3344</v>
      </c>
      <c r="F209" s="9" t="s">
        <v>3368</v>
      </c>
      <c r="G209" s="114" t="s">
        <v>5034</v>
      </c>
      <c r="H209" s="126" t="s">
        <v>5269</v>
      </c>
      <c r="I209" s="123" t="s">
        <v>3371</v>
      </c>
      <c r="J209" s="115" t="s">
        <v>3372</v>
      </c>
      <c r="K209" s="116" t="s">
        <v>3373</v>
      </c>
      <c r="L209" s="115" t="s">
        <v>3374</v>
      </c>
      <c r="M209" s="116" t="s">
        <v>3375</v>
      </c>
      <c r="N209" s="115" t="s">
        <v>3376</v>
      </c>
      <c r="O209" s="116" t="s">
        <v>3377</v>
      </c>
      <c r="P209" s="123" t="s">
        <v>3378</v>
      </c>
      <c r="Q209" s="123" t="s">
        <v>3379</v>
      </c>
      <c r="R209" s="123" t="s">
        <v>3380</v>
      </c>
      <c r="S209" s="123" t="s">
        <v>3381</v>
      </c>
      <c r="T209" s="115" t="s">
        <v>3382</v>
      </c>
      <c r="U209" s="116" t="s">
        <v>94</v>
      </c>
      <c r="V209" s="115" t="s">
        <v>3383</v>
      </c>
      <c r="W209" s="116" t="s">
        <v>3384</v>
      </c>
      <c r="X209" s="123" t="s">
        <v>3385</v>
      </c>
      <c r="Y209" s="123" t="s">
        <v>2913</v>
      </c>
      <c r="Z209" s="115" t="s">
        <v>3386</v>
      </c>
      <c r="AA209" s="116" t="s">
        <v>3387</v>
      </c>
    </row>
    <row r="210" spans="1:27" ht="80.099999999999994" customHeight="1" x14ac:dyDescent="0.25">
      <c r="A210" s="9" t="s">
        <v>3388</v>
      </c>
      <c r="B210" s="9">
        <v>207</v>
      </c>
      <c r="C210" s="9" t="s">
        <v>73</v>
      </c>
      <c r="D210" s="9" t="s">
        <v>74</v>
      </c>
      <c r="E210" s="9" t="s">
        <v>3344</v>
      </c>
      <c r="F210" s="9" t="s">
        <v>3389</v>
      </c>
      <c r="G210" s="114" t="s">
        <v>5035</v>
      </c>
      <c r="H210" s="126" t="s">
        <v>5270</v>
      </c>
      <c r="I210" s="123" t="s">
        <v>3393</v>
      </c>
      <c r="J210" s="115" t="s">
        <v>3394</v>
      </c>
      <c r="K210" s="116" t="s">
        <v>3395</v>
      </c>
      <c r="L210" s="115" t="s">
        <v>3396</v>
      </c>
      <c r="M210" s="116" t="s">
        <v>3397</v>
      </c>
      <c r="N210" s="115" t="s">
        <v>3398</v>
      </c>
      <c r="O210" s="116" t="s">
        <v>3399</v>
      </c>
      <c r="P210" s="123" t="s">
        <v>3400</v>
      </c>
      <c r="Q210" s="123" t="s">
        <v>3401</v>
      </c>
      <c r="R210" s="123" t="s">
        <v>3402</v>
      </c>
      <c r="S210" s="123" t="s">
        <v>3403</v>
      </c>
      <c r="T210" s="115" t="s">
        <v>3404</v>
      </c>
      <c r="U210" s="116" t="s">
        <v>94</v>
      </c>
      <c r="V210" s="115" t="s">
        <v>3405</v>
      </c>
      <c r="W210" s="116" t="s">
        <v>3406</v>
      </c>
      <c r="X210" s="123" t="s">
        <v>3407</v>
      </c>
      <c r="Y210" s="123" t="s">
        <v>2890</v>
      </c>
      <c r="Z210" s="115" t="s">
        <v>3408</v>
      </c>
      <c r="AA210" s="116" t="s">
        <v>3409</v>
      </c>
    </row>
    <row r="211" spans="1:27" ht="80.099999999999994" customHeight="1" x14ac:dyDescent="0.25">
      <c r="A211" s="9" t="s">
        <v>3410</v>
      </c>
      <c r="B211" s="9">
        <v>208</v>
      </c>
      <c r="C211" s="9" t="s">
        <v>73</v>
      </c>
      <c r="D211" s="9" t="s">
        <v>74</v>
      </c>
      <c r="E211" s="9" t="s">
        <v>3344</v>
      </c>
      <c r="F211" s="9" t="s">
        <v>3411</v>
      </c>
      <c r="G211" s="114" t="s">
        <v>5036</v>
      </c>
      <c r="H211" s="126" t="s">
        <v>5271</v>
      </c>
      <c r="I211" s="123" t="s">
        <v>465</v>
      </c>
      <c r="J211" s="115" t="s">
        <v>3414</v>
      </c>
      <c r="K211" s="116" t="s">
        <v>3415</v>
      </c>
      <c r="L211" s="115" t="s">
        <v>3416</v>
      </c>
      <c r="M211" s="116" t="s">
        <v>3417</v>
      </c>
      <c r="N211" s="115" t="s">
        <v>3418</v>
      </c>
      <c r="O211" s="116" t="s">
        <v>3419</v>
      </c>
      <c r="P211" s="123" t="s">
        <v>3420</v>
      </c>
      <c r="Q211" s="123" t="s">
        <v>3421</v>
      </c>
      <c r="R211" s="123" t="s">
        <v>3422</v>
      </c>
      <c r="S211" s="123" t="s">
        <v>3423</v>
      </c>
      <c r="T211" s="115" t="s">
        <v>3424</v>
      </c>
      <c r="U211" s="116" t="s">
        <v>94</v>
      </c>
      <c r="V211" s="115" t="s">
        <v>3425</v>
      </c>
      <c r="W211" s="116" t="s">
        <v>3426</v>
      </c>
      <c r="X211" s="123" t="s">
        <v>3427</v>
      </c>
      <c r="Y211" s="123" t="s">
        <v>2956</v>
      </c>
      <c r="Z211" s="115" t="s">
        <v>3428</v>
      </c>
      <c r="AA211" s="116" t="s">
        <v>3429</v>
      </c>
    </row>
    <row r="212" spans="1:27" ht="80.099999999999994" customHeight="1" x14ac:dyDescent="0.25">
      <c r="A212" s="9" t="s">
        <v>3430</v>
      </c>
      <c r="B212" s="9">
        <v>209</v>
      </c>
      <c r="C212" s="9" t="s">
        <v>73</v>
      </c>
      <c r="D212" s="9" t="s">
        <v>74</v>
      </c>
      <c r="E212" s="9" t="s">
        <v>3344</v>
      </c>
      <c r="F212" s="9" t="s">
        <v>3431</v>
      </c>
      <c r="G212" s="114" t="s">
        <v>5037</v>
      </c>
      <c r="H212" s="126" t="s">
        <v>5272</v>
      </c>
      <c r="I212" s="123" t="s">
        <v>3434</v>
      </c>
      <c r="J212" s="115" t="s">
        <v>3435</v>
      </c>
      <c r="K212" s="116" t="s">
        <v>3436</v>
      </c>
      <c r="L212" s="115" t="s">
        <v>3437</v>
      </c>
      <c r="M212" s="116" t="s">
        <v>3438</v>
      </c>
      <c r="N212" s="115" t="s">
        <v>3439</v>
      </c>
      <c r="O212" s="116" t="s">
        <v>3440</v>
      </c>
      <c r="P212" s="123" t="s">
        <v>3441</v>
      </c>
      <c r="Q212" s="123" t="s">
        <v>3442</v>
      </c>
      <c r="R212" s="123" t="s">
        <v>3443</v>
      </c>
      <c r="S212" s="123" t="s">
        <v>92</v>
      </c>
      <c r="T212" s="115" t="s">
        <v>3444</v>
      </c>
      <c r="U212" s="116" t="s">
        <v>94</v>
      </c>
      <c r="V212" s="115" t="s">
        <v>3445</v>
      </c>
      <c r="W212" s="116" t="s">
        <v>3446</v>
      </c>
      <c r="X212" s="123" t="s">
        <v>3447</v>
      </c>
      <c r="Y212" s="123" t="s">
        <v>2913</v>
      </c>
      <c r="Z212" s="115" t="s">
        <v>3448</v>
      </c>
      <c r="AA212" s="116" t="s">
        <v>3449</v>
      </c>
    </row>
    <row r="213" spans="1:27" ht="80.099999999999994" customHeight="1" x14ac:dyDescent="0.25">
      <c r="A213" s="9" t="s">
        <v>3450</v>
      </c>
      <c r="B213" s="9">
        <v>210</v>
      </c>
      <c r="C213" s="9" t="s">
        <v>3023</v>
      </c>
      <c r="D213" s="9" t="s">
        <v>3024</v>
      </c>
      <c r="E213" s="9" t="s">
        <v>3451</v>
      </c>
      <c r="F213" s="9" t="s">
        <v>1831</v>
      </c>
      <c r="G213" s="114" t="s">
        <v>5038</v>
      </c>
      <c r="H213" s="126" t="s">
        <v>5273</v>
      </c>
      <c r="I213" s="123" t="s">
        <v>3454</v>
      </c>
      <c r="J213" s="115" t="s">
        <v>3455</v>
      </c>
      <c r="K213" s="116" t="s">
        <v>3456</v>
      </c>
      <c r="L213" s="115" t="s">
        <v>3457</v>
      </c>
      <c r="M213" s="116" t="s">
        <v>3458</v>
      </c>
      <c r="N213" s="115" t="s">
        <v>3459</v>
      </c>
      <c r="O213" s="116" t="s">
        <v>3460</v>
      </c>
      <c r="P213" s="123" t="s">
        <v>3461</v>
      </c>
      <c r="Q213" s="123" t="s">
        <v>3462</v>
      </c>
      <c r="R213" s="123" t="s">
        <v>3463</v>
      </c>
      <c r="S213" s="123" t="s">
        <v>3464</v>
      </c>
      <c r="T213" s="115" t="s">
        <v>3465</v>
      </c>
      <c r="U213" s="116" t="s">
        <v>94</v>
      </c>
      <c r="V213" s="115" t="s">
        <v>3466</v>
      </c>
      <c r="W213" s="116" t="s">
        <v>3467</v>
      </c>
      <c r="X213" s="123" t="s">
        <v>3468</v>
      </c>
      <c r="Y213" s="123" t="s">
        <v>3469</v>
      </c>
      <c r="Z213" s="115" t="s">
        <v>3470</v>
      </c>
      <c r="AA213" s="116" t="s">
        <v>3471</v>
      </c>
    </row>
    <row r="214" spans="1:27" ht="80.099999999999994" customHeight="1" x14ac:dyDescent="0.25">
      <c r="A214" s="9" t="s">
        <v>3472</v>
      </c>
      <c r="B214" s="9">
        <v>211</v>
      </c>
      <c r="C214" s="9" t="s">
        <v>3023</v>
      </c>
      <c r="D214" s="9" t="s">
        <v>3024</v>
      </c>
      <c r="E214" s="9" t="s">
        <v>3451</v>
      </c>
      <c r="F214" s="9" t="s">
        <v>3473</v>
      </c>
      <c r="G214" s="114" t="s">
        <v>5039</v>
      </c>
      <c r="H214" s="126" t="s">
        <v>5274</v>
      </c>
      <c r="I214" s="123" t="s">
        <v>3477</v>
      </c>
      <c r="J214" s="115" t="s">
        <v>3478</v>
      </c>
      <c r="K214" s="116" t="s">
        <v>3479</v>
      </c>
      <c r="L214" s="115" t="s">
        <v>3480</v>
      </c>
      <c r="M214" s="116" t="s">
        <v>3481</v>
      </c>
      <c r="N214" s="115" t="s">
        <v>3482</v>
      </c>
      <c r="O214" s="116" t="s">
        <v>3483</v>
      </c>
      <c r="P214" s="123" t="s">
        <v>3484</v>
      </c>
      <c r="Q214" s="123" t="s">
        <v>3485</v>
      </c>
      <c r="R214" s="123" t="s">
        <v>3486</v>
      </c>
      <c r="S214" s="123" t="s">
        <v>276</v>
      </c>
      <c r="T214" s="115" t="s">
        <v>3487</v>
      </c>
      <c r="U214" s="116" t="s">
        <v>94</v>
      </c>
      <c r="V214" s="115" t="s">
        <v>3488</v>
      </c>
      <c r="W214" s="116" t="s">
        <v>3489</v>
      </c>
      <c r="X214" s="123" t="s">
        <v>3490</v>
      </c>
      <c r="Y214" s="123" t="s">
        <v>3469</v>
      </c>
      <c r="Z214" s="115" t="s">
        <v>3491</v>
      </c>
      <c r="AA214" s="116" t="s">
        <v>3492</v>
      </c>
    </row>
    <row r="215" spans="1:27" ht="80.099999999999994" customHeight="1" x14ac:dyDescent="0.25">
      <c r="A215" s="9" t="s">
        <v>3493</v>
      </c>
      <c r="B215" s="9">
        <v>212</v>
      </c>
      <c r="C215" s="9" t="s">
        <v>3023</v>
      </c>
      <c r="D215" s="9" t="s">
        <v>3024</v>
      </c>
      <c r="E215" s="9" t="s">
        <v>3451</v>
      </c>
      <c r="F215" s="9" t="s">
        <v>3494</v>
      </c>
      <c r="G215" s="114" t="s">
        <v>5040</v>
      </c>
      <c r="H215" s="126" t="s">
        <v>5275</v>
      </c>
      <c r="I215" s="123" t="s">
        <v>1928</v>
      </c>
      <c r="J215" s="115" t="s">
        <v>3498</v>
      </c>
      <c r="K215" s="116" t="s">
        <v>3499</v>
      </c>
      <c r="L215" s="115" t="s">
        <v>3500</v>
      </c>
      <c r="M215" s="116" t="s">
        <v>3501</v>
      </c>
      <c r="N215" s="115" t="s">
        <v>3502</v>
      </c>
      <c r="O215" s="116" t="s">
        <v>3503</v>
      </c>
      <c r="P215" s="123" t="s">
        <v>3504</v>
      </c>
      <c r="Q215" s="123" t="s">
        <v>3505</v>
      </c>
      <c r="R215" s="123" t="s">
        <v>3506</v>
      </c>
      <c r="S215" s="123" t="s">
        <v>92</v>
      </c>
      <c r="T215" s="115" t="s">
        <v>3507</v>
      </c>
      <c r="U215" s="116" t="s">
        <v>94</v>
      </c>
      <c r="V215" s="115" t="s">
        <v>3508</v>
      </c>
      <c r="W215" s="116" t="s">
        <v>3509</v>
      </c>
      <c r="X215" s="123" t="s">
        <v>3510</v>
      </c>
      <c r="Y215" s="123" t="s">
        <v>3511</v>
      </c>
      <c r="Z215" s="115" t="s">
        <v>3512</v>
      </c>
      <c r="AA215" s="116" t="s">
        <v>3513</v>
      </c>
    </row>
    <row r="216" spans="1:27" ht="80.099999999999994" customHeight="1" x14ac:dyDescent="0.25">
      <c r="A216" s="9" t="s">
        <v>3514</v>
      </c>
      <c r="B216" s="9">
        <v>213</v>
      </c>
      <c r="C216" s="9" t="s">
        <v>3023</v>
      </c>
      <c r="D216" s="9" t="s">
        <v>3024</v>
      </c>
      <c r="E216" s="9" t="s">
        <v>3515</v>
      </c>
      <c r="F216" s="9" t="s">
        <v>3516</v>
      </c>
      <c r="G216" s="114" t="s">
        <v>5041</v>
      </c>
      <c r="H216" s="126" t="s">
        <v>5276</v>
      </c>
      <c r="I216" s="123" t="s">
        <v>3521</v>
      </c>
      <c r="J216" s="115" t="s">
        <v>3522</v>
      </c>
      <c r="K216" s="116" t="s">
        <v>3523</v>
      </c>
      <c r="L216" s="115" t="s">
        <v>3524</v>
      </c>
      <c r="M216" s="116" t="s">
        <v>3525</v>
      </c>
      <c r="N216" s="115" t="s">
        <v>3526</v>
      </c>
      <c r="O216" s="116" t="s">
        <v>3527</v>
      </c>
      <c r="P216" s="123" t="s">
        <v>3528</v>
      </c>
      <c r="Q216" s="123" t="s">
        <v>3529</v>
      </c>
      <c r="R216" s="123" t="s">
        <v>3530</v>
      </c>
      <c r="S216" s="123" t="s">
        <v>92</v>
      </c>
      <c r="T216" s="115" t="s">
        <v>3531</v>
      </c>
      <c r="U216" s="116" t="s">
        <v>94</v>
      </c>
      <c r="V216" s="115" t="s">
        <v>3532</v>
      </c>
      <c r="W216" s="116" t="s">
        <v>3533</v>
      </c>
      <c r="X216" s="123" t="s">
        <v>3534</v>
      </c>
      <c r="Y216" s="123" t="s">
        <v>3535</v>
      </c>
      <c r="Z216" s="115" t="s">
        <v>3536</v>
      </c>
      <c r="AA216" s="116" t="s">
        <v>3537</v>
      </c>
    </row>
    <row r="217" spans="1:27" ht="80.099999999999994" customHeight="1" x14ac:dyDescent="0.25">
      <c r="A217" s="9" t="s">
        <v>3538</v>
      </c>
      <c r="B217" s="9">
        <v>214</v>
      </c>
      <c r="C217" s="9" t="s">
        <v>3023</v>
      </c>
      <c r="D217" s="9" t="s">
        <v>3024</v>
      </c>
      <c r="E217" s="9" t="s">
        <v>3539</v>
      </c>
      <c r="F217" s="9" t="s">
        <v>3540</v>
      </c>
      <c r="G217" s="114" t="s">
        <v>5042</v>
      </c>
      <c r="H217" s="126" t="s">
        <v>5277</v>
      </c>
      <c r="I217" s="123" t="s">
        <v>3543</v>
      </c>
      <c r="J217" s="115" t="s">
        <v>3544</v>
      </c>
      <c r="K217" s="116" t="s">
        <v>3545</v>
      </c>
      <c r="L217" s="115" t="s">
        <v>3546</v>
      </c>
      <c r="M217" s="116" t="s">
        <v>3547</v>
      </c>
      <c r="N217" s="115" t="s">
        <v>3548</v>
      </c>
      <c r="O217" s="116" t="s">
        <v>3549</v>
      </c>
      <c r="P217" s="123" t="s">
        <v>3550</v>
      </c>
      <c r="Q217" s="123" t="s">
        <v>3551</v>
      </c>
      <c r="R217" s="123" t="s">
        <v>3552</v>
      </c>
      <c r="S217" s="123" t="s">
        <v>3553</v>
      </c>
      <c r="T217" s="115" t="s">
        <v>3554</v>
      </c>
      <c r="U217" s="116" t="s">
        <v>94</v>
      </c>
      <c r="V217" s="115" t="s">
        <v>3555</v>
      </c>
      <c r="W217" s="116" t="s">
        <v>3556</v>
      </c>
      <c r="X217" s="123" t="s">
        <v>3557</v>
      </c>
      <c r="Y217" s="123" t="s">
        <v>3558</v>
      </c>
      <c r="Z217" s="115" t="s">
        <v>3559</v>
      </c>
      <c r="AA217" s="116" t="s">
        <v>3560</v>
      </c>
    </row>
    <row r="218" spans="1:27" ht="80.099999999999994" customHeight="1" x14ac:dyDescent="0.25">
      <c r="A218" s="9" t="s">
        <v>3561</v>
      </c>
      <c r="B218" s="9">
        <v>215</v>
      </c>
      <c r="C218" s="9" t="s">
        <v>3023</v>
      </c>
      <c r="D218" s="9" t="s">
        <v>3024</v>
      </c>
      <c r="E218" s="9" t="s">
        <v>3539</v>
      </c>
      <c r="F218" s="9" t="s">
        <v>3562</v>
      </c>
      <c r="G218" s="114" t="s">
        <v>5043</v>
      </c>
      <c r="H218" s="126" t="s">
        <v>5278</v>
      </c>
      <c r="I218" s="123" t="s">
        <v>3565</v>
      </c>
      <c r="J218" s="115" t="s">
        <v>3566</v>
      </c>
      <c r="K218" s="116" t="s">
        <v>3567</v>
      </c>
      <c r="L218" s="115" t="s">
        <v>3568</v>
      </c>
      <c r="M218" s="116" t="s">
        <v>3569</v>
      </c>
      <c r="N218" s="115" t="s">
        <v>3570</v>
      </c>
      <c r="O218" s="116" t="s">
        <v>3571</v>
      </c>
      <c r="P218" s="123" t="s">
        <v>3572</v>
      </c>
      <c r="Q218" s="123" t="s">
        <v>3573</v>
      </c>
      <c r="R218" s="123" t="s">
        <v>3574</v>
      </c>
      <c r="S218" s="123" t="s">
        <v>3575</v>
      </c>
      <c r="T218" s="115" t="s">
        <v>3576</v>
      </c>
      <c r="U218" s="116" t="s">
        <v>94</v>
      </c>
      <c r="V218" s="115" t="s">
        <v>3577</v>
      </c>
      <c r="W218" s="116" t="s">
        <v>3578</v>
      </c>
      <c r="X218" s="123" t="s">
        <v>3579</v>
      </c>
      <c r="Y218" s="123" t="s">
        <v>3580</v>
      </c>
      <c r="Z218" s="115" t="s">
        <v>3581</v>
      </c>
      <c r="AA218" s="116" t="s">
        <v>3582</v>
      </c>
    </row>
    <row r="219" spans="1:27" ht="80.099999999999994" customHeight="1" x14ac:dyDescent="0.25">
      <c r="A219" s="9" t="s">
        <v>3583</v>
      </c>
      <c r="B219" s="9">
        <v>216</v>
      </c>
      <c r="C219" s="9" t="s">
        <v>3023</v>
      </c>
      <c r="D219" s="9" t="s">
        <v>3024</v>
      </c>
      <c r="E219" s="9" t="s">
        <v>3539</v>
      </c>
      <c r="F219" s="9" t="s">
        <v>3584</v>
      </c>
      <c r="G219" s="114" t="s">
        <v>5044</v>
      </c>
      <c r="H219" s="126" t="s">
        <v>5279</v>
      </c>
      <c r="I219" s="123" t="s">
        <v>3590</v>
      </c>
      <c r="J219" s="115" t="s">
        <v>3591</v>
      </c>
      <c r="K219" s="116" t="s">
        <v>3592</v>
      </c>
      <c r="L219" s="115" t="s">
        <v>3593</v>
      </c>
      <c r="M219" s="116" t="s">
        <v>3594</v>
      </c>
      <c r="N219" s="115" t="s">
        <v>3595</v>
      </c>
      <c r="O219" s="116" t="s">
        <v>3596</v>
      </c>
      <c r="P219" s="123" t="s">
        <v>3597</v>
      </c>
      <c r="Q219" s="123" t="s">
        <v>3598</v>
      </c>
      <c r="R219" s="123" t="s">
        <v>3599</v>
      </c>
      <c r="S219" s="123" t="s">
        <v>3600</v>
      </c>
      <c r="T219" s="115" t="s">
        <v>3601</v>
      </c>
      <c r="U219" s="116" t="s">
        <v>94</v>
      </c>
      <c r="V219" s="115" t="s">
        <v>3602</v>
      </c>
      <c r="W219" s="116" t="s">
        <v>3603</v>
      </c>
      <c r="X219" s="123" t="s">
        <v>3604</v>
      </c>
      <c r="Y219" s="123" t="s">
        <v>3605</v>
      </c>
      <c r="Z219" s="115" t="s">
        <v>3606</v>
      </c>
      <c r="AA219" s="116" t="s">
        <v>3607</v>
      </c>
    </row>
    <row r="220" spans="1:27" ht="80.099999999999994" customHeight="1" x14ac:dyDescent="0.25">
      <c r="A220" s="9" t="s">
        <v>3608</v>
      </c>
      <c r="B220" s="9">
        <v>217</v>
      </c>
      <c r="C220" s="9" t="s">
        <v>3023</v>
      </c>
      <c r="D220" s="9" t="s">
        <v>3024</v>
      </c>
      <c r="E220" s="9" t="s">
        <v>3539</v>
      </c>
      <c r="F220" s="9" t="s">
        <v>3609</v>
      </c>
      <c r="G220" s="114" t="s">
        <v>5045</v>
      </c>
      <c r="H220" s="126" t="s">
        <v>5280</v>
      </c>
      <c r="I220" s="123" t="s">
        <v>3612</v>
      </c>
      <c r="J220" s="115" t="s">
        <v>3613</v>
      </c>
      <c r="K220" s="116" t="s">
        <v>3614</v>
      </c>
      <c r="L220" s="115" t="s">
        <v>3615</v>
      </c>
      <c r="M220" s="116" t="s">
        <v>3616</v>
      </c>
      <c r="N220" s="115" t="s">
        <v>3617</v>
      </c>
      <c r="O220" s="116" t="s">
        <v>3618</v>
      </c>
      <c r="P220" s="123" t="s">
        <v>3619</v>
      </c>
      <c r="Q220" s="123" t="s">
        <v>3620</v>
      </c>
      <c r="R220" s="123" t="s">
        <v>3621</v>
      </c>
      <c r="S220" s="123" t="s">
        <v>3622</v>
      </c>
      <c r="T220" s="115" t="s">
        <v>3623</v>
      </c>
      <c r="U220" s="116" t="s">
        <v>94</v>
      </c>
      <c r="V220" s="115" t="s">
        <v>3624</v>
      </c>
      <c r="W220" s="116" t="s">
        <v>3625</v>
      </c>
      <c r="X220" s="123" t="s">
        <v>3626</v>
      </c>
      <c r="Y220" s="123" t="s">
        <v>3627</v>
      </c>
      <c r="Z220" s="115" t="s">
        <v>3628</v>
      </c>
      <c r="AA220" s="116" t="s">
        <v>3629</v>
      </c>
    </row>
    <row r="221" spans="1:27" ht="80.099999999999994" customHeight="1" x14ac:dyDescent="0.25">
      <c r="A221" s="9" t="s">
        <v>3630</v>
      </c>
      <c r="B221" s="9">
        <v>218</v>
      </c>
      <c r="C221" s="9" t="s">
        <v>3023</v>
      </c>
      <c r="D221" s="9" t="s">
        <v>3024</v>
      </c>
      <c r="E221" s="9" t="s">
        <v>3631</v>
      </c>
      <c r="F221" s="9" t="s">
        <v>3632</v>
      </c>
      <c r="G221" s="114" t="s">
        <v>5046</v>
      </c>
      <c r="H221" s="126" t="s">
        <v>5281</v>
      </c>
      <c r="I221" s="123" t="s">
        <v>3636</v>
      </c>
      <c r="J221" s="115" t="s">
        <v>3637</v>
      </c>
      <c r="K221" s="116" t="s">
        <v>3638</v>
      </c>
      <c r="L221" s="115" t="s">
        <v>3639</v>
      </c>
      <c r="M221" s="116" t="s">
        <v>3640</v>
      </c>
      <c r="N221" s="115" t="s">
        <v>3641</v>
      </c>
      <c r="O221" s="116" t="s">
        <v>3642</v>
      </c>
      <c r="P221" s="123" t="s">
        <v>3643</v>
      </c>
      <c r="Q221" s="123" t="s">
        <v>3644</v>
      </c>
      <c r="R221" s="123" t="s">
        <v>3645</v>
      </c>
      <c r="S221" s="123" t="s">
        <v>92</v>
      </c>
      <c r="T221" s="115" t="s">
        <v>3646</v>
      </c>
      <c r="U221" s="116" t="s">
        <v>94</v>
      </c>
      <c r="V221" s="115" t="s">
        <v>3647</v>
      </c>
      <c r="W221" s="116" t="s">
        <v>3648</v>
      </c>
      <c r="X221" s="123" t="s">
        <v>3649</v>
      </c>
      <c r="Y221" s="123" t="s">
        <v>2956</v>
      </c>
      <c r="Z221" s="115" t="s">
        <v>3650</v>
      </c>
      <c r="AA221" s="116" t="s">
        <v>3651</v>
      </c>
    </row>
    <row r="222" spans="1:27" ht="80.099999999999994" customHeight="1" x14ac:dyDescent="0.25">
      <c r="A222" s="9" t="s">
        <v>3652</v>
      </c>
      <c r="B222" s="9">
        <v>219</v>
      </c>
      <c r="C222" s="9" t="s">
        <v>3023</v>
      </c>
      <c r="D222" s="9" t="s">
        <v>3024</v>
      </c>
      <c r="E222" s="9" t="s">
        <v>3631</v>
      </c>
      <c r="F222" s="9" t="s">
        <v>3653</v>
      </c>
      <c r="G222" s="114" t="s">
        <v>5047</v>
      </c>
      <c r="H222" s="126" t="s">
        <v>5282</v>
      </c>
      <c r="I222" s="123" t="s">
        <v>3656</v>
      </c>
      <c r="J222" s="115" t="s">
        <v>3657</v>
      </c>
      <c r="K222" s="116" t="s">
        <v>3658</v>
      </c>
      <c r="L222" s="115" t="s">
        <v>3659</v>
      </c>
      <c r="M222" s="116" t="s">
        <v>3660</v>
      </c>
      <c r="N222" s="115" t="s">
        <v>3661</v>
      </c>
      <c r="O222" s="116" t="s">
        <v>3662</v>
      </c>
      <c r="P222" s="123" t="s">
        <v>3663</v>
      </c>
      <c r="Q222" s="123" t="s">
        <v>3664</v>
      </c>
      <c r="R222" s="123" t="s">
        <v>3665</v>
      </c>
      <c r="S222" s="123" t="s">
        <v>92</v>
      </c>
      <c r="T222" s="115" t="s">
        <v>3666</v>
      </c>
      <c r="U222" s="116" t="s">
        <v>94</v>
      </c>
      <c r="V222" s="115" t="s">
        <v>3667</v>
      </c>
      <c r="W222" s="116" t="s">
        <v>3668</v>
      </c>
      <c r="X222" s="123" t="s">
        <v>3669</v>
      </c>
      <c r="Y222" s="123" t="s">
        <v>2956</v>
      </c>
      <c r="Z222" s="115" t="s">
        <v>3670</v>
      </c>
      <c r="AA222" s="116" t="s">
        <v>3671</v>
      </c>
    </row>
    <row r="223" spans="1:27" ht="80.099999999999994" customHeight="1" x14ac:dyDescent="0.25">
      <c r="A223" s="9" t="s">
        <v>3672</v>
      </c>
      <c r="B223" s="9">
        <v>220</v>
      </c>
      <c r="C223" s="9" t="s">
        <v>3023</v>
      </c>
      <c r="D223" s="9" t="s">
        <v>3024</v>
      </c>
      <c r="E223" s="9" t="s">
        <v>3631</v>
      </c>
      <c r="F223" s="9" t="s">
        <v>3673</v>
      </c>
      <c r="G223" s="114" t="s">
        <v>5048</v>
      </c>
      <c r="H223" s="126" t="s">
        <v>5283</v>
      </c>
      <c r="I223" s="123" t="s">
        <v>3675</v>
      </c>
      <c r="J223" s="115" t="s">
        <v>3676</v>
      </c>
      <c r="K223" s="116" t="s">
        <v>3677</v>
      </c>
      <c r="L223" s="115" t="s">
        <v>3678</v>
      </c>
      <c r="M223" s="116" t="s">
        <v>3679</v>
      </c>
      <c r="N223" s="115" t="s">
        <v>3680</v>
      </c>
      <c r="O223" s="116" t="s">
        <v>3681</v>
      </c>
      <c r="P223" s="123" t="s">
        <v>3682</v>
      </c>
      <c r="Q223" s="123" t="s">
        <v>3683</v>
      </c>
      <c r="R223" s="123" t="s">
        <v>3684</v>
      </c>
      <c r="S223" s="123" t="s">
        <v>92</v>
      </c>
      <c r="T223" s="115" t="s">
        <v>3685</v>
      </c>
      <c r="U223" s="116" t="s">
        <v>94</v>
      </c>
      <c r="V223" s="115" t="s">
        <v>3686</v>
      </c>
      <c r="W223" s="116" t="s">
        <v>3687</v>
      </c>
      <c r="X223" s="123" t="s">
        <v>3688</v>
      </c>
      <c r="Y223" s="123" t="s">
        <v>2956</v>
      </c>
      <c r="Z223" s="115" t="s">
        <v>3689</v>
      </c>
      <c r="AA223" s="116" t="s">
        <v>3690</v>
      </c>
    </row>
    <row r="224" spans="1:27" ht="80.099999999999994" customHeight="1" x14ac:dyDescent="0.25">
      <c r="A224" s="9" t="s">
        <v>3691</v>
      </c>
      <c r="B224" s="9">
        <v>221</v>
      </c>
      <c r="C224" s="9" t="s">
        <v>3023</v>
      </c>
      <c r="D224" s="9" t="s">
        <v>3024</v>
      </c>
      <c r="E224" s="9" t="s">
        <v>3025</v>
      </c>
      <c r="F224" s="9" t="s">
        <v>3692</v>
      </c>
      <c r="G224" s="114" t="s">
        <v>5049</v>
      </c>
      <c r="H224" s="126" t="s">
        <v>5284</v>
      </c>
      <c r="I224" s="123" t="s">
        <v>3695</v>
      </c>
      <c r="J224" s="115" t="s">
        <v>3696</v>
      </c>
      <c r="K224" s="116" t="s">
        <v>3697</v>
      </c>
      <c r="L224" s="115" t="s">
        <v>3698</v>
      </c>
      <c r="M224" s="116" t="s">
        <v>3699</v>
      </c>
      <c r="N224" s="115" t="s">
        <v>3700</v>
      </c>
      <c r="O224" s="116" t="s">
        <v>3701</v>
      </c>
      <c r="P224" s="123" t="s">
        <v>3702</v>
      </c>
      <c r="Q224" s="123" t="s">
        <v>3703</v>
      </c>
      <c r="R224" s="123" t="s">
        <v>3704</v>
      </c>
      <c r="S224" s="123" t="s">
        <v>3103</v>
      </c>
      <c r="T224" s="115" t="s">
        <v>3705</v>
      </c>
      <c r="U224" s="116" t="s">
        <v>94</v>
      </c>
      <c r="V224" s="115" t="s">
        <v>3706</v>
      </c>
      <c r="W224" s="116" t="s">
        <v>3707</v>
      </c>
      <c r="X224" s="123" t="s">
        <v>3708</v>
      </c>
      <c r="Y224" s="123" t="s">
        <v>3044</v>
      </c>
      <c r="Z224" s="115" t="s">
        <v>3709</v>
      </c>
      <c r="AA224" s="116" t="s">
        <v>3710</v>
      </c>
    </row>
    <row r="225" spans="1:27" ht="80.099999999999994" customHeight="1" x14ac:dyDescent="0.25">
      <c r="A225" s="9" t="s">
        <v>3711</v>
      </c>
      <c r="B225" s="9">
        <v>222</v>
      </c>
      <c r="C225" s="9" t="s">
        <v>73</v>
      </c>
      <c r="D225" s="9" t="s">
        <v>74</v>
      </c>
      <c r="E225" s="9" t="s">
        <v>3344</v>
      </c>
      <c r="F225" s="9" t="s">
        <v>3712</v>
      </c>
      <c r="G225" s="114" t="s">
        <v>5050</v>
      </c>
      <c r="H225" s="126" t="s">
        <v>5285</v>
      </c>
      <c r="I225" s="123" t="s">
        <v>3716</v>
      </c>
      <c r="J225" s="115" t="s">
        <v>3717</v>
      </c>
      <c r="K225" s="116" t="s">
        <v>3718</v>
      </c>
      <c r="L225" s="115" t="s">
        <v>3719</v>
      </c>
      <c r="M225" s="116" t="s">
        <v>3720</v>
      </c>
      <c r="N225" s="115" t="s">
        <v>3721</v>
      </c>
      <c r="O225" s="116" t="s">
        <v>3722</v>
      </c>
      <c r="P225" s="123" t="s">
        <v>3723</v>
      </c>
      <c r="Q225" s="123" t="s">
        <v>3724</v>
      </c>
      <c r="R225" s="123" t="s">
        <v>3725</v>
      </c>
      <c r="S225" s="123" t="s">
        <v>3726</v>
      </c>
      <c r="T225" s="115" t="s">
        <v>3727</v>
      </c>
      <c r="U225" s="116" t="s">
        <v>94</v>
      </c>
      <c r="V225" s="115" t="s">
        <v>3728</v>
      </c>
      <c r="W225" s="116" t="s">
        <v>3729</v>
      </c>
      <c r="X225" s="123" t="s">
        <v>3730</v>
      </c>
      <c r="Y225" s="123" t="s">
        <v>3212</v>
      </c>
      <c r="Z225" s="115" t="s">
        <v>3731</v>
      </c>
      <c r="AA225" s="116" t="s">
        <v>3732</v>
      </c>
    </row>
    <row r="226" spans="1:27" ht="80.099999999999994" customHeight="1" x14ac:dyDescent="0.25">
      <c r="A226" s="9" t="s">
        <v>3733</v>
      </c>
      <c r="B226" s="9">
        <v>223</v>
      </c>
      <c r="C226" s="9" t="s">
        <v>3023</v>
      </c>
      <c r="D226" s="9" t="s">
        <v>3024</v>
      </c>
      <c r="E226" s="9" t="s">
        <v>3238</v>
      </c>
      <c r="F226" s="9" t="s">
        <v>3734</v>
      </c>
      <c r="G226" s="114" t="s">
        <v>5051</v>
      </c>
      <c r="H226" s="126" t="s">
        <v>5286</v>
      </c>
      <c r="I226" s="123" t="s">
        <v>3737</v>
      </c>
      <c r="J226" s="115" t="s">
        <v>3738</v>
      </c>
      <c r="K226" s="116" t="s">
        <v>3739</v>
      </c>
      <c r="L226" s="115" t="s">
        <v>3740</v>
      </c>
      <c r="M226" s="116" t="s">
        <v>3741</v>
      </c>
      <c r="N226" s="115" t="s">
        <v>3742</v>
      </c>
      <c r="O226" s="116" t="s">
        <v>3743</v>
      </c>
      <c r="P226" s="123" t="s">
        <v>3744</v>
      </c>
      <c r="Q226" s="123" t="s">
        <v>3745</v>
      </c>
      <c r="R226" s="123" t="s">
        <v>3746</v>
      </c>
      <c r="S226" s="123" t="s">
        <v>3747</v>
      </c>
      <c r="T226" s="115" t="s">
        <v>3748</v>
      </c>
      <c r="U226" s="116" t="s">
        <v>94</v>
      </c>
      <c r="V226" s="115" t="s">
        <v>3749</v>
      </c>
      <c r="W226" s="116" t="s">
        <v>3750</v>
      </c>
      <c r="X226" s="123" t="s">
        <v>3751</v>
      </c>
      <c r="Y226" s="123" t="s">
        <v>2913</v>
      </c>
      <c r="Z226" s="115" t="s">
        <v>3752</v>
      </c>
      <c r="AA226" s="116" t="s">
        <v>3753</v>
      </c>
    </row>
    <row r="227" spans="1:27" ht="80.099999999999994" customHeight="1" x14ac:dyDescent="0.25">
      <c r="A227" s="9" t="s">
        <v>3754</v>
      </c>
      <c r="B227" s="9">
        <v>224</v>
      </c>
      <c r="C227" s="9" t="s">
        <v>3023</v>
      </c>
      <c r="D227" s="9" t="s">
        <v>3024</v>
      </c>
      <c r="E227" s="9" t="s">
        <v>3132</v>
      </c>
      <c r="F227" s="9" t="s">
        <v>3755</v>
      </c>
      <c r="G227" s="114" t="s">
        <v>5052</v>
      </c>
      <c r="H227" s="126" t="s">
        <v>5287</v>
      </c>
      <c r="I227" s="123" t="s">
        <v>3757</v>
      </c>
      <c r="J227" s="115" t="s">
        <v>3758</v>
      </c>
      <c r="K227" s="116" t="s">
        <v>3759</v>
      </c>
      <c r="L227" s="115" t="s">
        <v>3760</v>
      </c>
      <c r="M227" s="116" t="s">
        <v>3761</v>
      </c>
      <c r="N227" s="115" t="s">
        <v>3762</v>
      </c>
      <c r="O227" s="116" t="s">
        <v>3763</v>
      </c>
      <c r="P227" s="123" t="s">
        <v>3764</v>
      </c>
      <c r="Q227" s="123" t="s">
        <v>3765</v>
      </c>
      <c r="R227" s="123" t="s">
        <v>3766</v>
      </c>
      <c r="S227" s="123" t="s">
        <v>3767</v>
      </c>
      <c r="T227" s="115" t="s">
        <v>3768</v>
      </c>
      <c r="U227" s="116" t="s">
        <v>94</v>
      </c>
      <c r="V227" s="115" t="s">
        <v>3769</v>
      </c>
      <c r="W227" s="116" t="s">
        <v>3770</v>
      </c>
      <c r="X227" s="123" t="s">
        <v>3771</v>
      </c>
      <c r="Y227" s="123" t="s">
        <v>2956</v>
      </c>
      <c r="Z227" s="115" t="s">
        <v>3772</v>
      </c>
      <c r="AA227" s="116" t="s">
        <v>3773</v>
      </c>
    </row>
    <row r="228" spans="1:27" ht="80.099999999999994" customHeight="1" x14ac:dyDescent="0.25">
      <c r="A228" s="9" t="s">
        <v>3774</v>
      </c>
      <c r="B228" s="9">
        <v>225</v>
      </c>
      <c r="C228" s="9" t="s">
        <v>3023</v>
      </c>
      <c r="D228" s="9" t="s">
        <v>3024</v>
      </c>
      <c r="E228" s="9" t="s">
        <v>3451</v>
      </c>
      <c r="F228" s="9" t="s">
        <v>3775</v>
      </c>
      <c r="G228" s="114" t="s">
        <v>5053</v>
      </c>
      <c r="H228" s="126" t="s">
        <v>5288</v>
      </c>
      <c r="I228" s="123" t="s">
        <v>3778</v>
      </c>
      <c r="J228" s="115" t="s">
        <v>3779</v>
      </c>
      <c r="K228" s="116" t="s">
        <v>3780</v>
      </c>
      <c r="L228" s="115" t="s">
        <v>3781</v>
      </c>
      <c r="M228" s="116" t="s">
        <v>3782</v>
      </c>
      <c r="N228" s="115" t="s">
        <v>3783</v>
      </c>
      <c r="O228" s="116" t="s">
        <v>3784</v>
      </c>
      <c r="P228" s="123" t="s">
        <v>3785</v>
      </c>
      <c r="Q228" s="123" t="s">
        <v>3786</v>
      </c>
      <c r="R228" s="123" t="s">
        <v>3787</v>
      </c>
      <c r="S228" s="123" t="s">
        <v>92</v>
      </c>
      <c r="T228" s="115" t="s">
        <v>3788</v>
      </c>
      <c r="U228" s="116" t="s">
        <v>94</v>
      </c>
      <c r="V228" s="115" t="s">
        <v>3789</v>
      </c>
      <c r="W228" s="116" t="s">
        <v>3790</v>
      </c>
      <c r="X228" s="123" t="s">
        <v>3791</v>
      </c>
      <c r="Y228" s="123" t="s">
        <v>3792</v>
      </c>
      <c r="Z228" s="115" t="s">
        <v>3793</v>
      </c>
      <c r="AA228" s="116" t="s">
        <v>3794</v>
      </c>
    </row>
    <row r="229" spans="1:27" ht="80.099999999999994" customHeight="1" x14ac:dyDescent="0.25">
      <c r="A229" s="9" t="s">
        <v>3795</v>
      </c>
      <c r="B229" s="9">
        <v>226</v>
      </c>
      <c r="C229" s="9" t="s">
        <v>73</v>
      </c>
      <c r="D229" s="9" t="s">
        <v>74</v>
      </c>
      <c r="E229" s="9" t="s">
        <v>3344</v>
      </c>
      <c r="F229" s="9" t="s">
        <v>3796</v>
      </c>
      <c r="G229" s="114" t="s">
        <v>5054</v>
      </c>
      <c r="H229" s="126" t="s">
        <v>5289</v>
      </c>
      <c r="I229" s="123" t="s">
        <v>3800</v>
      </c>
      <c r="J229" s="115" t="s">
        <v>3801</v>
      </c>
      <c r="K229" s="116" t="s">
        <v>3802</v>
      </c>
      <c r="L229" s="115" t="s">
        <v>3803</v>
      </c>
      <c r="M229" s="116" t="s">
        <v>3804</v>
      </c>
      <c r="N229" s="115" t="s">
        <v>3805</v>
      </c>
      <c r="O229" s="116" t="s">
        <v>3806</v>
      </c>
      <c r="P229" s="123" t="s">
        <v>3807</v>
      </c>
      <c r="Q229" s="123" t="s">
        <v>3808</v>
      </c>
      <c r="R229" s="123" t="s">
        <v>3809</v>
      </c>
      <c r="S229" s="123" t="s">
        <v>3810</v>
      </c>
      <c r="T229" s="115" t="s">
        <v>3811</v>
      </c>
      <c r="U229" s="116" t="s">
        <v>94</v>
      </c>
      <c r="V229" s="115" t="s">
        <v>3812</v>
      </c>
      <c r="W229" s="116" t="s">
        <v>3813</v>
      </c>
      <c r="X229" s="123" t="s">
        <v>3814</v>
      </c>
      <c r="Y229" s="123" t="s">
        <v>2956</v>
      </c>
      <c r="Z229" s="115" t="s">
        <v>3815</v>
      </c>
      <c r="AA229" s="116" t="s">
        <v>3816</v>
      </c>
    </row>
    <row r="230" spans="1:27" ht="80.099999999999994" customHeight="1" x14ac:dyDescent="0.25">
      <c r="A230" s="9" t="s">
        <v>3817</v>
      </c>
      <c r="B230" s="9">
        <v>227</v>
      </c>
      <c r="C230" s="9" t="s">
        <v>3023</v>
      </c>
      <c r="D230" s="9" t="s">
        <v>3024</v>
      </c>
      <c r="E230" s="9" t="s">
        <v>3515</v>
      </c>
      <c r="F230" s="9" t="s">
        <v>3818</v>
      </c>
      <c r="G230" s="114" t="s">
        <v>5055</v>
      </c>
      <c r="H230" s="126" t="s">
        <v>5290</v>
      </c>
      <c r="I230" s="123" t="s">
        <v>3821</v>
      </c>
      <c r="J230" s="115" t="s">
        <v>3822</v>
      </c>
      <c r="K230" s="116" t="s">
        <v>3823</v>
      </c>
      <c r="L230" s="115" t="s">
        <v>3824</v>
      </c>
      <c r="M230" s="116" t="s">
        <v>3825</v>
      </c>
      <c r="N230" s="115" t="s">
        <v>3826</v>
      </c>
      <c r="O230" s="116" t="s">
        <v>3827</v>
      </c>
      <c r="P230" s="123" t="s">
        <v>3828</v>
      </c>
      <c r="Q230" s="123" t="s">
        <v>3829</v>
      </c>
      <c r="R230" s="123" t="s">
        <v>3830</v>
      </c>
      <c r="S230" s="123" t="s">
        <v>3103</v>
      </c>
      <c r="T230" s="115" t="s">
        <v>3831</v>
      </c>
      <c r="U230" s="116" t="s">
        <v>94</v>
      </c>
      <c r="V230" s="115" t="s">
        <v>3832</v>
      </c>
      <c r="W230" s="116" t="s">
        <v>3833</v>
      </c>
      <c r="X230" s="123" t="s">
        <v>3834</v>
      </c>
      <c r="Y230" s="123" t="s">
        <v>3835</v>
      </c>
      <c r="Z230" s="115" t="s">
        <v>3836</v>
      </c>
      <c r="AA230" s="116" t="s">
        <v>3837</v>
      </c>
    </row>
    <row r="231" spans="1:27" ht="80.099999999999994" customHeight="1" x14ac:dyDescent="0.25">
      <c r="A231" s="9" t="s">
        <v>3838</v>
      </c>
      <c r="B231" s="9">
        <v>228</v>
      </c>
      <c r="C231" s="9" t="s">
        <v>3023</v>
      </c>
      <c r="D231" s="9" t="s">
        <v>3024</v>
      </c>
      <c r="E231" s="9" t="s">
        <v>3238</v>
      </c>
      <c r="F231" s="9" t="s">
        <v>3839</v>
      </c>
      <c r="G231" s="114" t="s">
        <v>5056</v>
      </c>
      <c r="H231" s="126" t="s">
        <v>5291</v>
      </c>
      <c r="I231" s="123" t="s">
        <v>3842</v>
      </c>
      <c r="J231" s="115" t="s">
        <v>3843</v>
      </c>
      <c r="K231" s="116" t="s">
        <v>3844</v>
      </c>
      <c r="L231" s="115" t="s">
        <v>3845</v>
      </c>
      <c r="M231" s="116" t="s">
        <v>3846</v>
      </c>
      <c r="N231" s="115" t="s">
        <v>3847</v>
      </c>
      <c r="O231" s="116" t="s">
        <v>3848</v>
      </c>
      <c r="P231" s="123" t="s">
        <v>3849</v>
      </c>
      <c r="Q231" s="123" t="s">
        <v>3850</v>
      </c>
      <c r="R231" s="123" t="s">
        <v>3851</v>
      </c>
      <c r="S231" s="123" t="s">
        <v>92</v>
      </c>
      <c r="T231" s="115" t="s">
        <v>3852</v>
      </c>
      <c r="U231" s="116" t="s">
        <v>94</v>
      </c>
      <c r="V231" s="115" t="s">
        <v>3853</v>
      </c>
      <c r="W231" s="116" t="s">
        <v>3854</v>
      </c>
      <c r="X231" s="123" t="s">
        <v>3855</v>
      </c>
      <c r="Y231" s="123" t="s">
        <v>3856</v>
      </c>
      <c r="Z231" s="115" t="s">
        <v>3857</v>
      </c>
      <c r="AA231" s="116" t="s">
        <v>3858</v>
      </c>
    </row>
    <row r="232" spans="1:27" ht="80.099999999999994" customHeight="1" x14ac:dyDescent="0.25">
      <c r="A232" s="9" t="s">
        <v>3859</v>
      </c>
      <c r="B232" s="9">
        <v>229</v>
      </c>
      <c r="C232" s="9" t="s">
        <v>3023</v>
      </c>
      <c r="D232" s="9" t="s">
        <v>3024</v>
      </c>
      <c r="E232" s="9" t="s">
        <v>3132</v>
      </c>
      <c r="F232" s="9" t="s">
        <v>3860</v>
      </c>
      <c r="G232" s="114" t="s">
        <v>5057</v>
      </c>
      <c r="H232" s="126" t="s">
        <v>5292</v>
      </c>
      <c r="I232" s="123" t="s">
        <v>3864</v>
      </c>
      <c r="J232" s="115" t="s">
        <v>3865</v>
      </c>
      <c r="K232" s="116" t="s">
        <v>3866</v>
      </c>
      <c r="L232" s="115" t="s">
        <v>3867</v>
      </c>
      <c r="M232" s="116" t="s">
        <v>3868</v>
      </c>
      <c r="N232" s="115" t="s">
        <v>3869</v>
      </c>
      <c r="O232" s="116" t="s">
        <v>3870</v>
      </c>
      <c r="P232" s="123" t="s">
        <v>3871</v>
      </c>
      <c r="Q232" s="123" t="s">
        <v>3872</v>
      </c>
      <c r="R232" s="123" t="s">
        <v>3873</v>
      </c>
      <c r="S232" s="123" t="s">
        <v>3874</v>
      </c>
      <c r="T232" s="115" t="s">
        <v>3875</v>
      </c>
      <c r="U232" s="116" t="s">
        <v>94</v>
      </c>
      <c r="V232" s="115" t="s">
        <v>3876</v>
      </c>
      <c r="W232" s="116" t="s">
        <v>3877</v>
      </c>
      <c r="X232" s="123" t="s">
        <v>3878</v>
      </c>
      <c r="Y232" s="123" t="s">
        <v>2956</v>
      </c>
      <c r="Z232" s="115" t="s">
        <v>3879</v>
      </c>
      <c r="AA232" s="116" t="s">
        <v>3880</v>
      </c>
    </row>
    <row r="233" spans="1:27" ht="80.099999999999994" customHeight="1" x14ac:dyDescent="0.25">
      <c r="A233" s="9" t="s">
        <v>3881</v>
      </c>
      <c r="B233" s="9">
        <v>230</v>
      </c>
      <c r="C233" s="9" t="s">
        <v>3023</v>
      </c>
      <c r="D233" s="9" t="s">
        <v>3024</v>
      </c>
      <c r="E233" s="9" t="s">
        <v>2847</v>
      </c>
      <c r="F233" s="9" t="s">
        <v>3882</v>
      </c>
      <c r="G233" s="114" t="s">
        <v>5058</v>
      </c>
      <c r="H233" s="126" t="s">
        <v>5293</v>
      </c>
      <c r="I233" s="123" t="s">
        <v>3885</v>
      </c>
      <c r="J233" s="115" t="s">
        <v>3886</v>
      </c>
      <c r="K233" s="116" t="s">
        <v>3887</v>
      </c>
      <c r="L233" s="115" t="s">
        <v>3888</v>
      </c>
      <c r="M233" s="116" t="s">
        <v>3889</v>
      </c>
      <c r="N233" s="115" t="s">
        <v>3890</v>
      </c>
      <c r="O233" s="116" t="s">
        <v>3891</v>
      </c>
      <c r="P233" s="123" t="s">
        <v>3892</v>
      </c>
      <c r="Q233" s="123" t="s">
        <v>3893</v>
      </c>
      <c r="R233" s="123" t="s">
        <v>3894</v>
      </c>
      <c r="S233" s="123" t="s">
        <v>3895</v>
      </c>
      <c r="T233" s="115" t="s">
        <v>3896</v>
      </c>
      <c r="U233" s="116" t="s">
        <v>94</v>
      </c>
      <c r="V233" s="115" t="s">
        <v>3897</v>
      </c>
      <c r="W233" s="116" t="s">
        <v>3898</v>
      </c>
      <c r="X233" s="123" t="s">
        <v>3899</v>
      </c>
      <c r="Y233" s="123" t="s">
        <v>3511</v>
      </c>
      <c r="Z233" s="115" t="s">
        <v>3900</v>
      </c>
      <c r="AA233" s="116" t="s">
        <v>3901</v>
      </c>
    </row>
    <row r="234" spans="1:27" ht="80.099999999999994" customHeight="1" x14ac:dyDescent="0.25">
      <c r="A234" s="9" t="s">
        <v>3902</v>
      </c>
      <c r="B234" s="9">
        <v>231</v>
      </c>
      <c r="C234" s="9" t="s">
        <v>3023</v>
      </c>
      <c r="D234" s="9" t="s">
        <v>3024</v>
      </c>
      <c r="E234" s="9" t="s">
        <v>3025</v>
      </c>
      <c r="F234" s="9" t="s">
        <v>3903</v>
      </c>
      <c r="G234" s="114" t="s">
        <v>5059</v>
      </c>
      <c r="H234" s="126" t="s">
        <v>5294</v>
      </c>
      <c r="I234" s="123" t="s">
        <v>3906</v>
      </c>
      <c r="J234" s="115" t="s">
        <v>3907</v>
      </c>
      <c r="K234" s="116" t="s">
        <v>3908</v>
      </c>
      <c r="L234" s="115" t="s">
        <v>3909</v>
      </c>
      <c r="M234" s="116" t="s">
        <v>3910</v>
      </c>
      <c r="N234" s="115" t="s">
        <v>3911</v>
      </c>
      <c r="O234" s="116" t="s">
        <v>3912</v>
      </c>
      <c r="P234" s="123" t="s">
        <v>3913</v>
      </c>
      <c r="Q234" s="123" t="s">
        <v>3914</v>
      </c>
      <c r="R234" s="123" t="s">
        <v>3915</v>
      </c>
      <c r="S234" s="123" t="s">
        <v>92</v>
      </c>
      <c r="T234" s="115" t="s">
        <v>3916</v>
      </c>
      <c r="U234" s="116" t="s">
        <v>94</v>
      </c>
      <c r="V234" s="115" t="s">
        <v>3917</v>
      </c>
      <c r="W234" s="116" t="s">
        <v>3918</v>
      </c>
      <c r="X234" s="123" t="s">
        <v>3919</v>
      </c>
      <c r="Y234" s="123" t="s">
        <v>2867</v>
      </c>
      <c r="Z234" s="115" t="s">
        <v>3920</v>
      </c>
      <c r="AA234" s="116" t="s">
        <v>3921</v>
      </c>
    </row>
    <row r="235" spans="1:27" ht="80.099999999999994" customHeight="1" x14ac:dyDescent="0.25">
      <c r="A235" s="9" t="s">
        <v>3922</v>
      </c>
      <c r="B235" s="9">
        <v>232</v>
      </c>
      <c r="C235" s="9" t="s">
        <v>73</v>
      </c>
      <c r="D235" s="9" t="s">
        <v>74</v>
      </c>
      <c r="E235" s="9" t="s">
        <v>3344</v>
      </c>
      <c r="F235" s="9" t="s">
        <v>3923</v>
      </c>
      <c r="G235" s="114" t="s">
        <v>5060</v>
      </c>
      <c r="H235" s="126" t="s">
        <v>5295</v>
      </c>
      <c r="I235" s="123" t="s">
        <v>3927</v>
      </c>
      <c r="J235" s="115" t="s">
        <v>3928</v>
      </c>
      <c r="K235" s="116" t="s">
        <v>3929</v>
      </c>
      <c r="L235" s="115" t="s">
        <v>3930</v>
      </c>
      <c r="M235" s="116" t="s">
        <v>3931</v>
      </c>
      <c r="N235" s="115" t="s">
        <v>3932</v>
      </c>
      <c r="O235" s="116" t="s">
        <v>3933</v>
      </c>
      <c r="P235" s="123" t="s">
        <v>3934</v>
      </c>
      <c r="Q235" s="123" t="s">
        <v>3935</v>
      </c>
      <c r="R235" s="123" t="s">
        <v>3936</v>
      </c>
      <c r="S235" s="123" t="s">
        <v>1670</v>
      </c>
      <c r="T235" s="115" t="s">
        <v>3937</v>
      </c>
      <c r="U235" s="116" t="s">
        <v>94</v>
      </c>
      <c r="V235" s="115" t="s">
        <v>3938</v>
      </c>
      <c r="W235" s="116" t="s">
        <v>3939</v>
      </c>
      <c r="X235" s="123" t="s">
        <v>3940</v>
      </c>
      <c r="Y235" s="123" t="s">
        <v>2956</v>
      </c>
      <c r="Z235" s="115" t="s">
        <v>3941</v>
      </c>
      <c r="AA235" s="116" t="s">
        <v>3942</v>
      </c>
    </row>
    <row r="236" spans="1:27" ht="80.099999999999994" customHeight="1" x14ac:dyDescent="0.25">
      <c r="A236" s="9" t="s">
        <v>3943</v>
      </c>
      <c r="B236" s="9">
        <v>233</v>
      </c>
      <c r="C236" s="9" t="s">
        <v>3023</v>
      </c>
      <c r="D236" s="9" t="s">
        <v>3024</v>
      </c>
      <c r="E236" s="9" t="s">
        <v>3515</v>
      </c>
      <c r="F236" s="9" t="s">
        <v>3944</v>
      </c>
      <c r="G236" s="114" t="s">
        <v>5061</v>
      </c>
      <c r="H236" s="126" t="s">
        <v>5296</v>
      </c>
      <c r="I236" s="123" t="s">
        <v>3949</v>
      </c>
      <c r="J236" s="115" t="s">
        <v>3950</v>
      </c>
      <c r="K236" s="116" t="s">
        <v>3951</v>
      </c>
      <c r="L236" s="115" t="s">
        <v>3952</v>
      </c>
      <c r="M236" s="116" t="s">
        <v>3953</v>
      </c>
      <c r="N236" s="115" t="s">
        <v>3954</v>
      </c>
      <c r="O236" s="116" t="s">
        <v>3955</v>
      </c>
      <c r="P236" s="123" t="s">
        <v>3956</v>
      </c>
      <c r="Q236" s="123" t="s">
        <v>3957</v>
      </c>
      <c r="R236" s="123" t="s">
        <v>3958</v>
      </c>
      <c r="S236" s="123" t="s">
        <v>92</v>
      </c>
      <c r="T236" s="115" t="s">
        <v>3959</v>
      </c>
      <c r="U236" s="116" t="s">
        <v>94</v>
      </c>
      <c r="V236" s="115" t="s">
        <v>3960</v>
      </c>
      <c r="W236" s="116" t="s">
        <v>3961</v>
      </c>
      <c r="X236" s="123" t="s">
        <v>3962</v>
      </c>
      <c r="Y236" s="123" t="s">
        <v>2956</v>
      </c>
      <c r="Z236" s="115" t="s">
        <v>3963</v>
      </c>
      <c r="AA236" s="116" t="s">
        <v>3964</v>
      </c>
    </row>
    <row r="237" spans="1:27" ht="80.099999999999994" customHeight="1" x14ac:dyDescent="0.25">
      <c r="A237" s="9" t="s">
        <v>3965</v>
      </c>
      <c r="B237" s="9">
        <v>234</v>
      </c>
      <c r="C237" s="9" t="s">
        <v>3023</v>
      </c>
      <c r="D237" s="9" t="s">
        <v>3024</v>
      </c>
      <c r="E237" s="9" t="s">
        <v>3631</v>
      </c>
      <c r="F237" s="9" t="s">
        <v>3966</v>
      </c>
      <c r="G237" s="114" t="s">
        <v>5062</v>
      </c>
      <c r="H237" s="126" t="s">
        <v>5297</v>
      </c>
      <c r="I237" s="123" t="s">
        <v>3970</v>
      </c>
      <c r="J237" s="115" t="s">
        <v>3971</v>
      </c>
      <c r="K237" s="116" t="s">
        <v>3972</v>
      </c>
      <c r="L237" s="115" t="s">
        <v>3973</v>
      </c>
      <c r="M237" s="116" t="s">
        <v>3974</v>
      </c>
      <c r="N237" s="115" t="s">
        <v>3975</v>
      </c>
      <c r="O237" s="116" t="s">
        <v>3976</v>
      </c>
      <c r="P237" s="123" t="s">
        <v>3977</v>
      </c>
      <c r="Q237" s="123" t="s">
        <v>3978</v>
      </c>
      <c r="R237" s="123" t="s">
        <v>3979</v>
      </c>
      <c r="S237" s="123" t="s">
        <v>92</v>
      </c>
      <c r="T237" s="115" t="s">
        <v>3980</v>
      </c>
      <c r="U237" s="116" t="s">
        <v>94</v>
      </c>
      <c r="V237" s="115" t="s">
        <v>3981</v>
      </c>
      <c r="W237" s="116" t="s">
        <v>3982</v>
      </c>
      <c r="X237" s="123" t="s">
        <v>3983</v>
      </c>
      <c r="Y237" s="123" t="s">
        <v>2956</v>
      </c>
      <c r="Z237" s="115" t="s">
        <v>3984</v>
      </c>
      <c r="AA237" s="116" t="s">
        <v>3985</v>
      </c>
    </row>
    <row r="238" spans="1:27" ht="80.099999999999994" customHeight="1" x14ac:dyDescent="0.25">
      <c r="A238" s="9" t="s">
        <v>3986</v>
      </c>
      <c r="B238" s="9">
        <v>235</v>
      </c>
      <c r="C238" s="9" t="s">
        <v>3023</v>
      </c>
      <c r="D238" s="9" t="s">
        <v>3024</v>
      </c>
      <c r="E238" s="9" t="s">
        <v>3631</v>
      </c>
      <c r="F238" s="9" t="s">
        <v>3987</v>
      </c>
      <c r="G238" s="114" t="s">
        <v>5063</v>
      </c>
      <c r="H238" s="126" t="s">
        <v>5298</v>
      </c>
      <c r="I238" s="123" t="s">
        <v>3991</v>
      </c>
      <c r="J238" s="115" t="s">
        <v>3992</v>
      </c>
      <c r="K238" s="116" t="s">
        <v>3993</v>
      </c>
      <c r="L238" s="115" t="s">
        <v>3994</v>
      </c>
      <c r="M238" s="116" t="s">
        <v>3995</v>
      </c>
      <c r="N238" s="115" t="s">
        <v>3996</v>
      </c>
      <c r="O238" s="116" t="s">
        <v>3997</v>
      </c>
      <c r="P238" s="123" t="s">
        <v>3998</v>
      </c>
      <c r="Q238" s="123" t="s">
        <v>3999</v>
      </c>
      <c r="R238" s="123" t="s">
        <v>4000</v>
      </c>
      <c r="S238" s="123" t="s">
        <v>92</v>
      </c>
      <c r="T238" s="115" t="s">
        <v>4001</v>
      </c>
      <c r="U238" s="116" t="s">
        <v>94</v>
      </c>
      <c r="V238" s="115" t="s">
        <v>4002</v>
      </c>
      <c r="W238" s="116" t="s">
        <v>4003</v>
      </c>
      <c r="X238" s="123" t="s">
        <v>4004</v>
      </c>
      <c r="Y238" s="123" t="s">
        <v>2913</v>
      </c>
      <c r="Z238" s="115" t="s">
        <v>4005</v>
      </c>
      <c r="AA238" s="116" t="s">
        <v>4006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2598-2C05-417B-8572-FC7256CAC99D}">
  <sheetPr>
    <pageSetUpPr fitToPage="1"/>
  </sheetPr>
  <dimension ref="A1:E37"/>
  <sheetViews>
    <sheetView workbookViewId="0">
      <selection activeCell="G9" sqref="G9"/>
    </sheetView>
  </sheetViews>
  <sheetFormatPr baseColWidth="10" defaultColWidth="8" defaultRowHeight="15" x14ac:dyDescent="0.25"/>
  <cols>
    <col min="1" max="1" width="21" style="154" customWidth="1"/>
    <col min="2" max="2" width="50.75" style="154" customWidth="1"/>
    <col min="3" max="3" width="28" style="154" customWidth="1"/>
    <col min="4" max="4" width="48.125" style="192" customWidth="1"/>
    <col min="5" max="5" width="42" style="154" customWidth="1"/>
    <col min="6" max="16384" width="8" style="154"/>
  </cols>
  <sheetData>
    <row r="1" spans="1:5" ht="30" customHeight="1" x14ac:dyDescent="0.25">
      <c r="A1" s="150" t="s">
        <v>7212</v>
      </c>
      <c r="B1" s="151"/>
      <c r="C1" s="151"/>
      <c r="D1" s="152"/>
      <c r="E1" s="153"/>
    </row>
    <row r="2" spans="1:5" ht="42" customHeight="1" x14ac:dyDescent="0.25">
      <c r="A2" s="155" t="s">
        <v>7213</v>
      </c>
      <c r="B2" s="156"/>
      <c r="C2" s="157"/>
      <c r="D2" s="157"/>
      <c r="E2" s="158"/>
    </row>
    <row r="3" spans="1:5" ht="36" customHeight="1" x14ac:dyDescent="0.25">
      <c r="A3" s="159" t="s">
        <v>7214</v>
      </c>
      <c r="B3" s="160"/>
      <c r="C3" s="161"/>
      <c r="D3" s="161"/>
      <c r="E3" s="162"/>
    </row>
    <row r="4" spans="1:5" x14ac:dyDescent="0.25">
      <c r="A4" s="163"/>
      <c r="B4" s="163"/>
      <c r="C4" s="163"/>
      <c r="D4" s="164"/>
      <c r="E4" s="163"/>
    </row>
    <row r="5" spans="1:5" ht="107.25" customHeight="1" x14ac:dyDescent="0.25">
      <c r="A5" s="165" t="s">
        <v>7215</v>
      </c>
      <c r="B5" s="166" t="s">
        <v>7216</v>
      </c>
      <c r="C5" s="167" t="s">
        <v>7217</v>
      </c>
      <c r="D5" s="166" t="s">
        <v>7218</v>
      </c>
      <c r="E5" s="168" t="s">
        <v>7219</v>
      </c>
    </row>
    <row r="6" spans="1:5" x14ac:dyDescent="0.25">
      <c r="A6" s="163"/>
      <c r="B6" s="163"/>
      <c r="C6" s="163"/>
      <c r="D6" s="164"/>
      <c r="E6" s="163"/>
    </row>
    <row r="7" spans="1:5" ht="27.95" customHeight="1" x14ac:dyDescent="0.25">
      <c r="A7" s="169" t="s">
        <v>5</v>
      </c>
      <c r="B7" s="170" t="s">
        <v>7220</v>
      </c>
      <c r="C7" s="170" t="s">
        <v>7221</v>
      </c>
      <c r="D7" s="170" t="s">
        <v>7222</v>
      </c>
      <c r="E7" s="171" t="s">
        <v>7223</v>
      </c>
    </row>
    <row r="8" spans="1:5" ht="87.95" customHeight="1" x14ac:dyDescent="0.25">
      <c r="A8" s="172" t="s">
        <v>7224</v>
      </c>
      <c r="B8" s="173" t="s">
        <v>7225</v>
      </c>
      <c r="C8" s="174" t="s">
        <v>7226</v>
      </c>
      <c r="D8" s="175" t="s">
        <v>7227</v>
      </c>
      <c r="E8" s="176" t="s">
        <v>7228</v>
      </c>
    </row>
    <row r="9" spans="1:5" ht="87.95" customHeight="1" x14ac:dyDescent="0.25">
      <c r="A9" s="172" t="s">
        <v>7229</v>
      </c>
      <c r="B9" s="173" t="s">
        <v>7230</v>
      </c>
      <c r="C9" s="174" t="s">
        <v>7231</v>
      </c>
      <c r="D9" s="175" t="s">
        <v>7232</v>
      </c>
      <c r="E9" s="176" t="s">
        <v>7233</v>
      </c>
    </row>
    <row r="10" spans="1:5" ht="87.95" customHeight="1" x14ac:dyDescent="0.25">
      <c r="A10" s="172" t="s">
        <v>7234</v>
      </c>
      <c r="B10" s="173" t="s">
        <v>7235</v>
      </c>
      <c r="C10" s="174" t="s">
        <v>7236</v>
      </c>
      <c r="D10" s="175" t="s">
        <v>7237</v>
      </c>
      <c r="E10" s="176" t="s">
        <v>7238</v>
      </c>
    </row>
    <row r="11" spans="1:5" ht="87.95" customHeight="1" x14ac:dyDescent="0.25">
      <c r="A11" s="172" t="s">
        <v>17</v>
      </c>
      <c r="B11" s="173" t="s">
        <v>7239</v>
      </c>
      <c r="C11" s="174" t="s">
        <v>7240</v>
      </c>
      <c r="D11" s="175" t="s">
        <v>7241</v>
      </c>
      <c r="E11" s="176" t="s">
        <v>7242</v>
      </c>
    </row>
    <row r="12" spans="1:5" ht="87.95" customHeight="1" x14ac:dyDescent="0.25">
      <c r="A12" s="172" t="s">
        <v>7243</v>
      </c>
      <c r="B12" s="173" t="s">
        <v>7244</v>
      </c>
      <c r="C12" s="174" t="s">
        <v>7245</v>
      </c>
      <c r="D12" s="175" t="s">
        <v>7246</v>
      </c>
      <c r="E12" s="176" t="s">
        <v>7247</v>
      </c>
    </row>
    <row r="13" spans="1:5" ht="87.95" customHeight="1" x14ac:dyDescent="0.25">
      <c r="A13" s="172" t="s">
        <v>7248</v>
      </c>
      <c r="B13" s="173" t="s">
        <v>7249</v>
      </c>
      <c r="C13" s="174" t="s">
        <v>7250</v>
      </c>
      <c r="D13" s="175" t="s">
        <v>7251</v>
      </c>
      <c r="E13" s="176" t="s">
        <v>7252</v>
      </c>
    </row>
    <row r="14" spans="1:5" ht="87.95" customHeight="1" x14ac:dyDescent="0.25">
      <c r="A14" s="172" t="s">
        <v>18</v>
      </c>
      <c r="B14" s="173" t="s">
        <v>7253</v>
      </c>
      <c r="C14" s="174" t="s">
        <v>7254</v>
      </c>
      <c r="D14" s="175" t="s">
        <v>7255</v>
      </c>
      <c r="E14" s="176" t="s">
        <v>7256</v>
      </c>
    </row>
    <row r="15" spans="1:5" ht="87.95" customHeight="1" x14ac:dyDescent="0.25">
      <c r="A15" s="172" t="s">
        <v>7257</v>
      </c>
      <c r="B15" s="173" t="s">
        <v>7258</v>
      </c>
      <c r="C15" s="174" t="s">
        <v>7259</v>
      </c>
      <c r="D15" s="175" t="s">
        <v>7260</v>
      </c>
      <c r="E15" s="176" t="s">
        <v>7261</v>
      </c>
    </row>
    <row r="16" spans="1:5" ht="87.95" customHeight="1" x14ac:dyDescent="0.25">
      <c r="A16" s="172" t="s">
        <v>7262</v>
      </c>
      <c r="B16" s="173" t="s">
        <v>7263</v>
      </c>
      <c r="C16" s="174" t="s">
        <v>7264</v>
      </c>
      <c r="D16" s="175" t="s">
        <v>7265</v>
      </c>
      <c r="E16" s="176" t="s">
        <v>7266</v>
      </c>
    </row>
    <row r="17" spans="1:5" ht="125.1" customHeight="1" x14ac:dyDescent="0.25">
      <c r="A17" s="172" t="s">
        <v>7267</v>
      </c>
      <c r="B17" s="173" t="s">
        <v>7268</v>
      </c>
      <c r="C17" s="174" t="s">
        <v>7269</v>
      </c>
      <c r="D17" s="175" t="s">
        <v>7270</v>
      </c>
      <c r="E17" s="176" t="s">
        <v>7271</v>
      </c>
    </row>
    <row r="18" spans="1:5" ht="87.95" customHeight="1" x14ac:dyDescent="0.25">
      <c r="A18" s="172" t="s">
        <v>7272</v>
      </c>
      <c r="B18" s="173" t="s">
        <v>7273</v>
      </c>
      <c r="C18" s="174" t="s">
        <v>7274</v>
      </c>
      <c r="D18" s="175" t="s">
        <v>7275</v>
      </c>
      <c r="E18" s="176" t="s">
        <v>7276</v>
      </c>
    </row>
    <row r="19" spans="1:5" ht="87.95" customHeight="1" x14ac:dyDescent="0.25">
      <c r="A19" s="172" t="s">
        <v>7277</v>
      </c>
      <c r="B19" s="173" t="s">
        <v>7278</v>
      </c>
      <c r="C19" s="174" t="s">
        <v>7279</v>
      </c>
      <c r="D19" s="175" t="s">
        <v>7280</v>
      </c>
      <c r="E19" s="176" t="s">
        <v>7281</v>
      </c>
    </row>
    <row r="20" spans="1:5" ht="87.95" customHeight="1" x14ac:dyDescent="0.25">
      <c r="A20" s="172" t="s">
        <v>7282</v>
      </c>
      <c r="B20" s="173" t="s">
        <v>7283</v>
      </c>
      <c r="C20" s="174" t="s">
        <v>7284</v>
      </c>
      <c r="D20" s="175" t="s">
        <v>7285</v>
      </c>
      <c r="E20" s="176" t="s">
        <v>7286</v>
      </c>
    </row>
    <row r="21" spans="1:5" ht="87.95" customHeight="1" x14ac:dyDescent="0.25">
      <c r="A21" s="172" t="s">
        <v>7287</v>
      </c>
      <c r="B21" s="173" t="s">
        <v>7288</v>
      </c>
      <c r="C21" s="174" t="s">
        <v>7289</v>
      </c>
      <c r="D21" s="175" t="s">
        <v>7290</v>
      </c>
      <c r="E21" s="176" t="s">
        <v>7291</v>
      </c>
    </row>
    <row r="22" spans="1:5" x14ac:dyDescent="0.25">
      <c r="A22" s="177"/>
      <c r="B22" s="177"/>
      <c r="C22" s="177"/>
      <c r="D22" s="178"/>
      <c r="E22" s="177"/>
    </row>
    <row r="23" spans="1:5" x14ac:dyDescent="0.25">
      <c r="A23" s="179"/>
      <c r="B23" s="179"/>
      <c r="C23" s="179"/>
      <c r="D23" s="180"/>
      <c r="E23" s="179"/>
    </row>
    <row r="25" spans="1:5" ht="21" x14ac:dyDescent="0.25">
      <c r="A25" s="181" t="s">
        <v>7292</v>
      </c>
      <c r="B25" s="182"/>
      <c r="C25" s="182"/>
      <c r="D25" s="183"/>
    </row>
    <row r="26" spans="1:5" ht="25.5" customHeight="1" x14ac:dyDescent="0.25">
      <c r="A26" s="351" t="s">
        <v>4011</v>
      </c>
      <c r="B26" s="353" t="s">
        <v>7293</v>
      </c>
      <c r="C26" s="353"/>
      <c r="D26" s="353"/>
    </row>
    <row r="27" spans="1:5" ht="25.5" customHeight="1" x14ac:dyDescent="0.25">
      <c r="A27" s="352"/>
      <c r="B27" s="354"/>
      <c r="C27" s="354"/>
      <c r="D27" s="354"/>
    </row>
    <row r="28" spans="1:5" ht="45" customHeight="1" x14ac:dyDescent="0.25">
      <c r="A28" s="184" t="s">
        <v>7294</v>
      </c>
      <c r="B28" s="355" t="s">
        <v>7295</v>
      </c>
      <c r="C28" s="355"/>
      <c r="D28" s="356"/>
    </row>
    <row r="29" spans="1:5" ht="30" customHeight="1" x14ac:dyDescent="0.25">
      <c r="A29" s="185" t="s">
        <v>7296</v>
      </c>
      <c r="B29" s="347" t="s">
        <v>7297</v>
      </c>
      <c r="C29" s="347"/>
      <c r="D29" s="348"/>
    </row>
    <row r="30" spans="1:5" ht="30" customHeight="1" x14ac:dyDescent="0.25">
      <c r="A30" s="185" t="s">
        <v>7298</v>
      </c>
      <c r="B30" s="347" t="s">
        <v>7299</v>
      </c>
      <c r="C30" s="347"/>
      <c r="D30" s="348"/>
    </row>
    <row r="31" spans="1:5" ht="47.25" customHeight="1" x14ac:dyDescent="0.25">
      <c r="A31" s="185" t="s">
        <v>7300</v>
      </c>
      <c r="B31" s="357" t="s">
        <v>7301</v>
      </c>
      <c r="C31" s="357"/>
      <c r="D31" s="358"/>
    </row>
    <row r="32" spans="1:5" ht="45" customHeight="1" x14ac:dyDescent="0.25">
      <c r="A32" s="185" t="s">
        <v>7302</v>
      </c>
      <c r="B32" s="347" t="s">
        <v>7303</v>
      </c>
      <c r="C32" s="347"/>
      <c r="D32" s="348"/>
    </row>
    <row r="33" spans="1:4" ht="45" customHeight="1" x14ac:dyDescent="0.25">
      <c r="A33" s="185" t="s">
        <v>7304</v>
      </c>
      <c r="B33" s="347" t="s">
        <v>7305</v>
      </c>
      <c r="C33" s="347"/>
      <c r="D33" s="348"/>
    </row>
    <row r="34" spans="1:4" ht="45" customHeight="1" x14ac:dyDescent="0.25">
      <c r="A34" s="185" t="s">
        <v>7306</v>
      </c>
      <c r="B34" s="347" t="s">
        <v>7307</v>
      </c>
      <c r="C34" s="347"/>
      <c r="D34" s="348"/>
    </row>
    <row r="35" spans="1:4" ht="45" customHeight="1" x14ac:dyDescent="0.25">
      <c r="A35" s="185" t="s">
        <v>7308</v>
      </c>
      <c r="B35" s="349" t="s">
        <v>7309</v>
      </c>
      <c r="C35" s="349"/>
      <c r="D35" s="350"/>
    </row>
    <row r="36" spans="1:4" x14ac:dyDescent="0.25">
      <c r="A36" s="186"/>
      <c r="B36" s="187"/>
      <c r="C36" s="188"/>
      <c r="D36" s="189"/>
    </row>
    <row r="37" spans="1:4" x14ac:dyDescent="0.25">
      <c r="A37" s="190"/>
      <c r="B37" s="190"/>
      <c r="C37" s="190"/>
      <c r="D37" s="191"/>
    </row>
  </sheetData>
  <mergeCells count="10">
    <mergeCell ref="B32:D32"/>
    <mergeCell ref="B33:D33"/>
    <mergeCell ref="B34:D34"/>
    <mergeCell ref="B35:D35"/>
    <mergeCell ref="A26:A27"/>
    <mergeCell ref="B26:D27"/>
    <mergeCell ref="B28:D28"/>
    <mergeCell ref="B29:D29"/>
    <mergeCell ref="B30:D30"/>
    <mergeCell ref="B31:D31"/>
  </mergeCells>
  <pageMargins left="0.3" right="0.3" top="0.5" bottom="0.5" header="0.3" footer="0.3"/>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4C49-F7AC-409F-AF81-AC85C13299D5}">
  <dimension ref="A1:CQ4280"/>
  <sheetViews>
    <sheetView zoomScaleNormal="100" workbookViewId="0">
      <selection activeCell="L5" sqref="L5"/>
    </sheetView>
  </sheetViews>
  <sheetFormatPr baseColWidth="10" defaultColWidth="182.75" defaultRowHeight="15" x14ac:dyDescent="0.25"/>
  <cols>
    <col min="1" max="1" width="9" style="194" customWidth="1"/>
    <col min="2" max="2" width="70.625" style="194" customWidth="1"/>
    <col min="3" max="3" width="12.875" style="194" customWidth="1"/>
    <col min="4" max="4" width="42.625" style="194" customWidth="1"/>
    <col min="5" max="5" width="7.625" style="194" customWidth="1"/>
    <col min="6" max="6" width="70.625" style="194" customWidth="1"/>
    <col min="7" max="7" width="12.875" style="194" customWidth="1"/>
    <col min="8" max="9" width="7.625" style="194" customWidth="1"/>
    <col min="10" max="10" width="70.625" style="194" customWidth="1"/>
    <col min="11" max="11" width="12.875" style="194" customWidth="1"/>
    <col min="12" max="12" width="7.5" style="194" customWidth="1"/>
    <col min="13" max="13" width="11.125" style="192" customWidth="1"/>
    <col min="14" max="14" width="7.625" style="192" customWidth="1"/>
    <col min="15" max="15" width="11.125" style="192" customWidth="1"/>
    <col min="16" max="16" width="17.375" style="154" customWidth="1"/>
    <col min="17" max="17" width="24.125" style="154" customWidth="1"/>
    <col min="18" max="18" width="26.125" style="154" customWidth="1"/>
    <col min="19" max="19" width="31.625" style="192" customWidth="1"/>
    <col min="20" max="20" width="60.375" style="154" customWidth="1"/>
    <col min="21" max="21" width="11.125" style="192" customWidth="1"/>
    <col min="22" max="24" width="33.875" style="154" customWidth="1"/>
    <col min="25" max="27" width="25.125" style="154" customWidth="1"/>
    <col min="28" max="28" width="70.125" style="154" customWidth="1"/>
    <col min="29" max="29" width="56.625" style="154" customWidth="1"/>
    <col min="30" max="30" width="48.625" style="154" customWidth="1"/>
    <col min="31" max="33" width="21.625" style="154" customWidth="1"/>
    <col min="34" max="40" width="25.125" style="154" customWidth="1"/>
    <col min="41" max="41" width="21.625" style="154" customWidth="1"/>
    <col min="42" max="42" width="26.875" style="154" customWidth="1"/>
    <col min="43" max="43" width="77.125" style="154" customWidth="1"/>
    <col min="44" max="44" width="63.625" style="154" customWidth="1"/>
    <col min="45" max="45" width="52.625" style="154" customWidth="1"/>
    <col min="46" max="46" width="33.875" style="154" customWidth="1"/>
    <col min="47" max="48" width="16.375" style="192" customWidth="1"/>
    <col min="49" max="49" width="28.625" style="192" customWidth="1"/>
    <col min="50" max="50" width="16.375" style="192" customWidth="1"/>
    <col min="51" max="51" width="182.75" style="194"/>
    <col min="52" max="52" width="11.125" style="230" customWidth="1"/>
    <col min="53" max="53" width="7.625" style="230" customWidth="1"/>
    <col min="54" max="54" width="5.875" style="230" customWidth="1"/>
    <col min="55" max="55" width="35.625" style="194" customWidth="1"/>
    <col min="56" max="59" width="25.125" style="194" customWidth="1"/>
    <col min="60" max="61" width="25.125" style="230" customWidth="1"/>
    <col min="62" max="62" width="7.625" style="230" customWidth="1"/>
    <col min="63" max="63" width="11.125" style="230" customWidth="1"/>
    <col min="64" max="64" width="16.375" style="198" customWidth="1"/>
    <col min="65" max="65" width="9.5" style="194" customWidth="1"/>
    <col min="66" max="66" width="12.75" style="192" customWidth="1"/>
    <col min="67" max="67" width="3.25" style="192" customWidth="1"/>
    <col min="68" max="68" width="11.25" style="154" customWidth="1"/>
    <col min="69" max="69" width="10.25" style="154" customWidth="1"/>
    <col min="70" max="71" width="11" style="154" customWidth="1"/>
    <col min="72" max="72" width="10.5" style="154" customWidth="1"/>
    <col min="73" max="73" width="11.5" style="154" customWidth="1"/>
    <col min="74" max="74" width="12.75" style="192" customWidth="1"/>
    <col min="75" max="75" width="8.75" style="192" customWidth="1"/>
    <col min="76" max="76" width="24.25" style="154" customWidth="1"/>
    <col min="77" max="77" width="8" style="192" customWidth="1"/>
    <col min="78" max="78" width="7.75" style="192" customWidth="1"/>
    <col min="79" max="79" width="67.25" style="154" customWidth="1"/>
    <col min="80" max="80" width="9" style="192" customWidth="1"/>
    <col min="81" max="81" width="11.25" style="192" customWidth="1"/>
    <col min="82" max="82" width="69.75" style="154" customWidth="1"/>
    <col min="83" max="83" width="14.5" style="192" customWidth="1"/>
    <col min="84" max="84" width="13" style="192" customWidth="1"/>
    <col min="85" max="85" width="17.5" style="192" customWidth="1"/>
    <col min="86" max="86" width="40.375" style="194" customWidth="1"/>
    <col min="87" max="87" width="41.125" style="194" customWidth="1"/>
    <col min="88" max="88" width="50.375" style="194" customWidth="1"/>
    <col min="89" max="89" width="62.375" style="194" customWidth="1"/>
    <col min="90" max="90" width="47.875" style="194" customWidth="1"/>
    <col min="91" max="91" width="28.625" style="194" customWidth="1"/>
    <col min="92" max="92" width="69.625" style="194" customWidth="1"/>
    <col min="93" max="93" width="72.125" style="194" customWidth="1"/>
    <col min="94" max="94" width="72.125" style="198" customWidth="1"/>
    <col min="95" max="95" width="10.75" style="194" customWidth="1"/>
    <col min="96" max="16384" width="182.75" style="194"/>
  </cols>
  <sheetData>
    <row r="1" spans="2:95" ht="30" customHeight="1" x14ac:dyDescent="0.25">
      <c r="B1" s="193" t="s">
        <v>7310</v>
      </c>
      <c r="J1" s="195"/>
      <c r="M1" s="196">
        <v>1</v>
      </c>
      <c r="N1" s="196">
        <v>2</v>
      </c>
      <c r="O1" s="196">
        <v>3</v>
      </c>
      <c r="P1" s="196">
        <v>4</v>
      </c>
      <c r="Q1" s="196">
        <v>5</v>
      </c>
      <c r="R1" s="196">
        <v>6</v>
      </c>
      <c r="S1" s="196">
        <v>7</v>
      </c>
      <c r="T1" s="196">
        <v>8</v>
      </c>
      <c r="U1" s="196">
        <v>9</v>
      </c>
      <c r="V1" s="196">
        <v>10</v>
      </c>
      <c r="W1" s="196">
        <v>11</v>
      </c>
      <c r="X1" s="196">
        <v>12</v>
      </c>
      <c r="Y1" s="196">
        <v>13</v>
      </c>
      <c r="Z1" s="196">
        <v>14</v>
      </c>
      <c r="AA1" s="196">
        <v>15</v>
      </c>
      <c r="AB1" s="196">
        <v>16</v>
      </c>
      <c r="AC1" s="196">
        <v>17</v>
      </c>
      <c r="AD1" s="196">
        <v>18</v>
      </c>
      <c r="AE1" s="196">
        <v>19</v>
      </c>
      <c r="AF1" s="196">
        <v>20</v>
      </c>
      <c r="AG1" s="196">
        <v>21</v>
      </c>
      <c r="AH1" s="196">
        <v>22</v>
      </c>
      <c r="AI1" s="196">
        <v>23</v>
      </c>
      <c r="AJ1" s="196">
        <v>24</v>
      </c>
      <c r="AK1" s="196">
        <v>25</v>
      </c>
      <c r="AL1" s="196">
        <v>26</v>
      </c>
      <c r="AM1" s="196">
        <v>27</v>
      </c>
      <c r="AN1" s="196">
        <v>28</v>
      </c>
      <c r="AO1" s="196">
        <v>29</v>
      </c>
      <c r="AP1" s="196">
        <v>30</v>
      </c>
      <c r="AQ1" s="196">
        <v>31</v>
      </c>
      <c r="AR1" s="196">
        <v>32</v>
      </c>
      <c r="AS1" s="196">
        <v>33</v>
      </c>
      <c r="AT1" s="196">
        <v>34</v>
      </c>
      <c r="AU1" s="196">
        <v>35</v>
      </c>
      <c r="AV1" s="196">
        <v>36</v>
      </c>
      <c r="AW1" s="196">
        <v>37</v>
      </c>
      <c r="AX1" s="196">
        <v>38</v>
      </c>
      <c r="AZ1" s="197" t="s">
        <v>24</v>
      </c>
      <c r="BA1" s="197" t="s">
        <v>7311</v>
      </c>
      <c r="BB1" s="197" t="s">
        <v>7312</v>
      </c>
      <c r="BC1" s="197" t="s">
        <v>7313</v>
      </c>
      <c r="BD1" s="197" t="s">
        <v>7314</v>
      </c>
      <c r="BE1" s="197" t="s">
        <v>7315</v>
      </c>
      <c r="BF1" s="197" t="s">
        <v>7316</v>
      </c>
      <c r="BG1" s="197" t="s">
        <v>7317</v>
      </c>
      <c r="BH1" s="197" t="s">
        <v>7318</v>
      </c>
      <c r="BI1" s="197" t="s">
        <v>7319</v>
      </c>
      <c r="BJ1" s="197" t="s">
        <v>7320</v>
      </c>
      <c r="BK1" s="197" t="s">
        <v>7321</v>
      </c>
      <c r="BL1" s="197" t="s">
        <v>7322</v>
      </c>
      <c r="CQ1" s="199">
        <v>1</v>
      </c>
    </row>
    <row r="2" spans="2:95" ht="27.95" customHeight="1" x14ac:dyDescent="0.25">
      <c r="B2" s="200" t="s">
        <v>7323</v>
      </c>
      <c r="C2" s="201"/>
      <c r="D2" s="201"/>
      <c r="E2" s="201"/>
      <c r="F2" s="201"/>
      <c r="G2" s="201"/>
      <c r="H2" s="201"/>
      <c r="I2" s="201"/>
      <c r="J2" s="202" t="s">
        <v>7324</v>
      </c>
      <c r="K2" s="203" t="str">
        <f>$CQ$4280</f>
        <v>CQ4280</v>
      </c>
      <c r="M2" s="204" t="s">
        <v>24</v>
      </c>
      <c r="N2" s="204" t="s">
        <v>25</v>
      </c>
      <c r="O2" s="204" t="s">
        <v>7325</v>
      </c>
      <c r="P2" s="204" t="s">
        <v>7326</v>
      </c>
      <c r="Q2" s="204" t="s">
        <v>7327</v>
      </c>
      <c r="R2" s="204" t="s">
        <v>7328</v>
      </c>
      <c r="S2" s="204" t="s">
        <v>27</v>
      </c>
      <c r="T2" s="204" t="s">
        <v>28</v>
      </c>
      <c r="U2" s="204" t="s">
        <v>7329</v>
      </c>
      <c r="V2" s="204" t="s">
        <v>33</v>
      </c>
      <c r="W2" s="204" t="s">
        <v>7330</v>
      </c>
      <c r="X2" s="204" t="s">
        <v>34</v>
      </c>
      <c r="Y2" s="204" t="s">
        <v>35</v>
      </c>
      <c r="Z2" s="204" t="s">
        <v>7331</v>
      </c>
      <c r="AA2" s="204" t="s">
        <v>36</v>
      </c>
      <c r="AB2" s="204" t="s">
        <v>37</v>
      </c>
      <c r="AC2" s="204" t="s">
        <v>7332</v>
      </c>
      <c r="AD2" s="204" t="s">
        <v>38</v>
      </c>
      <c r="AE2" s="204" t="s">
        <v>45</v>
      </c>
      <c r="AF2" s="204" t="s">
        <v>7333</v>
      </c>
      <c r="AG2" s="204" t="s">
        <v>46</v>
      </c>
      <c r="AH2" s="204" t="s">
        <v>7334</v>
      </c>
      <c r="AI2" s="204" t="s">
        <v>7335</v>
      </c>
      <c r="AJ2" s="204" t="s">
        <v>7336</v>
      </c>
      <c r="AK2" s="204" t="s">
        <v>7337</v>
      </c>
      <c r="AL2" s="204" t="s">
        <v>7338</v>
      </c>
      <c r="AM2" s="204" t="s">
        <v>7339</v>
      </c>
      <c r="AN2" s="204" t="s">
        <v>7340</v>
      </c>
      <c r="AO2" s="204" t="s">
        <v>7341</v>
      </c>
      <c r="AP2" s="204" t="s">
        <v>7342</v>
      </c>
      <c r="AQ2" s="204" t="s">
        <v>7343</v>
      </c>
      <c r="AR2" s="204" t="s">
        <v>7344</v>
      </c>
      <c r="AS2" s="204" t="s">
        <v>7345</v>
      </c>
      <c r="AT2" s="204" t="s">
        <v>7346</v>
      </c>
      <c r="AU2" s="204" t="s">
        <v>49</v>
      </c>
      <c r="AV2" s="204" t="s">
        <v>7347</v>
      </c>
      <c r="AW2" s="204" t="s">
        <v>7348</v>
      </c>
      <c r="AX2" s="204" t="s">
        <v>7349</v>
      </c>
      <c r="AZ2" s="205" t="s">
        <v>24</v>
      </c>
      <c r="BA2" s="205" t="s">
        <v>7311</v>
      </c>
      <c r="BB2" s="205" t="s">
        <v>7312</v>
      </c>
      <c r="BC2" s="205" t="s">
        <v>7313</v>
      </c>
      <c r="BD2" s="205" t="s">
        <v>7314</v>
      </c>
      <c r="BE2" s="205" t="s">
        <v>7315</v>
      </c>
      <c r="BF2" s="205" t="s">
        <v>7316</v>
      </c>
      <c r="BG2" s="205" t="s">
        <v>7317</v>
      </c>
      <c r="BH2" s="205" t="s">
        <v>7318</v>
      </c>
      <c r="BI2" s="205" t="s">
        <v>7319</v>
      </c>
      <c r="BJ2" s="205" t="s">
        <v>7320</v>
      </c>
      <c r="BK2" s="205" t="s">
        <v>7321</v>
      </c>
      <c r="BL2" s="205" t="s">
        <v>7322</v>
      </c>
      <c r="BN2" s="206" t="s">
        <v>7311</v>
      </c>
      <c r="BO2" s="206" t="s">
        <v>7312</v>
      </c>
      <c r="BP2" s="207" t="s">
        <v>7350</v>
      </c>
      <c r="BQ2" s="207" t="s">
        <v>7314</v>
      </c>
      <c r="BR2" s="207" t="s">
        <v>7315</v>
      </c>
      <c r="BS2" s="207" t="s">
        <v>7316</v>
      </c>
      <c r="BT2" s="207" t="s">
        <v>7317</v>
      </c>
      <c r="BU2" s="207" t="s">
        <v>7318</v>
      </c>
      <c r="BV2" s="206" t="s">
        <v>7319</v>
      </c>
      <c r="BW2" s="206" t="s">
        <v>7320</v>
      </c>
      <c r="BX2" s="207" t="s">
        <v>7351</v>
      </c>
      <c r="BY2" s="206" t="s">
        <v>7352</v>
      </c>
      <c r="BZ2" s="206" t="s">
        <v>7353</v>
      </c>
      <c r="CA2" s="207" t="s">
        <v>7354</v>
      </c>
      <c r="CB2" s="206" t="s">
        <v>7355</v>
      </c>
      <c r="CC2" s="206" t="s">
        <v>7356</v>
      </c>
      <c r="CD2" s="207" t="s">
        <v>7357</v>
      </c>
      <c r="CE2" s="206" t="s">
        <v>7358</v>
      </c>
      <c r="CF2" s="206" t="s">
        <v>7359</v>
      </c>
      <c r="CG2" s="206" t="s">
        <v>7360</v>
      </c>
      <c r="CH2" s="206" t="s">
        <v>7361</v>
      </c>
      <c r="CI2" s="206" t="s">
        <v>7362</v>
      </c>
      <c r="CJ2" s="206" t="s">
        <v>7363</v>
      </c>
      <c r="CK2" s="206" t="s">
        <v>7364</v>
      </c>
      <c r="CL2" s="206" t="s">
        <v>7365</v>
      </c>
      <c r="CM2" s="206" t="s">
        <v>7366</v>
      </c>
      <c r="CN2" s="206" t="s">
        <v>7367</v>
      </c>
      <c r="CO2" s="206" t="s">
        <v>7368</v>
      </c>
      <c r="CP2" s="206" t="s">
        <v>7369</v>
      </c>
      <c r="CQ2" s="199">
        <v>1</v>
      </c>
    </row>
    <row r="3" spans="2:95" ht="87" customHeight="1" x14ac:dyDescent="0.25">
      <c r="B3" s="208" t="s">
        <v>4062</v>
      </c>
      <c r="C3" s="209">
        <v>1</v>
      </c>
      <c r="D3" s="210" t="s">
        <v>7370</v>
      </c>
      <c r="E3" s="211" t="str">
        <f>IFERROR(INDEX($M$3:$AX$287,MATCH($C$3,$N$3:$N$287,0),1),"")</f>
        <v>Q001</v>
      </c>
      <c r="F3" s="212" t="s">
        <v>7371</v>
      </c>
      <c r="G3" s="213" t="s">
        <v>5316</v>
      </c>
      <c r="H3" s="214"/>
      <c r="I3" s="214"/>
      <c r="J3" s="214"/>
      <c r="K3" s="214"/>
      <c r="M3" s="215" t="s">
        <v>72</v>
      </c>
      <c r="N3" s="215">
        <v>1</v>
      </c>
      <c r="O3" s="215" t="s">
        <v>7372</v>
      </c>
      <c r="P3" s="216" t="s">
        <v>7373</v>
      </c>
      <c r="Q3" s="216" t="s">
        <v>7374</v>
      </c>
      <c r="R3" s="216" t="s">
        <v>7375</v>
      </c>
      <c r="S3" s="215" t="s">
        <v>7376</v>
      </c>
      <c r="T3" s="217" t="s">
        <v>7377</v>
      </c>
      <c r="U3" s="218" t="s">
        <v>7378</v>
      </c>
      <c r="V3" s="217" t="s">
        <v>7379</v>
      </c>
      <c r="W3" s="217" t="s">
        <v>7380</v>
      </c>
      <c r="X3" s="217" t="s">
        <v>7381</v>
      </c>
      <c r="Y3" s="217" t="s">
        <v>7382</v>
      </c>
      <c r="Z3" s="217" t="s">
        <v>7383</v>
      </c>
      <c r="AA3" s="217" t="s">
        <v>7384</v>
      </c>
      <c r="AB3" s="219" t="s">
        <v>7385</v>
      </c>
      <c r="AC3" s="219" t="s">
        <v>7386</v>
      </c>
      <c r="AD3" s="217" t="s">
        <v>7387</v>
      </c>
      <c r="AE3" s="220" t="s">
        <v>7388</v>
      </c>
      <c r="AF3" s="220" t="s">
        <v>7389</v>
      </c>
      <c r="AG3" s="220" t="s">
        <v>7390</v>
      </c>
      <c r="AH3" s="220" t="s">
        <v>7391</v>
      </c>
      <c r="AI3" s="220" t="s">
        <v>7392</v>
      </c>
      <c r="AJ3" s="220" t="s">
        <v>7393</v>
      </c>
      <c r="AK3" s="220" t="s">
        <v>7394</v>
      </c>
      <c r="AL3" s="220" t="s">
        <v>7395</v>
      </c>
      <c r="AM3" s="220" t="s">
        <v>7396</v>
      </c>
      <c r="AN3" s="220" t="s">
        <v>7397</v>
      </c>
      <c r="AO3" s="220" t="s">
        <v>7398</v>
      </c>
      <c r="AP3" s="220" t="s">
        <v>7399</v>
      </c>
      <c r="AQ3" s="217" t="s">
        <v>7400</v>
      </c>
      <c r="AR3" s="217" t="s">
        <v>7401</v>
      </c>
      <c r="AS3" s="217" t="s">
        <v>7402</v>
      </c>
      <c r="AT3" s="220" t="s">
        <v>7403</v>
      </c>
      <c r="AU3" s="215" t="s">
        <v>7404</v>
      </c>
      <c r="AV3" s="220" t="s">
        <v>7405</v>
      </c>
      <c r="AW3" s="215" t="s">
        <v>7406</v>
      </c>
      <c r="AX3" s="215" t="s">
        <v>7407</v>
      </c>
      <c r="AZ3" s="221" t="s">
        <v>72</v>
      </c>
      <c r="BA3" s="221" t="s">
        <v>5332</v>
      </c>
      <c r="BB3" s="221">
        <v>1</v>
      </c>
      <c r="BC3" s="222" t="s">
        <v>7408</v>
      </c>
      <c r="BD3" s="223" t="s">
        <v>7409</v>
      </c>
      <c r="BE3" s="223" t="s">
        <v>7410</v>
      </c>
      <c r="BF3" s="222"/>
      <c r="BG3" s="222"/>
      <c r="BH3" s="221"/>
      <c r="BI3" s="221"/>
      <c r="BJ3" s="221">
        <v>4</v>
      </c>
      <c r="BK3" s="221" t="s">
        <v>7411</v>
      </c>
      <c r="BL3" s="222" t="s">
        <v>7412</v>
      </c>
      <c r="BM3" s="154"/>
      <c r="BN3" s="224" t="str">
        <f>IFERROR(INDEX($AZ$3:$BL$4277,($C$3-1)*15+ROWS($BN$3:BN3),2),"")</f>
        <v>PRO</v>
      </c>
      <c r="BO3" s="224">
        <f>IFERROR(INDEX($AZ$3:$BL$4277,($C$3-1)*15+ROWS($BN$3:BN3),3),"")</f>
        <v>1</v>
      </c>
      <c r="BP3" s="225" t="str">
        <f>IFERROR(INDEX($AZ$3:$BL$4277,($C$3-1)*15+ROWS($BN$3:BN3),4),"")</f>
        <v>Identifier la notion ou la définition professionnelle</v>
      </c>
      <c r="BQ3" s="225" t="str">
        <f>IFERROR(INDEX($AZ$3:$BL$4277,($C$3-1)*15+ROWS($BN$3:BN3),5),"")</f>
        <v>boisson niveau 0</v>
      </c>
      <c r="BR3" s="225" t="str">
        <f>IFERROR(INDEX($AZ$3:$BL$4277,($C$3-1)*15+ROWS($BN$3:BN3),6),"")</f>
        <v>iddsi 0</v>
      </c>
      <c r="BS3" s="225">
        <f>IFERROR(INDEX($AZ$3:$BL$4277,($C$3-1)*15+ROWS($BN$3:BN3),7),"")</f>
        <v>0</v>
      </c>
      <c r="BT3" s="225">
        <f>IFERROR(INDEX($AZ$3:$BL$4277,($C$3-1)*15+ROWS($BN$3:BN3),8),"")</f>
        <v>0</v>
      </c>
      <c r="BU3" s="225">
        <f>IFERROR(INDEX($AZ$3:$BL$4277,($C$3-1)*15+ROWS($BN$3:BN3),9),"")</f>
        <v>0</v>
      </c>
      <c r="BV3" s="225">
        <f>IFERROR(INDEX($AZ$3:$BL$4277,($C$3-1)*15+ROWS($BN$3:BN3),10),"")</f>
        <v>0</v>
      </c>
      <c r="BW3" s="225">
        <f>IFERROR(INDEX($AZ$3:$BL$4277,($C$3-1)*15+ROWS($BN$3:BN3),11),"")</f>
        <v>4</v>
      </c>
      <c r="BX3" s="225" t="str">
        <f t="shared" ref="BX3:BX17" si="0">IF($BN3="PRO",$CH$3,IF($BN3="INTER",$CI$3,IF($BN3="CFA",$CJ$3,"")))</f>
        <v>pour « boisson niveau 0 » je verifie d abord la prescription le niveau iddsi ou la consigne validee je controle en situation reelle ecoulement libre sans resistance notable</v>
      </c>
      <c r="BY3" s="225">
        <f t="shared" ref="BY3:BY17" si="1">IF(OR(AND($BQ3&lt;&gt;"",$BQ3&lt;&gt;0,ISNUMBER(SEARCH($BQ3,$BX3))),AND($BR3&lt;&gt;"",$BR3&lt;&gt;0,ISNUMBER(SEARCH($BR3,$BX3))),AND($BS3&lt;&gt;"",$BS3&lt;&gt;0,ISNUMBER(SEARCH($BS3,$BX3))),AND($BT3&lt;&gt;"",$BT3&lt;&gt;0,ISNUMBER(SEARCH($BT3,$BX3))),AND($BU3&lt;&gt;"",$BU3&lt;&gt;0,ISNUMBER(SEARCH($BU3,$BX3))),AND($BV3&lt;&gt;"",$BV3&lt;&gt;0,ISNUMBER(SEARCH($BV3,$BX3)))),1,0)</f>
        <v>1</v>
      </c>
      <c r="BZ3" s="225">
        <f t="shared" ref="BZ3:BZ17" si="2">IF($BY3=1,$BW3,0)</f>
        <v>4</v>
      </c>
      <c r="CA3" s="226" t="str">
        <f t="shared" ref="CA3:CA17" si="3">IF($BN3="PRO",$CK$3,IF($BN3="INTER",$CL$3,IF($BN3="CFA",$CM$3,"")))</f>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B3" s="225">
        <f t="shared" ref="CB3:CB17" si="4">IF(OR(AND($BQ3&lt;&gt;"",$BQ3&lt;&gt;0,ISNUMBER(SEARCH($BQ3,$CA3))),AND($BR3&lt;&gt;"",$BR3&lt;&gt;0,ISNUMBER(SEARCH($BR3,$CA3))),AND($BS3&lt;&gt;"",$BS3&lt;&gt;0,ISNUMBER(SEARCH($BS3,$CA3))),AND($BT3&lt;&gt;"",$BT3&lt;&gt;0,ISNUMBER(SEARCH($BT3,$CA3))),AND($BU3&lt;&gt;"",$BU3&lt;&gt;0,ISNUMBER(SEARCH($BU3,$CA3))),AND($BV3&lt;&gt;"",$BV3&lt;&gt;0,ISNUMBER(SEARCH($BV3,$CA3)))),1,0)</f>
        <v>1</v>
      </c>
      <c r="CC3" s="225">
        <f t="shared" ref="CC3:CC17" si="5">IF($CB3=1,$BW3,0)</f>
        <v>4</v>
      </c>
      <c r="CD3" s="226" t="str">
        <f t="shared" ref="CD3:CD17" si="6">IF($BN3="PRO",$CN$3,IF($BN3="INTER",$CO$3,IF($BN3="CFA",$CP$3,"")))</f>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E3" s="225">
        <f t="shared" ref="CE3:CE17" si="7">IF(OR(AND($BQ3&lt;&gt;"",ISNUMBER(SEARCH($BQ3,$CD3))),AND($BR3&lt;&gt;"",ISNUMBER(SEARCH($BR3,$CD3))),AND($BS3&lt;&gt;"",ISNUMBER(SEARCH($BS3,$CD3))),AND($BT3&lt;&gt;"",ISNUMBER(SEARCH($BT3,$CD3))),AND($BU3&lt;&gt;"",ISNUMBER(SEARCH($BU3,$CD3))),AND($BV3&lt;&gt;"",ISNUMBER(SEARCH($BV3,$CD3)))),1,0)</f>
        <v>1</v>
      </c>
      <c r="CF3" s="225">
        <f t="shared" ref="CF3:CF17" si="8">IF($CE3=1,$BW3,0)</f>
        <v>4</v>
      </c>
      <c r="CG3" s="225" t="str">
        <f t="shared" ref="CG3:CG17" si="9">IF($CF3=$BW3,"OK","À contrôler")</f>
        <v>OK</v>
      </c>
      <c r="CH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é","e"),"è","e"),"ê","e"),"ë","e"),"à","a"),"â","a"),"ù","u"),"û","u"),"ü","u"),"î","i"),"ï","i"),"ô","o"),"ö","o"),"ç","c"),"œ","oe"),"æ","ae"),"’"," "),"'"," "),","," "),"."," "),";"," "),":"," "),"/"," "),"\"," "),"("," "),")"," "),"-"," "),"—"," "),CHAR(10)," "),CHAR(13)," "),CHAR(160)," "))</f>
        <v>pour « boisson niveau 0 » je verifie d abord la prescription le niveau iddsi ou la consigne validee je controle en situation reelle ecoulement libre sans resistance notable</v>
      </c>
      <c r="CI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F$11),"é","e"),"è","e"),"ê","e"),"ë","e"),"à","a"),"â","a"),"ù","u"),"û","u"),"ü","u"),"î","i"),"ï","i"),"ô","o"),"ö","o"),"ç","c"),"œ","oe"),"æ","ae"),"’"," "),"'"," "),","," "),"."," "),";"," "),":"," "),"/"," "),"\"," "),"("," "),")"," "),"-"," "),"—"," "),CHAR(10)," "),CHAR(13)," "),CHAR(160)," "))</f>
        <v>j applique la consigne puis je verifie ecoulement libre sans resistance notable</v>
      </c>
      <c r="CJ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J$11),"é","e"),"è","e"),"ê","e"),"ë","e"),"à","a"),"â","a"),"ù","u"),"û","u"),"ü","u"),"î","i"),"ï","i"),"ô","o"),"ö","o"),"ç","c"),"œ","oe"),"æ","ae"),"’"," "),"'"," "),","," "),"."," "),";"," "),":"," "),"/"," "),"\"," "),"("," "),")"," "),"-"," "),"—"," "),CHAR(10)," "),CHAR(13)," "),CHAR(160)," "))</f>
        <v>je regarde la consigne je controle ecoulement libre sans resistance notable</v>
      </c>
      <c r="CK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"&amp;$B$19),"é","e"),"è","e"),"ê","e"),"ë","e"),"à","a"),"â","a"),"ù","u"),"û","u"),"ü","u"),"î","i"),"ï","i"),"ô","o"),"ö","o"),"ç","c"),"œ","oe"),"æ","ae"),"’"," "),"'"," "),","," "),"."," "),";"," "),":"," "),"/"," "),"\"," "),"("," "),")"," "),"-"," "),"—"," "),CHAR(10)," "),CHAR(13)," "),CHAR(160)," "))</f>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L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F$11&amp;" "&amp;$F$19),"é","e"),"è","e"),"ê","e"),"ë","e"),"à","a"),"â","a"),"ù","u"),"û","u"),"ü","u"),"î","i"),"ï","i"),"ô","o"),"ö","o"),"ç","c"),"œ","oe"),"æ","ae"),"’"," "),"'"," "),","," "),"."," "),";"," "),":"," "),"/"," "),"\"," "),"("," "),")"," "),"-"," "),"—"," "),CHAR(10)," "),CHAR(13)," "),CHAR(160)," "))</f>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M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J$11&amp;" "&amp;$J$19),"é","e"),"è","e"),"ê","e"),"ë","e"),"à","a"),"â","a"),"ù","u"),"û","u"),"ü","u"),"î","i"),"ï","i"),"ô","o"),"ö","o"),"ç","c"),"œ","oe"),"æ","ae"),"’"," "),"'"," "),","," "),"."," "),";"," "),":"," "),"/"," "),"\"," "),"("," "),")"," "),"-"," "),"—"," "),CHAR(10)," "),CHAR(13)," "),CHAR(160)," "))</f>
        <v>je regarde la consigne je controle ecoulement libre sans resistance notable si ce n est pas bon ou si j ai un doute je ne laisse pas partir sans prevenir le responsable les soins ou le formateur</v>
      </c>
      <c r="CN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M$3:$AX$287,MATCH($C$3,$N$3:$N$287,0),16),"")),"é","e"),"è","e"),"ê","e"),"ë","e"),"à","a"),"â","a"),"ù","u"),"û","u"),"ü","u"),"î","i"),"ï","i"),"ô","o"),"ö","o"),"ç","c"),"œ","oe"),"æ","ae"),"’"," "),"'"," "),","," "),"."," "),";"," "),":"," "),"/"," "),"\"," "),"("," "),")"," "),"-"," "),"—"," "),CHAR(10)," "),CHAR(13)," "),CHAR(160)," "))</f>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O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M$3:$AX$287,MATCH($C$3,$N$3:$N$287,0),17),"")),"é","e"),"è","e"),"ê","e"),"ë","e"),"à","a"),"â","a"),"ù","u"),"û","u"),"ü","u"),"î","i"),"ï","i"),"ô","o"),"ö","o"),"ç","c"),"œ","oe"),"æ","ae"),"’"," "),"'"," "),","," "),"."," "),";"," "),":"," "),"/"," "),"\"," "),"("," "),")"," "),"-"," "),"—"," "),CHAR(10)," "),CHAR(13)," "),CHAR(160)," "))</f>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P3" s="225" t="str">
        <f>TRIM(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M$3:$AX$287,MATCH($C$3,$N$3:$N$287,0),18),"")),"é","e"),"è","e"),"ê","e"),"ë","e"),"à","a"),"â","a"),"ù","u"),"û","u"),"ü","u"),"î","i"),"ï","i"),"ô","o"),"ö","o"),"ç","c"),"œ","oe"),"æ","ae"),"’"," "),"'"," "),","," "),"."," "),";"," "),":"," "),"/"," "),"\"," "),"("," "),")"," "),"-"," "),"—"," "),CHAR(10)," "),CHAR(13)," "),CHAR(160)," "))</f>
        <v>je verifie boisson niveau 0 je respecte la prescription ou la consigne donnee je controle ecoulement libre sans resistance notable si ecart je previens le responsable les soins ou le formateur je transmets ce que j ai vu corrige ou fait remonter</v>
      </c>
      <c r="CQ3" s="199">
        <v>1</v>
      </c>
    </row>
    <row r="4" spans="2:95" x14ac:dyDescent="0.25">
      <c r="B4" s="227"/>
      <c r="C4" s="228"/>
      <c r="D4" s="227"/>
      <c r="E4" s="227"/>
      <c r="F4" s="229" t="s">
        <v>7413</v>
      </c>
      <c r="G4" s="214" t="str">
        <f>IFERROR(INDEX($M$3:$AX$287,MATCH($C$3,$N$3:$N$287,0),7),"")</f>
        <v>Boisson niveau 0</v>
      </c>
      <c r="H4" s="214"/>
      <c r="I4" s="214"/>
      <c r="J4" s="214"/>
      <c r="K4" s="214"/>
      <c r="M4" s="192" t="s">
        <v>102</v>
      </c>
      <c r="N4" s="192">
        <v>2</v>
      </c>
      <c r="O4" s="192" t="s">
        <v>7372</v>
      </c>
      <c r="P4" s="154" t="s">
        <v>7373</v>
      </c>
      <c r="Q4" s="154" t="s">
        <v>7374</v>
      </c>
      <c r="R4" s="154" t="s">
        <v>7375</v>
      </c>
      <c r="S4" s="192" t="s">
        <v>7414</v>
      </c>
      <c r="T4" s="154" t="s">
        <v>7415</v>
      </c>
      <c r="U4" s="192" t="s">
        <v>7416</v>
      </c>
      <c r="V4" s="154" t="s">
        <v>7417</v>
      </c>
      <c r="W4" s="154" t="s">
        <v>7418</v>
      </c>
      <c r="X4" s="154" t="s">
        <v>7419</v>
      </c>
      <c r="Y4" s="154" t="s">
        <v>7382</v>
      </c>
      <c r="Z4" s="154" t="s">
        <v>7383</v>
      </c>
      <c r="AA4" s="154" t="s">
        <v>7384</v>
      </c>
      <c r="AB4" s="154" t="s">
        <v>7420</v>
      </c>
      <c r="AC4" s="154" t="s">
        <v>7421</v>
      </c>
      <c r="AD4" s="154" t="s">
        <v>7422</v>
      </c>
      <c r="AE4" s="154" t="s">
        <v>7423</v>
      </c>
      <c r="AF4" s="154" t="s">
        <v>7424</v>
      </c>
      <c r="AG4" s="154" t="s">
        <v>7425</v>
      </c>
      <c r="AH4" s="154" t="s">
        <v>7426</v>
      </c>
      <c r="AI4" s="154" t="s">
        <v>7427</v>
      </c>
      <c r="AJ4" s="154" t="s">
        <v>7428</v>
      </c>
      <c r="AK4" s="154" t="s">
        <v>7429</v>
      </c>
      <c r="AL4" s="154" t="s">
        <v>7430</v>
      </c>
      <c r="AM4" s="154" t="s">
        <v>7431</v>
      </c>
      <c r="AN4" s="154" t="s">
        <v>7397</v>
      </c>
      <c r="AO4" s="154" t="s">
        <v>7432</v>
      </c>
      <c r="AP4" s="154" t="s">
        <v>7433</v>
      </c>
      <c r="AQ4" s="154" t="s">
        <v>7434</v>
      </c>
      <c r="AR4" s="154" t="s">
        <v>7435</v>
      </c>
      <c r="AS4" s="154" t="s">
        <v>7436</v>
      </c>
      <c r="AT4" s="154" t="s">
        <v>7437</v>
      </c>
      <c r="AU4" s="192" t="s">
        <v>7404</v>
      </c>
      <c r="AV4" s="192" t="s">
        <v>7438</v>
      </c>
      <c r="AW4" s="192" t="s">
        <v>7406</v>
      </c>
      <c r="AX4" s="192" t="s">
        <v>7407</v>
      </c>
      <c r="AZ4" s="230" t="s">
        <v>72</v>
      </c>
      <c r="BA4" s="230" t="s">
        <v>5332</v>
      </c>
      <c r="BB4" s="230">
        <v>2</v>
      </c>
      <c r="BC4" s="194" t="s">
        <v>7439</v>
      </c>
      <c r="BD4" s="194" t="s">
        <v>7440</v>
      </c>
      <c r="BE4" s="194" t="s">
        <v>7441</v>
      </c>
      <c r="BF4" s="194" t="s">
        <v>7442</v>
      </c>
      <c r="BG4" s="194" t="s">
        <v>7443</v>
      </c>
      <c r="BJ4" s="230">
        <v>4</v>
      </c>
      <c r="BK4" s="230" t="s">
        <v>7444</v>
      </c>
      <c r="BL4" s="198" t="s">
        <v>7412</v>
      </c>
      <c r="BN4" s="192" t="str">
        <f>IFERROR(INDEX($AZ$3:$BL$4277,($C$3-1)*15+ROWS($BN$3:BN4),2),"")</f>
        <v>PRO</v>
      </c>
      <c r="BO4" s="192">
        <f>IFERROR(INDEX($AZ$3:$BL$4277,($C$3-1)*15+ROWS($BN$3:BN4),3),"")</f>
        <v>2</v>
      </c>
      <c r="BP4" s="154" t="str">
        <f>IFERROR(INDEX($AZ$3:$BL$4277,($C$3-1)*15+ROWS($BN$3:BN4),4),"")</f>
        <v>Expliquer le besoin, l'objectif ou l'enjeu santé</v>
      </c>
      <c r="BQ4" s="154" t="str">
        <f>IFERROR(INDEX($AZ$3:$BL$4277,($C$3-1)*15+ROWS($BN$3:BN4),5),"")</f>
        <v>hydratation normale si deglutition securisee</v>
      </c>
      <c r="BR4" s="154" t="str">
        <f>IFERROR(INDEX($AZ$3:$BL$4277,($C$3-1)*15+ROWS($BN$3:BN4),6),"")</f>
        <v>appliquer la prescription et la consigne validee</v>
      </c>
      <c r="BS4" s="154" t="str">
        <f>IFERROR(INDEX($AZ$3:$BL$4277,($C$3-1)*15+ROWS($BN$3:BN4),7),"")</f>
        <v>appliquer la prescription</v>
      </c>
      <c r="BT4" s="154" t="str">
        <f>IFERROR(INDEX($AZ$3:$BL$4277,($C$3-1)*15+ROWS($BN$3:BN4),8),"")</f>
        <v>applique la consigne</v>
      </c>
      <c r="BU4" s="154">
        <f>IFERROR(INDEX($AZ$3:$BL$4277,($C$3-1)*15+ROWS($BN$3:BN4),9),"")</f>
        <v>0</v>
      </c>
      <c r="BV4" s="192">
        <f>IFERROR(INDEX($AZ$3:$BL$4277,($C$3-1)*15+ROWS($BN$3:BN4),10),"")</f>
        <v>0</v>
      </c>
      <c r="BW4" s="192">
        <f>IFERROR(INDEX($AZ$3:$BL$4277,($C$3-1)*15+ROWS($BN$3:BN4),11),"")</f>
        <v>4</v>
      </c>
      <c r="BX4" s="154" t="str">
        <f t="shared" si="0"/>
        <v>pour « boisson niveau 0 » je verifie d abord la prescription le niveau iddsi ou la consigne validee je controle en situation reelle ecoulement libre sans resistance notable</v>
      </c>
      <c r="BY4" s="192">
        <f t="shared" si="1"/>
        <v>0</v>
      </c>
      <c r="BZ4" s="192">
        <f t="shared" si="2"/>
        <v>0</v>
      </c>
      <c r="CA4" s="154" t="str">
        <f t="shared" si="3"/>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B4" s="192">
        <f t="shared" si="4"/>
        <v>0</v>
      </c>
      <c r="CC4" s="192">
        <f t="shared" si="5"/>
        <v>0</v>
      </c>
      <c r="CD4" s="154" t="str">
        <f t="shared" si="6"/>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E4" s="192">
        <f t="shared" si="7"/>
        <v>1</v>
      </c>
      <c r="CF4" s="192">
        <f t="shared" si="8"/>
        <v>4</v>
      </c>
      <c r="CG4" s="192" t="str">
        <f t="shared" si="9"/>
        <v>OK</v>
      </c>
      <c r="CQ4" s="199">
        <v>1</v>
      </c>
    </row>
    <row r="5" spans="2:95" ht="37.5" customHeight="1" x14ac:dyDescent="0.25">
      <c r="B5" s="231" t="s">
        <v>7445</v>
      </c>
      <c r="C5" s="214"/>
      <c r="D5" s="232" t="s">
        <v>7446</v>
      </c>
      <c r="E5" s="214"/>
      <c r="F5" s="233" t="s">
        <v>7447</v>
      </c>
      <c r="G5" s="214"/>
      <c r="H5" s="214"/>
      <c r="I5" s="234"/>
      <c r="J5" s="235" t="s">
        <v>5333</v>
      </c>
      <c r="K5" s="236"/>
      <c r="M5" s="192" t="s">
        <v>125</v>
      </c>
      <c r="N5" s="192">
        <v>3</v>
      </c>
      <c r="O5" s="192" t="s">
        <v>7372</v>
      </c>
      <c r="P5" s="154" t="s">
        <v>7373</v>
      </c>
      <c r="Q5" s="154" t="s">
        <v>7374</v>
      </c>
      <c r="R5" s="154" t="s">
        <v>7375</v>
      </c>
      <c r="S5" s="192" t="s">
        <v>7448</v>
      </c>
      <c r="T5" s="154" t="s">
        <v>7449</v>
      </c>
      <c r="U5" s="192" t="s">
        <v>7450</v>
      </c>
      <c r="V5" s="154" t="s">
        <v>7451</v>
      </c>
      <c r="W5" s="154" t="s">
        <v>7452</v>
      </c>
      <c r="X5" s="154" t="s">
        <v>7453</v>
      </c>
      <c r="Y5" s="154" t="s">
        <v>7382</v>
      </c>
      <c r="Z5" s="154" t="s">
        <v>7383</v>
      </c>
      <c r="AA5" s="154" t="s">
        <v>7384</v>
      </c>
      <c r="AB5" s="154" t="s">
        <v>7454</v>
      </c>
      <c r="AC5" s="154" t="s">
        <v>7455</v>
      </c>
      <c r="AD5" s="154" t="s">
        <v>7456</v>
      </c>
      <c r="AE5" s="154" t="s">
        <v>7457</v>
      </c>
      <c r="AF5" s="154" t="s">
        <v>7458</v>
      </c>
      <c r="AG5" s="154" t="s">
        <v>7459</v>
      </c>
      <c r="AH5" s="154" t="s">
        <v>7460</v>
      </c>
      <c r="AI5" s="154" t="s">
        <v>7461</v>
      </c>
      <c r="AJ5" s="154" t="s">
        <v>7462</v>
      </c>
      <c r="AK5" s="154" t="s">
        <v>7463</v>
      </c>
      <c r="AL5" s="154" t="s">
        <v>7464</v>
      </c>
      <c r="AM5" s="154" t="s">
        <v>7465</v>
      </c>
      <c r="AN5" s="154" t="s">
        <v>7397</v>
      </c>
      <c r="AO5" s="154" t="s">
        <v>7466</v>
      </c>
      <c r="AP5" s="154" t="s">
        <v>7467</v>
      </c>
      <c r="AQ5" s="154" t="s">
        <v>7468</v>
      </c>
      <c r="AR5" s="154" t="s">
        <v>7469</v>
      </c>
      <c r="AS5" s="154" t="s">
        <v>7470</v>
      </c>
      <c r="AT5" s="154" t="s">
        <v>7437</v>
      </c>
      <c r="AU5" s="192" t="s">
        <v>7404</v>
      </c>
      <c r="AV5" s="192" t="s">
        <v>7471</v>
      </c>
      <c r="AW5" s="192" t="s">
        <v>7406</v>
      </c>
      <c r="AX5" s="192" t="s">
        <v>7407</v>
      </c>
      <c r="AZ5" s="230" t="s">
        <v>72</v>
      </c>
      <c r="BA5" s="230" t="s">
        <v>5332</v>
      </c>
      <c r="BB5" s="230">
        <v>3</v>
      </c>
      <c r="BC5" s="194" t="s">
        <v>7472</v>
      </c>
      <c r="BD5" s="194" t="s">
        <v>7473</v>
      </c>
      <c r="BJ5" s="230">
        <v>4</v>
      </c>
      <c r="BK5" s="230" t="s">
        <v>7474</v>
      </c>
      <c r="BL5" s="198" t="s">
        <v>7412</v>
      </c>
      <c r="BN5" s="192" t="str">
        <f>IFERROR(INDEX($AZ$3:$BL$4277,($C$3-1)*15+ROWS($BN$3:BN5),2),"")</f>
        <v>PRO</v>
      </c>
      <c r="BO5" s="192">
        <f>IFERROR(INDEX($AZ$3:$BL$4277,($C$3-1)*15+ROWS($BN$3:BN5),3),"")</f>
        <v>3</v>
      </c>
      <c r="BP5" s="154" t="str">
        <f>IFERROR(INDEX($AZ$3:$BL$4277,($C$3-1)*15+ROWS($BN$3:BN5),4),"")</f>
        <v>Citer le contrôle observable en production</v>
      </c>
      <c r="BQ5" s="154" t="str">
        <f>IFERROR(INDEX($AZ$3:$BL$4277,($C$3-1)*15+ROWS($BN$3:BN5),5),"")</f>
        <v>ecoulement libre sans resistance notable</v>
      </c>
      <c r="BR5" s="154">
        <f>IFERROR(INDEX($AZ$3:$BL$4277,($C$3-1)*15+ROWS($BN$3:BN5),6),"")</f>
        <v>0</v>
      </c>
      <c r="BS5" s="154">
        <f>IFERROR(INDEX($AZ$3:$BL$4277,($C$3-1)*15+ROWS($BN$3:BN5),7),"")</f>
        <v>0</v>
      </c>
      <c r="BT5" s="154">
        <f>IFERROR(INDEX($AZ$3:$BL$4277,($C$3-1)*15+ROWS($BN$3:BN5),8),"")</f>
        <v>0</v>
      </c>
      <c r="BU5" s="154">
        <f>IFERROR(INDEX($AZ$3:$BL$4277,($C$3-1)*15+ROWS($BN$3:BN5),9),"")</f>
        <v>0</v>
      </c>
      <c r="BV5" s="192">
        <f>IFERROR(INDEX($AZ$3:$BL$4277,($C$3-1)*15+ROWS($BN$3:BN5),10),"")</f>
        <v>0</v>
      </c>
      <c r="BW5" s="192">
        <f>IFERROR(INDEX($AZ$3:$BL$4277,($C$3-1)*15+ROWS($BN$3:BN5),11),"")</f>
        <v>4</v>
      </c>
      <c r="BX5" s="154" t="str">
        <f t="shared" si="0"/>
        <v>pour « boisson niveau 0 » je verifie d abord la prescription le niveau iddsi ou la consigne validee je controle en situation reelle ecoulement libre sans resistance notable</v>
      </c>
      <c r="BY5" s="192">
        <f t="shared" si="1"/>
        <v>1</v>
      </c>
      <c r="BZ5" s="192">
        <f t="shared" si="2"/>
        <v>4</v>
      </c>
      <c r="CA5" s="154" t="str">
        <f t="shared" si="3"/>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B5" s="192">
        <f t="shared" si="4"/>
        <v>1</v>
      </c>
      <c r="CC5" s="192">
        <f t="shared" si="5"/>
        <v>4</v>
      </c>
      <c r="CD5" s="154" t="str">
        <f t="shared" si="6"/>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E5" s="192">
        <f t="shared" si="7"/>
        <v>1</v>
      </c>
      <c r="CF5" s="192">
        <f t="shared" si="8"/>
        <v>4</v>
      </c>
      <c r="CG5" s="192" t="str">
        <f t="shared" si="9"/>
        <v>OK</v>
      </c>
      <c r="CQ5" s="199">
        <v>1</v>
      </c>
    </row>
    <row r="6" spans="2:95" ht="18.75" customHeight="1" x14ac:dyDescent="0.25">
      <c r="B6" s="237" t="s">
        <v>7475</v>
      </c>
      <c r="C6" s="214"/>
      <c r="D6" s="238" t="str">
        <f>IFERROR(INDEX($M$3:$AX$287,MATCH($C$3,$N$3:$N$287,0),34),"")</f>
        <v>SRC_IDDSI_FRAME</v>
      </c>
      <c r="E6" s="214"/>
      <c r="F6" s="237" t="s">
        <v>7476</v>
      </c>
      <c r="G6" s="214"/>
      <c r="H6" s="214"/>
      <c r="I6" s="234"/>
      <c r="J6" s="237" t="s">
        <v>7477</v>
      </c>
      <c r="K6" s="236"/>
      <c r="M6" s="192" t="s">
        <v>145</v>
      </c>
      <c r="N6" s="192">
        <v>4</v>
      </c>
      <c r="O6" s="192" t="s">
        <v>7372</v>
      </c>
      <c r="P6" s="154" t="s">
        <v>7373</v>
      </c>
      <c r="Q6" s="154" t="s">
        <v>7374</v>
      </c>
      <c r="R6" s="154" t="s">
        <v>7375</v>
      </c>
      <c r="S6" s="192" t="s">
        <v>7478</v>
      </c>
      <c r="T6" s="154" t="s">
        <v>7479</v>
      </c>
      <c r="U6" s="192" t="s">
        <v>7480</v>
      </c>
      <c r="V6" s="154" t="s">
        <v>7481</v>
      </c>
      <c r="W6" s="154" t="s">
        <v>7482</v>
      </c>
      <c r="X6" s="154" t="s">
        <v>7483</v>
      </c>
      <c r="Y6" s="154" t="s">
        <v>7382</v>
      </c>
      <c r="Z6" s="154" t="s">
        <v>7383</v>
      </c>
      <c r="AA6" s="154" t="s">
        <v>7384</v>
      </c>
      <c r="AB6" s="154" t="s">
        <v>7484</v>
      </c>
      <c r="AC6" s="154" t="s">
        <v>7485</v>
      </c>
      <c r="AD6" s="154" t="s">
        <v>7486</v>
      </c>
      <c r="AE6" s="154" t="s">
        <v>7487</v>
      </c>
      <c r="AF6" s="154" t="s">
        <v>7488</v>
      </c>
      <c r="AG6" s="154" t="s">
        <v>7489</v>
      </c>
      <c r="AH6" s="154" t="s">
        <v>7490</v>
      </c>
      <c r="AI6" s="154" t="s">
        <v>7491</v>
      </c>
      <c r="AJ6" s="154" t="s">
        <v>7492</v>
      </c>
      <c r="AK6" s="154" t="s">
        <v>7493</v>
      </c>
      <c r="AL6" s="154" t="s">
        <v>7494</v>
      </c>
      <c r="AM6" s="154" t="s">
        <v>7495</v>
      </c>
      <c r="AN6" s="154" t="s">
        <v>7397</v>
      </c>
      <c r="AO6" s="154" t="s">
        <v>7496</v>
      </c>
      <c r="AP6" s="154" t="s">
        <v>7497</v>
      </c>
      <c r="AQ6" s="154" t="s">
        <v>7498</v>
      </c>
      <c r="AR6" s="154" t="s">
        <v>7499</v>
      </c>
      <c r="AS6" s="154" t="s">
        <v>7500</v>
      </c>
      <c r="AT6" s="154" t="s">
        <v>7403</v>
      </c>
      <c r="AU6" s="192" t="s">
        <v>7404</v>
      </c>
      <c r="AV6" s="192" t="s">
        <v>7501</v>
      </c>
      <c r="AW6" s="192" t="s">
        <v>7406</v>
      </c>
      <c r="AX6" s="192" t="s">
        <v>7407</v>
      </c>
      <c r="AZ6" s="230" t="s">
        <v>72</v>
      </c>
      <c r="BA6" s="230" t="s">
        <v>5332</v>
      </c>
      <c r="BB6" s="230">
        <v>4</v>
      </c>
      <c r="BC6" s="194" t="s">
        <v>7502</v>
      </c>
      <c r="BD6" s="194" t="s">
        <v>7503</v>
      </c>
      <c r="BJ6" s="230">
        <v>4</v>
      </c>
      <c r="BK6" s="230" t="s">
        <v>7504</v>
      </c>
      <c r="BL6" s="198" t="s">
        <v>7412</v>
      </c>
      <c r="BN6" s="192" t="str">
        <f>IFERROR(INDEX($AZ$3:$BL$4277,($C$3-1)*15+ROWS($BN$3:BN6),2),"")</f>
        <v>PRO</v>
      </c>
      <c r="BO6" s="192">
        <f>IFERROR(INDEX($AZ$3:$BL$4277,($C$3-1)*15+ROWS($BN$3:BN6),3),"")</f>
        <v>4</v>
      </c>
      <c r="BP6" s="154" t="str">
        <f>IFERROR(INDEX($AZ$3:$BL$4277,($C$3-1)*15+ROWS($BN$3:BN6),4),"")</f>
        <v>Repérer le risque, l'erreur fréquente ou la limite métier</v>
      </c>
      <c r="BQ6" s="154" t="str">
        <f>IFERROR(INDEX($AZ$3:$BL$4277,($C$3-1)*15+ROWS($BN$3:BN6),5),"")</f>
        <v>donner de l eau fluide a une personne a risque de fausse route</v>
      </c>
      <c r="BR6" s="154">
        <f>IFERROR(INDEX($AZ$3:$BL$4277,($C$3-1)*15+ROWS($BN$3:BN6),6),"")</f>
        <v>0</v>
      </c>
      <c r="BS6" s="154">
        <f>IFERROR(INDEX($AZ$3:$BL$4277,($C$3-1)*15+ROWS($BN$3:BN6),7),"")</f>
        <v>0</v>
      </c>
      <c r="BT6" s="154">
        <f>IFERROR(INDEX($AZ$3:$BL$4277,($C$3-1)*15+ROWS($BN$3:BN6),8),"")</f>
        <v>0</v>
      </c>
      <c r="BU6" s="154">
        <f>IFERROR(INDEX($AZ$3:$BL$4277,($C$3-1)*15+ROWS($BN$3:BN6),9),"")</f>
        <v>0</v>
      </c>
      <c r="BV6" s="192">
        <f>IFERROR(INDEX($AZ$3:$BL$4277,($C$3-1)*15+ROWS($BN$3:BN6),10),"")</f>
        <v>0</v>
      </c>
      <c r="BW6" s="192">
        <f>IFERROR(INDEX($AZ$3:$BL$4277,($C$3-1)*15+ROWS($BN$3:BN6),11),"")</f>
        <v>4</v>
      </c>
      <c r="BX6" s="154" t="str">
        <f t="shared" si="0"/>
        <v>pour « boisson niveau 0 » je verifie d abord la prescription le niveau iddsi ou la consigne validee je controle en situation reelle ecoulement libre sans resistance notable</v>
      </c>
      <c r="BY6" s="192">
        <f t="shared" si="1"/>
        <v>0</v>
      </c>
      <c r="BZ6" s="192">
        <f t="shared" si="2"/>
        <v>0</v>
      </c>
      <c r="CA6" s="154" t="str">
        <f t="shared" si="3"/>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B6" s="192">
        <f t="shared" si="4"/>
        <v>0</v>
      </c>
      <c r="CC6" s="192">
        <f t="shared" si="5"/>
        <v>0</v>
      </c>
      <c r="CD6" s="154" t="str">
        <f t="shared" si="6"/>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E6" s="192">
        <f t="shared" si="7"/>
        <v>1</v>
      </c>
      <c r="CF6" s="192">
        <f t="shared" si="8"/>
        <v>4</v>
      </c>
      <c r="CG6" s="192" t="str">
        <f t="shared" si="9"/>
        <v>OK</v>
      </c>
      <c r="CQ6" s="199">
        <v>1</v>
      </c>
    </row>
    <row r="7" spans="2:95" ht="42" customHeight="1" x14ac:dyDescent="0.25">
      <c r="B7" s="239" t="str">
        <f>IFERROR(INDEX($M$3:$AX$287,MATCH($C$3,$N$3:$N$287,0),10),"")</f>
        <v>Explique comment maîtriser « Boisson niveau 0 » dans une démarche professionnelle en textures modifiées.</v>
      </c>
      <c r="C7" s="214"/>
      <c r="D7" s="238" t="s">
        <v>7505</v>
      </c>
      <c r="E7" s="214"/>
      <c r="F7" s="239" t="str">
        <f>IFERROR(INDEX($M$3:$AX$287,MATCH($C$3,$N$3:$N$287,0),11),"")</f>
        <v>Comment appliques-tu « Boisson niveau 0 » en situation de production, service ou accompagnement ?</v>
      </c>
      <c r="G7" s="214"/>
      <c r="H7" s="214"/>
      <c r="I7" s="234"/>
      <c r="J7" s="239" t="str">
        <f>IFERROR(INDEX($M$3:$AX$287,MATCH($C$3,$N$3:$N$287,0),12),"")</f>
        <v>Sur le terrain, que dois-tu faire ou vérifier pour « Boisson niveau 0 » ?</v>
      </c>
      <c r="K7" s="236"/>
      <c r="M7" s="192" t="s">
        <v>167</v>
      </c>
      <c r="N7" s="192">
        <v>5</v>
      </c>
      <c r="O7" s="192" t="s">
        <v>7372</v>
      </c>
      <c r="P7" s="154" t="s">
        <v>7373</v>
      </c>
      <c r="Q7" s="154" t="s">
        <v>7374</v>
      </c>
      <c r="R7" s="154" t="s">
        <v>7375</v>
      </c>
      <c r="S7" s="192" t="s">
        <v>7506</v>
      </c>
      <c r="T7" s="154" t="s">
        <v>7507</v>
      </c>
      <c r="U7" s="192" t="s">
        <v>2873</v>
      </c>
      <c r="V7" s="154" t="s">
        <v>7508</v>
      </c>
      <c r="W7" s="154" t="s">
        <v>7509</v>
      </c>
      <c r="X7" s="154" t="s">
        <v>7510</v>
      </c>
      <c r="Y7" s="154" t="s">
        <v>7382</v>
      </c>
      <c r="Z7" s="154" t="s">
        <v>7383</v>
      </c>
      <c r="AA7" s="154" t="s">
        <v>7384</v>
      </c>
      <c r="AB7" s="154" t="s">
        <v>7511</v>
      </c>
      <c r="AC7" s="154" t="s">
        <v>7512</v>
      </c>
      <c r="AD7" s="154" t="s">
        <v>7513</v>
      </c>
      <c r="AE7" s="154" t="s">
        <v>7514</v>
      </c>
      <c r="AF7" s="154" t="s">
        <v>7515</v>
      </c>
      <c r="AG7" s="154" t="s">
        <v>7516</v>
      </c>
      <c r="AH7" s="154" t="s">
        <v>7517</v>
      </c>
      <c r="AI7" s="154" t="s">
        <v>7518</v>
      </c>
      <c r="AJ7" s="154" t="s">
        <v>7519</v>
      </c>
      <c r="AK7" s="154" t="s">
        <v>7520</v>
      </c>
      <c r="AL7" s="154" t="s">
        <v>7521</v>
      </c>
      <c r="AM7" s="154" t="s">
        <v>7522</v>
      </c>
      <c r="AN7" s="154" t="s">
        <v>7397</v>
      </c>
      <c r="AO7" s="154" t="s">
        <v>7523</v>
      </c>
      <c r="AP7" s="154" t="s">
        <v>7524</v>
      </c>
      <c r="AQ7" s="154" t="s">
        <v>7525</v>
      </c>
      <c r="AR7" s="154" t="s">
        <v>7526</v>
      </c>
      <c r="AS7" s="154" t="s">
        <v>7527</v>
      </c>
      <c r="AT7" s="154" t="s">
        <v>7437</v>
      </c>
      <c r="AU7" s="192" t="s">
        <v>7404</v>
      </c>
      <c r="AV7" s="192" t="s">
        <v>7528</v>
      </c>
      <c r="AW7" s="192" t="s">
        <v>7406</v>
      </c>
      <c r="AX7" s="192" t="s">
        <v>7407</v>
      </c>
      <c r="AZ7" s="230" t="s">
        <v>72</v>
      </c>
      <c r="BA7" s="230" t="s">
        <v>5332</v>
      </c>
      <c r="BB7" s="230">
        <v>5</v>
      </c>
      <c r="BC7" s="194" t="s">
        <v>7529</v>
      </c>
      <c r="BD7" s="194" t="s">
        <v>7530</v>
      </c>
      <c r="BE7" s="194" t="s">
        <v>7531</v>
      </c>
      <c r="BF7" s="194" t="s">
        <v>7532</v>
      </c>
      <c r="BG7" s="194" t="s">
        <v>7533</v>
      </c>
      <c r="BJ7" s="230">
        <v>4</v>
      </c>
      <c r="BK7" s="230" t="s">
        <v>7534</v>
      </c>
      <c r="BL7" s="198" t="s">
        <v>7412</v>
      </c>
      <c r="BN7" s="192" t="str">
        <f>IFERROR(INDEX($AZ$3:$BL$4277,($C$3-1)*15+ROWS($BN$3:BN7),2),"")</f>
        <v>PRO</v>
      </c>
      <c r="BO7" s="192">
        <f>IFERROR(INDEX($AZ$3:$BL$4277,($C$3-1)*15+ROWS($BN$3:BN7),3),"")</f>
        <v>5</v>
      </c>
      <c r="BP7" s="154" t="str">
        <f>IFERROR(INDEX($AZ$3:$BL$4277,($C$3-1)*15+ROWS($BN$3:BN7),4),"")</f>
        <v>Prévoir validation, preuve, trace ou transmission</v>
      </c>
      <c r="BQ7" s="154" t="str">
        <f>IFERROR(INDEX($AZ$3:$BL$4277,($C$3-1)*15+ROWS($BN$3:BN7),5),"")</f>
        <v>compatibilite prescription et hydratation</v>
      </c>
      <c r="BR7" s="154" t="str">
        <f>IFERROR(INDEX($AZ$3:$BL$4277,($C$3-1)*15+ROWS($BN$3:BN7),6),"")</f>
        <v>ecoulement libre sans resistance notable compatibilite prescription et hydratation choix boisson conforme a l equipe soignante</v>
      </c>
      <c r="BS7" s="154" t="str">
        <f>IFERROR(INDEX($AZ$3:$BL$4277,($C$3-1)*15+ROWS($BN$3:BN7),7),"")</f>
        <v>transmets au responsable</v>
      </c>
      <c r="BT7" s="154" t="str">
        <f>IFERROR(INDEX($AZ$3:$BL$4277,($C$3-1)*15+ROWS($BN$3:BN7),8),"")</f>
        <v>je transmets</v>
      </c>
      <c r="BU7" s="154">
        <f>IFERROR(INDEX($AZ$3:$BL$4277,($C$3-1)*15+ROWS($BN$3:BN7),9),"")</f>
        <v>0</v>
      </c>
      <c r="BV7" s="192">
        <f>IFERROR(INDEX($AZ$3:$BL$4277,($C$3-1)*15+ROWS($BN$3:BN7),10),"")</f>
        <v>0</v>
      </c>
      <c r="BW7" s="192">
        <f>IFERROR(INDEX($AZ$3:$BL$4277,($C$3-1)*15+ROWS($BN$3:BN7),11),"")</f>
        <v>4</v>
      </c>
      <c r="BX7" s="154" t="str">
        <f t="shared" si="0"/>
        <v>pour « boisson niveau 0 » je verifie d abord la prescription le niveau iddsi ou la consigne validee je controle en situation reelle ecoulement libre sans resistance notable</v>
      </c>
      <c r="BY7" s="192">
        <f t="shared" si="1"/>
        <v>0</v>
      </c>
      <c r="BZ7" s="192">
        <f t="shared" si="2"/>
        <v>0</v>
      </c>
      <c r="CA7" s="154" t="str">
        <f t="shared" si="3"/>
        <v>pour « boisson niveau 0 » je verifie d abord la prescription le niveau iddsi ou la consigne validee je controle en situation reelle ecoulement libre sans resistance notable e m appuie sur la preuve suivante ecoulement libre sans resistance notable compatibilite prescription et hydratation si l ecart persiste je corrige je bloque la sortie si necessaire et je transmets au responsable concerne</v>
      </c>
      <c r="CB7" s="192">
        <f t="shared" si="4"/>
        <v>1</v>
      </c>
      <c r="CC7" s="192">
        <f t="shared" si="5"/>
        <v>4</v>
      </c>
      <c r="CD7" s="154" t="str">
        <f t="shared" si="6"/>
        <v>notion boisson niveau 0 besoin objectif hydratation normale si deglutition securisee action professionnelle appliquer la prescription et la consigne validee controle observable ecoulement libre sans resistance notable risque limite donner de l eau fluide a une personne a risque de fausse route validation preuve compatibilite prescription et hydratation responsable cuisine formateur equipe terrain source src_iddsi_frame</v>
      </c>
      <c r="CE7" s="192">
        <f t="shared" si="7"/>
        <v>1</v>
      </c>
      <c r="CF7" s="192">
        <f t="shared" si="8"/>
        <v>4</v>
      </c>
      <c r="CG7" s="192" t="str">
        <f t="shared" si="9"/>
        <v>OK</v>
      </c>
      <c r="CQ7" s="199">
        <v>1</v>
      </c>
    </row>
    <row r="8" spans="2:95" ht="18.75" customHeight="1" x14ac:dyDescent="0.25">
      <c r="B8" s="240" t="s">
        <v>7535</v>
      </c>
      <c r="C8" s="214"/>
      <c r="D8" s="241" t="str">
        <f>IFERROR(INDEX($M$3:$AX$287,MATCH($C$3,$N$3:$N$287,0),9),"")</f>
        <v>IDDSI 0</v>
      </c>
      <c r="E8" s="214"/>
      <c r="F8" s="240" t="s">
        <v>7536</v>
      </c>
      <c r="G8" s="214"/>
      <c r="H8" s="214"/>
      <c r="I8" s="214"/>
      <c r="J8" s="240" t="s">
        <v>7537</v>
      </c>
      <c r="K8" s="214"/>
      <c r="M8" s="192" t="s">
        <v>187</v>
      </c>
      <c r="N8" s="192">
        <v>6</v>
      </c>
      <c r="O8" s="192" t="s">
        <v>7372</v>
      </c>
      <c r="P8" s="154" t="s">
        <v>7373</v>
      </c>
      <c r="Q8" s="154" t="s">
        <v>7374</v>
      </c>
      <c r="R8" s="154" t="s">
        <v>7375</v>
      </c>
      <c r="S8" s="192" t="s">
        <v>7538</v>
      </c>
      <c r="T8" s="154" t="s">
        <v>7539</v>
      </c>
      <c r="U8" s="192" t="s">
        <v>7540</v>
      </c>
      <c r="V8" s="154" t="s">
        <v>7541</v>
      </c>
      <c r="W8" s="154" t="s">
        <v>7542</v>
      </c>
      <c r="X8" s="154" t="s">
        <v>7543</v>
      </c>
      <c r="Y8" s="154" t="s">
        <v>7382</v>
      </c>
      <c r="Z8" s="154" t="s">
        <v>7383</v>
      </c>
      <c r="AA8" s="154" t="s">
        <v>7384</v>
      </c>
      <c r="AB8" s="154" t="s">
        <v>7544</v>
      </c>
      <c r="AC8" s="154" t="s">
        <v>7545</v>
      </c>
      <c r="AD8" s="154" t="s">
        <v>7546</v>
      </c>
      <c r="AE8" s="154" t="s">
        <v>7547</v>
      </c>
      <c r="AF8" s="154" t="s">
        <v>7548</v>
      </c>
      <c r="AG8" s="154" t="s">
        <v>7549</v>
      </c>
      <c r="AH8" s="154" t="s">
        <v>7550</v>
      </c>
      <c r="AI8" s="154" t="s">
        <v>7551</v>
      </c>
      <c r="AJ8" s="154" t="s">
        <v>7552</v>
      </c>
      <c r="AK8" s="154" t="s">
        <v>7553</v>
      </c>
      <c r="AL8" s="154" t="s">
        <v>7554</v>
      </c>
      <c r="AM8" s="154" t="s">
        <v>7555</v>
      </c>
      <c r="AN8" s="154" t="s">
        <v>7397</v>
      </c>
      <c r="AO8" s="154" t="s">
        <v>7556</v>
      </c>
      <c r="AP8" s="154" t="s">
        <v>7557</v>
      </c>
      <c r="AQ8" s="154" t="s">
        <v>7558</v>
      </c>
      <c r="AR8" s="154" t="s">
        <v>7559</v>
      </c>
      <c r="AS8" s="154" t="s">
        <v>7560</v>
      </c>
      <c r="AT8" s="154" t="s">
        <v>7403</v>
      </c>
      <c r="AU8" s="192" t="s">
        <v>7404</v>
      </c>
      <c r="AV8" s="192" t="s">
        <v>7561</v>
      </c>
      <c r="AW8" s="192" t="s">
        <v>7406</v>
      </c>
      <c r="AX8" s="192" t="s">
        <v>7407</v>
      </c>
      <c r="AZ8" s="230" t="s">
        <v>72</v>
      </c>
      <c r="BA8" s="230" t="s">
        <v>7562</v>
      </c>
      <c r="BB8" s="230">
        <v>1</v>
      </c>
      <c r="BC8" s="194" t="s">
        <v>7563</v>
      </c>
      <c r="BD8" s="194" t="s">
        <v>7440</v>
      </c>
      <c r="BJ8" s="230">
        <v>4</v>
      </c>
      <c r="BK8" s="230" t="s">
        <v>7564</v>
      </c>
      <c r="BL8" s="198" t="s">
        <v>7412</v>
      </c>
      <c r="BN8" s="192" t="str">
        <f>IFERROR(INDEX($AZ$3:$BL$4277,($C$3-1)*15+ROWS($BN$3:BN8),2),"")</f>
        <v>INTER</v>
      </c>
      <c r="BO8" s="192">
        <f>IFERROR(INDEX($AZ$3:$BL$4277,($C$3-1)*15+ROWS($BN$3:BN8),3),"")</f>
        <v>1</v>
      </c>
      <c r="BP8" s="154" t="str">
        <f>IFERROR(INDEX($AZ$3:$BL$4277,($C$3-1)*15+ROWS($BN$3:BN8),4),"")</f>
        <v>Identifier l'objectif ou le besoin à maîtriser</v>
      </c>
      <c r="BQ8" s="154" t="str">
        <f>IFERROR(INDEX($AZ$3:$BL$4277,($C$3-1)*15+ROWS($BN$3:BN8),5),"")</f>
        <v>hydratation normale si deglutition securisee</v>
      </c>
      <c r="BR8" s="154">
        <f>IFERROR(INDEX($AZ$3:$BL$4277,($C$3-1)*15+ROWS($BN$3:BN8),6),"")</f>
        <v>0</v>
      </c>
      <c r="BS8" s="154">
        <f>IFERROR(INDEX($AZ$3:$BL$4277,($C$3-1)*15+ROWS($BN$3:BN8),7),"")</f>
        <v>0</v>
      </c>
      <c r="BT8" s="154">
        <f>IFERROR(INDEX($AZ$3:$BL$4277,($C$3-1)*15+ROWS($BN$3:BN8),8),"")</f>
        <v>0</v>
      </c>
      <c r="BU8" s="154">
        <f>IFERROR(INDEX($AZ$3:$BL$4277,($C$3-1)*15+ROWS($BN$3:BN8),9),"")</f>
        <v>0</v>
      </c>
      <c r="BV8" s="192">
        <f>IFERROR(INDEX($AZ$3:$BL$4277,($C$3-1)*15+ROWS($BN$3:BN8),10),"")</f>
        <v>0</v>
      </c>
      <c r="BW8" s="192">
        <f>IFERROR(INDEX($AZ$3:$BL$4277,($C$3-1)*15+ROWS($BN$3:BN8),11),"")</f>
        <v>4</v>
      </c>
      <c r="BX8" s="154" t="str">
        <f t="shared" si="0"/>
        <v>j applique la consigne puis je verifie ecoulement libre sans resistance notable</v>
      </c>
      <c r="BY8" s="192">
        <f t="shared" si="1"/>
        <v>0</v>
      </c>
      <c r="BZ8" s="192">
        <f t="shared" si="2"/>
        <v>0</v>
      </c>
      <c r="CA8" s="154" t="str">
        <f t="shared" si="3"/>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B8" s="192">
        <f t="shared" si="4"/>
        <v>0</v>
      </c>
      <c r="CC8" s="192">
        <f t="shared" si="5"/>
        <v>0</v>
      </c>
      <c r="CD8" s="154" t="str">
        <f t="shared" si="6"/>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E8" s="192">
        <f t="shared" si="7"/>
        <v>1</v>
      </c>
      <c r="CF8" s="192">
        <f t="shared" si="8"/>
        <v>4</v>
      </c>
      <c r="CG8" s="192" t="str">
        <f t="shared" si="9"/>
        <v>OK</v>
      </c>
      <c r="CQ8" s="199">
        <v>1</v>
      </c>
    </row>
    <row r="9" spans="2:95" ht="42" customHeight="1" x14ac:dyDescent="0.25">
      <c r="B9" s="242" t="str">
        <f>IFERROR(INDEX($M$3:$AX$287,MATCH($C$3,$N$3:$N$287,0),13),"")</f>
        <v>Répondre avec le besoin, le risque, le contrôle, la limite métier, la preuve attendue et la transmission.</v>
      </c>
      <c r="C9" s="214"/>
      <c r="D9" s="243" t="s">
        <v>7</v>
      </c>
      <c r="E9" s="214"/>
      <c r="F9" s="242" t="str">
        <f>IFERROR(INDEX($M$3:$AX$287,MATCH($C$3,$N$3:$N$287,0),14),"")</f>
        <v>Répondre avec une action concrète, un point de contrôle et une information à transmettre.</v>
      </c>
      <c r="G9" s="214"/>
      <c r="H9" s="214"/>
      <c r="I9" s="214"/>
      <c r="J9" s="242" t="str">
        <f>IFERROR(INDEX($M$3:$AX$287,MATCH($C$3,$N$3:$N$287,0),15),"")</f>
        <v>Réponse courte en langage terrain : ce que je vois, ce que je fais, qui je préviens.</v>
      </c>
      <c r="K9" s="214"/>
      <c r="M9" s="192" t="s">
        <v>207</v>
      </c>
      <c r="N9" s="192">
        <v>7</v>
      </c>
      <c r="O9" s="192" t="s">
        <v>7372</v>
      </c>
      <c r="P9" s="154" t="s">
        <v>7373</v>
      </c>
      <c r="Q9" s="154" t="s">
        <v>7374</v>
      </c>
      <c r="R9" s="154" t="s">
        <v>7375</v>
      </c>
      <c r="S9" s="192" t="s">
        <v>7565</v>
      </c>
      <c r="T9" s="154" t="s">
        <v>7566</v>
      </c>
      <c r="U9" s="192" t="s">
        <v>7567</v>
      </c>
      <c r="V9" s="154" t="s">
        <v>7568</v>
      </c>
      <c r="W9" s="154" t="s">
        <v>7569</v>
      </c>
      <c r="X9" s="154" t="s">
        <v>7570</v>
      </c>
      <c r="Y9" s="154" t="s">
        <v>7382</v>
      </c>
      <c r="Z9" s="154" t="s">
        <v>7383</v>
      </c>
      <c r="AA9" s="154" t="s">
        <v>7384</v>
      </c>
      <c r="AB9" s="154" t="s">
        <v>7571</v>
      </c>
      <c r="AC9" s="154" t="s">
        <v>7572</v>
      </c>
      <c r="AD9" s="154" t="s">
        <v>7573</v>
      </c>
      <c r="AE9" s="154" t="s">
        <v>7574</v>
      </c>
      <c r="AF9" s="154" t="s">
        <v>7575</v>
      </c>
      <c r="AG9" s="154" t="s">
        <v>7576</v>
      </c>
      <c r="AH9" s="154" t="s">
        <v>7577</v>
      </c>
      <c r="AI9" s="154" t="s">
        <v>7578</v>
      </c>
      <c r="AJ9" s="154" t="s">
        <v>7579</v>
      </c>
      <c r="AK9" s="154" t="s">
        <v>7580</v>
      </c>
      <c r="AL9" s="154" t="s">
        <v>7581</v>
      </c>
      <c r="AM9" s="154" t="s">
        <v>7582</v>
      </c>
      <c r="AN9" s="154" t="s">
        <v>7397</v>
      </c>
      <c r="AO9" s="154" t="s">
        <v>7583</v>
      </c>
      <c r="AP9" s="154" t="s">
        <v>7584</v>
      </c>
      <c r="AQ9" s="154" t="s">
        <v>7585</v>
      </c>
      <c r="AR9" s="154" t="s">
        <v>7586</v>
      </c>
      <c r="AS9" s="154" t="s">
        <v>7587</v>
      </c>
      <c r="AT9" s="154" t="s">
        <v>7437</v>
      </c>
      <c r="AU9" s="192" t="s">
        <v>7404</v>
      </c>
      <c r="AV9" s="192" t="s">
        <v>7588</v>
      </c>
      <c r="AW9" s="192" t="s">
        <v>7406</v>
      </c>
      <c r="AX9" s="192" t="s">
        <v>7407</v>
      </c>
      <c r="AZ9" s="230" t="s">
        <v>72</v>
      </c>
      <c r="BA9" s="230" t="s">
        <v>7562</v>
      </c>
      <c r="BB9" s="230">
        <v>2</v>
      </c>
      <c r="BC9" s="194" t="s">
        <v>7589</v>
      </c>
      <c r="BD9" s="194" t="s">
        <v>7590</v>
      </c>
      <c r="BE9" s="194" t="s">
        <v>7591</v>
      </c>
      <c r="BF9" s="194" t="s">
        <v>7443</v>
      </c>
      <c r="BG9" s="194" t="s">
        <v>7442</v>
      </c>
      <c r="BH9" s="230" t="s">
        <v>7592</v>
      </c>
      <c r="BJ9" s="230">
        <v>4</v>
      </c>
      <c r="BK9" s="230" t="s">
        <v>7593</v>
      </c>
      <c r="BL9" s="198" t="s">
        <v>7412</v>
      </c>
      <c r="BN9" s="192" t="str">
        <f>IFERROR(INDEX($AZ$3:$BL$4277,($C$3-1)*15+ROWS($BN$3:BN9),2),"")</f>
        <v>INTER</v>
      </c>
      <c r="BO9" s="192">
        <f>IFERROR(INDEX($AZ$3:$BL$4277,($C$3-1)*15+ROWS($BN$3:BN9),3),"")</f>
        <v>2</v>
      </c>
      <c r="BP9" s="154" t="str">
        <f>IFERROR(INDEX($AZ$3:$BL$4277,($C$3-1)*15+ROWS($BN$3:BN9),4),"")</f>
        <v>Décrire l'action de production, service ou accompagnement</v>
      </c>
      <c r="BQ9" s="154" t="str">
        <f>IFERROR(INDEX($AZ$3:$BL$4277,($C$3-1)*15+ROWS($BN$3:BN9),5),"")</f>
        <v>appliquer la prescription en production service ou accompagnement</v>
      </c>
      <c r="BR9" s="154" t="str">
        <f>IFERROR(INDEX($AZ$3:$BL$4277,($C$3-1)*15+ROWS($BN$3:BN9),6),"")</f>
        <v>j applique la consigne</v>
      </c>
      <c r="BS9" s="154" t="str">
        <f>IFERROR(INDEX($AZ$3:$BL$4277,($C$3-1)*15+ROWS($BN$3:BN9),7),"")</f>
        <v>applique la consigne</v>
      </c>
      <c r="BT9" s="154" t="str">
        <f>IFERROR(INDEX($AZ$3:$BL$4277,($C$3-1)*15+ROWS($BN$3:BN9),8),"")</f>
        <v>appliquer la prescription</v>
      </c>
      <c r="BU9" s="154" t="str">
        <f>IFERROR(INDEX($AZ$3:$BL$4277,($C$3-1)*15+ROWS($BN$3:BN9),9),"")</f>
        <v>appliquer prescription</v>
      </c>
      <c r="BV9" s="192">
        <f>IFERROR(INDEX($AZ$3:$BL$4277,($C$3-1)*15+ROWS($BN$3:BN9),10),"")</f>
        <v>0</v>
      </c>
      <c r="BW9" s="192">
        <f>IFERROR(INDEX($AZ$3:$BL$4277,($C$3-1)*15+ROWS($BN$3:BN9),11),"")</f>
        <v>4</v>
      </c>
      <c r="BX9" s="154" t="str">
        <f t="shared" si="0"/>
        <v>j applique la consigne puis je verifie ecoulement libre sans resistance notable</v>
      </c>
      <c r="BY9" s="192">
        <f t="shared" si="1"/>
        <v>1</v>
      </c>
      <c r="BZ9" s="192">
        <f t="shared" si="2"/>
        <v>4</v>
      </c>
      <c r="CA9" s="154" t="str">
        <f t="shared" si="3"/>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B9" s="192">
        <f t="shared" si="4"/>
        <v>1</v>
      </c>
      <c r="CC9" s="192">
        <f t="shared" si="5"/>
        <v>4</v>
      </c>
      <c r="CD9" s="154" t="str">
        <f t="shared" si="6"/>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E9" s="192">
        <f t="shared" si="7"/>
        <v>1</v>
      </c>
      <c r="CF9" s="192">
        <f t="shared" si="8"/>
        <v>4</v>
      </c>
      <c r="CG9" s="192" t="str">
        <f t="shared" si="9"/>
        <v>OK</v>
      </c>
      <c r="CQ9" s="199">
        <v>1</v>
      </c>
    </row>
    <row r="10" spans="2:95" ht="19.5" customHeight="1" thickBot="1" x14ac:dyDescent="0.3">
      <c r="B10" s="244" t="s">
        <v>7594</v>
      </c>
      <c r="C10" s="214"/>
      <c r="D10" s="245" t="str">
        <f>IFERROR(INDEX($M$3:$AX$287,MATCH($C$3,$N$3:$N$287,0),5),"")</f>
        <v>Textures et niveaux IDDSI</v>
      </c>
      <c r="E10" s="214"/>
      <c r="F10" s="244" t="s">
        <v>7595</v>
      </c>
      <c r="G10" s="214"/>
      <c r="H10" s="214"/>
      <c r="I10" s="214"/>
      <c r="J10" s="244" t="s">
        <v>7596</v>
      </c>
      <c r="K10" s="214"/>
      <c r="M10" s="192" t="s">
        <v>227</v>
      </c>
      <c r="N10" s="192">
        <v>8</v>
      </c>
      <c r="O10" s="192" t="s">
        <v>7372</v>
      </c>
      <c r="P10" s="154" t="s">
        <v>7373</v>
      </c>
      <c r="Q10" s="154" t="s">
        <v>7374</v>
      </c>
      <c r="R10" s="154" t="s">
        <v>7375</v>
      </c>
      <c r="S10" s="192" t="s">
        <v>2396</v>
      </c>
      <c r="T10" s="154" t="s">
        <v>7597</v>
      </c>
      <c r="U10" s="192" t="s">
        <v>7598</v>
      </c>
      <c r="V10" s="154" t="s">
        <v>7599</v>
      </c>
      <c r="W10" s="154" t="s">
        <v>7600</v>
      </c>
      <c r="X10" s="154" t="s">
        <v>7601</v>
      </c>
      <c r="Y10" s="154" t="s">
        <v>7382</v>
      </c>
      <c r="Z10" s="154" t="s">
        <v>7383</v>
      </c>
      <c r="AA10" s="154" t="s">
        <v>7384</v>
      </c>
      <c r="AB10" s="154" t="s">
        <v>7602</v>
      </c>
      <c r="AC10" s="154" t="s">
        <v>7603</v>
      </c>
      <c r="AD10" s="154" t="s">
        <v>7604</v>
      </c>
      <c r="AE10" s="154" t="s">
        <v>7605</v>
      </c>
      <c r="AF10" s="154" t="s">
        <v>7606</v>
      </c>
      <c r="AG10" s="154" t="s">
        <v>7607</v>
      </c>
      <c r="AH10" s="154" t="s">
        <v>7608</v>
      </c>
      <c r="AI10" s="154" t="s">
        <v>7609</v>
      </c>
      <c r="AJ10" s="154" t="s">
        <v>7610</v>
      </c>
      <c r="AK10" s="154" t="s">
        <v>7611</v>
      </c>
      <c r="AL10" s="154" t="s">
        <v>7612</v>
      </c>
      <c r="AM10" s="154" t="s">
        <v>7613</v>
      </c>
      <c r="AN10" s="154" t="s">
        <v>7397</v>
      </c>
      <c r="AO10" s="154" t="s">
        <v>7614</v>
      </c>
      <c r="AP10" s="154" t="s">
        <v>7615</v>
      </c>
      <c r="AQ10" s="154" t="s">
        <v>7616</v>
      </c>
      <c r="AR10" s="154" t="s">
        <v>7617</v>
      </c>
      <c r="AS10" s="154" t="s">
        <v>7618</v>
      </c>
      <c r="AT10" s="154" t="s">
        <v>7403</v>
      </c>
      <c r="AU10" s="192" t="s">
        <v>7404</v>
      </c>
      <c r="AV10" s="192" t="s">
        <v>7619</v>
      </c>
      <c r="AW10" s="192" t="s">
        <v>7406</v>
      </c>
      <c r="AX10" s="192" t="s">
        <v>7407</v>
      </c>
      <c r="AZ10" s="230" t="s">
        <v>72</v>
      </c>
      <c r="BA10" s="230" t="s">
        <v>7562</v>
      </c>
      <c r="BB10" s="230">
        <v>3</v>
      </c>
      <c r="BC10" s="194" t="s">
        <v>7620</v>
      </c>
      <c r="BD10" s="194" t="s">
        <v>7621</v>
      </c>
      <c r="BE10" s="194" t="s">
        <v>7473</v>
      </c>
      <c r="BJ10" s="230">
        <v>4</v>
      </c>
      <c r="BK10" s="230" t="s">
        <v>7622</v>
      </c>
      <c r="BL10" s="198" t="s">
        <v>7412</v>
      </c>
      <c r="BN10" s="192" t="str">
        <f>IFERROR(INDEX($AZ$3:$BL$4277,($C$3-1)*15+ROWS($BN$3:BN10),2),"")</f>
        <v>INTER</v>
      </c>
      <c r="BO10" s="192">
        <f>IFERROR(INDEX($AZ$3:$BL$4277,($C$3-1)*15+ROWS($BN$3:BN10),3),"")</f>
        <v>3</v>
      </c>
      <c r="BP10" s="154" t="str">
        <f>IFERROR(INDEX($AZ$3:$BL$4277,($C$3-1)*15+ROWS($BN$3:BN10),4),"")</f>
        <v>Citer un contrôle terrain observable</v>
      </c>
      <c r="BQ10" s="154" t="str">
        <f>IFERROR(INDEX($AZ$3:$BL$4277,($C$3-1)*15+ROWS($BN$3:BN10),5),"")</f>
        <v>boisson niveau 0 ecoulement libre sans resistance notable</v>
      </c>
      <c r="BR10" s="154" t="str">
        <f>IFERROR(INDEX($AZ$3:$BL$4277,($C$3-1)*15+ROWS($BN$3:BN10),6),"")</f>
        <v>ecoulement libre sans resistance notable</v>
      </c>
      <c r="BS10" s="154">
        <f>IFERROR(INDEX($AZ$3:$BL$4277,($C$3-1)*15+ROWS($BN$3:BN10),7),"")</f>
        <v>0</v>
      </c>
      <c r="BT10" s="154">
        <f>IFERROR(INDEX($AZ$3:$BL$4277,($C$3-1)*15+ROWS($BN$3:BN10),8),"")</f>
        <v>0</v>
      </c>
      <c r="BU10" s="154">
        <f>IFERROR(INDEX($AZ$3:$BL$4277,($C$3-1)*15+ROWS($BN$3:BN10),9),"")</f>
        <v>0</v>
      </c>
      <c r="BV10" s="192">
        <f>IFERROR(INDEX($AZ$3:$BL$4277,($C$3-1)*15+ROWS($BN$3:BN10),10),"")</f>
        <v>0</v>
      </c>
      <c r="BW10" s="192">
        <f>IFERROR(INDEX($AZ$3:$BL$4277,($C$3-1)*15+ROWS($BN$3:BN10),11),"")</f>
        <v>4</v>
      </c>
      <c r="BX10" s="154" t="str">
        <f t="shared" si="0"/>
        <v>j applique la consigne puis je verifie ecoulement libre sans resistance notable</v>
      </c>
      <c r="BY10" s="192">
        <f t="shared" si="1"/>
        <v>1</v>
      </c>
      <c r="BZ10" s="192">
        <f t="shared" si="2"/>
        <v>4</v>
      </c>
      <c r="CA10" s="154" t="str">
        <f t="shared" si="3"/>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B10" s="192">
        <f t="shared" si="4"/>
        <v>1</v>
      </c>
      <c r="CC10" s="192">
        <f t="shared" si="5"/>
        <v>4</v>
      </c>
      <c r="CD10" s="154" t="str">
        <f t="shared" si="6"/>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E10" s="192">
        <f t="shared" si="7"/>
        <v>1</v>
      </c>
      <c r="CF10" s="192">
        <f t="shared" si="8"/>
        <v>4</v>
      </c>
      <c r="CG10" s="192" t="str">
        <f t="shared" si="9"/>
        <v>OK</v>
      </c>
      <c r="CQ10" s="199">
        <v>1</v>
      </c>
    </row>
    <row r="11" spans="2:95" ht="120" customHeight="1" thickBot="1" x14ac:dyDescent="0.3">
      <c r="B11" s="246" t="s">
        <v>7623</v>
      </c>
      <c r="C11" s="214"/>
      <c r="D11" s="247"/>
      <c r="E11" s="214"/>
      <c r="F11" s="246" t="s">
        <v>7624</v>
      </c>
      <c r="G11" s="214"/>
      <c r="H11" s="214"/>
      <c r="I11" s="214"/>
      <c r="J11" s="246" t="s">
        <v>7625</v>
      </c>
      <c r="K11" s="214"/>
      <c r="M11" s="192" t="s">
        <v>244</v>
      </c>
      <c r="N11" s="192">
        <v>9</v>
      </c>
      <c r="O11" s="192" t="s">
        <v>7372</v>
      </c>
      <c r="P11" s="154" t="s">
        <v>7373</v>
      </c>
      <c r="Q11" s="154" t="s">
        <v>7374</v>
      </c>
      <c r="R11" s="154" t="s">
        <v>7375</v>
      </c>
      <c r="S11" s="192" t="s">
        <v>7626</v>
      </c>
      <c r="T11" s="154" t="s">
        <v>7627</v>
      </c>
      <c r="U11" s="192" t="s">
        <v>7598</v>
      </c>
      <c r="V11" s="154" t="s">
        <v>7628</v>
      </c>
      <c r="W11" s="154" t="s">
        <v>7629</v>
      </c>
      <c r="X11" s="154" t="s">
        <v>7630</v>
      </c>
      <c r="Y11" s="154" t="s">
        <v>7382</v>
      </c>
      <c r="Z11" s="154" t="s">
        <v>7383</v>
      </c>
      <c r="AA11" s="154" t="s">
        <v>7384</v>
      </c>
      <c r="AB11" s="154" t="s">
        <v>7631</v>
      </c>
      <c r="AC11" s="154" t="s">
        <v>7632</v>
      </c>
      <c r="AD11" s="154" t="s">
        <v>7633</v>
      </c>
      <c r="AE11" s="154" t="s">
        <v>7634</v>
      </c>
      <c r="AF11" s="154" t="s">
        <v>7635</v>
      </c>
      <c r="AG11" s="154" t="s">
        <v>7636</v>
      </c>
      <c r="AH11" s="154" t="s">
        <v>7637</v>
      </c>
      <c r="AI11" s="154" t="s">
        <v>7638</v>
      </c>
      <c r="AJ11" s="154" t="s">
        <v>7639</v>
      </c>
      <c r="AK11" s="154" t="s">
        <v>7640</v>
      </c>
      <c r="AL11" s="154" t="s">
        <v>7641</v>
      </c>
      <c r="AM11" s="154" t="s">
        <v>7642</v>
      </c>
      <c r="AN11" s="154" t="s">
        <v>7397</v>
      </c>
      <c r="AO11" s="154" t="s">
        <v>7643</v>
      </c>
      <c r="AP11" s="154" t="s">
        <v>7644</v>
      </c>
      <c r="AQ11" s="154" t="s">
        <v>7645</v>
      </c>
      <c r="AR11" s="154" t="s">
        <v>7646</v>
      </c>
      <c r="AS11" s="154" t="s">
        <v>7647</v>
      </c>
      <c r="AT11" s="154" t="s">
        <v>7403</v>
      </c>
      <c r="AU11" s="192" t="s">
        <v>7404</v>
      </c>
      <c r="AV11" s="192" t="s">
        <v>7648</v>
      </c>
      <c r="AW11" s="192" t="s">
        <v>7406</v>
      </c>
      <c r="AX11" s="192" t="s">
        <v>7407</v>
      </c>
      <c r="AZ11" s="230" t="s">
        <v>72</v>
      </c>
      <c r="BA11" s="230" t="s">
        <v>7562</v>
      </c>
      <c r="BB11" s="230">
        <v>4</v>
      </c>
      <c r="BC11" s="194" t="s">
        <v>7649</v>
      </c>
      <c r="BD11" s="194" t="s">
        <v>7650</v>
      </c>
      <c r="BE11" s="194" t="s">
        <v>7651</v>
      </c>
      <c r="BF11" s="194" t="s">
        <v>7652</v>
      </c>
      <c r="BG11" s="194" t="s">
        <v>7653</v>
      </c>
      <c r="BH11" s="230" t="s">
        <v>7654</v>
      </c>
      <c r="BI11" s="230" t="s">
        <v>7655</v>
      </c>
      <c r="BJ11" s="230">
        <v>4</v>
      </c>
      <c r="BK11" s="230" t="s">
        <v>7656</v>
      </c>
      <c r="BL11" s="198" t="s">
        <v>7412</v>
      </c>
      <c r="BN11" s="192" t="str">
        <f>IFERROR(INDEX($AZ$3:$BL$4277,($C$3-1)*15+ROWS($BN$3:BN11),2),"")</f>
        <v>INTER</v>
      </c>
      <c r="BO11" s="192">
        <f>IFERROR(INDEX($AZ$3:$BL$4277,($C$3-1)*15+ROWS($BN$3:BN11),3),"")</f>
        <v>4</v>
      </c>
      <c r="BP11" s="154" t="str">
        <f>IFERROR(INDEX($AZ$3:$BL$4277,($C$3-1)*15+ROWS($BN$3:BN11),4),"")</f>
        <v>Prévoir la transmission en cas d'écart</v>
      </c>
      <c r="BQ11" s="154" t="str">
        <f>IFERROR(INDEX($AZ$3:$BL$4277,($C$3-1)*15+ROWS($BN$3:BN11),5),"")</f>
        <v>prevenir cuisine soins ou responsable si ecart</v>
      </c>
      <c r="BR11" s="154" t="str">
        <f>IFERROR(INDEX($AZ$3:$BL$4277,($C$3-1)*15+ROWS($BN$3:BN11),6),"")</f>
        <v>signale tout ecart</v>
      </c>
      <c r="BS11" s="154" t="str">
        <f>IFERROR(INDEX($AZ$3:$BL$4277,($C$3-1)*15+ROWS($BN$3:BN11),7),"")</f>
        <v>signaler tout ecart</v>
      </c>
      <c r="BT11" s="154" t="str">
        <f>IFERROR(INDEX($AZ$3:$BL$4277,($C$3-1)*15+ROWS($BN$3:BN11),8),"")</f>
        <v>prevenir cuisine soins</v>
      </c>
      <c r="BU11" s="154" t="str">
        <f>IFERROR(INDEX($AZ$3:$BL$4277,($C$3-1)*15+ROWS($BN$3:BN11),9),"")</f>
        <v>prevenir responsable</v>
      </c>
      <c r="BV11" s="192" t="str">
        <f>IFERROR(INDEX($AZ$3:$BL$4277,($C$3-1)*15+ROWS($BN$3:BN11),10),"")</f>
        <v>transmets information</v>
      </c>
      <c r="BW11" s="192">
        <f>IFERROR(INDEX($AZ$3:$BL$4277,($C$3-1)*15+ROWS($BN$3:BN11),11),"")</f>
        <v>4</v>
      </c>
      <c r="BX11" s="154" t="str">
        <f t="shared" si="0"/>
        <v>j applique la consigne puis je verifie ecoulement libre sans resistance notable</v>
      </c>
      <c r="BY11" s="192">
        <f t="shared" si="1"/>
        <v>0</v>
      </c>
      <c r="BZ11" s="192">
        <f t="shared" si="2"/>
        <v>0</v>
      </c>
      <c r="CA11" s="154" t="str">
        <f t="shared" si="3"/>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B11" s="192">
        <f t="shared" si="4"/>
        <v>1</v>
      </c>
      <c r="CC11" s="192">
        <f t="shared" si="5"/>
        <v>4</v>
      </c>
      <c r="CD11" s="154" t="str">
        <f t="shared" si="6"/>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E11" s="192">
        <f t="shared" si="7"/>
        <v>1</v>
      </c>
      <c r="CF11" s="192">
        <f t="shared" si="8"/>
        <v>4</v>
      </c>
      <c r="CG11" s="192" t="str">
        <f t="shared" si="9"/>
        <v>OK</v>
      </c>
      <c r="CQ11" s="199">
        <v>1</v>
      </c>
    </row>
    <row r="12" spans="2:95" ht="18.75" customHeight="1" x14ac:dyDescent="0.25">
      <c r="B12" s="248" t="s">
        <v>7657</v>
      </c>
      <c r="C12" s="249">
        <f>MIN(20,SUMIFS($BZ$3:$BZ$17,$BN$3:$BN$17,"PRO"))</f>
        <v>8</v>
      </c>
      <c r="D12" s="250" t="s">
        <v>7658</v>
      </c>
      <c r="E12" s="251"/>
      <c r="F12" s="248" t="s">
        <v>7659</v>
      </c>
      <c r="G12" s="252">
        <f>MIN(20,SUMIFS($BZ$3:$BZ$17,$BN$3:$BN$17,"INTER"))</f>
        <v>8</v>
      </c>
      <c r="H12" s="251"/>
      <c r="I12" s="251"/>
      <c r="J12" s="248" t="s">
        <v>7660</v>
      </c>
      <c r="K12" s="252">
        <f>MIN(20,SUMIFS($BZ$3:$BZ$17,$BN$3:$BN$17,"CFA"))</f>
        <v>8</v>
      </c>
      <c r="M12" s="192" t="s">
        <v>263</v>
      </c>
      <c r="N12" s="192">
        <v>10</v>
      </c>
      <c r="O12" s="192" t="s">
        <v>7372</v>
      </c>
      <c r="P12" s="154" t="s">
        <v>7373</v>
      </c>
      <c r="Q12" s="154" t="s">
        <v>7374</v>
      </c>
      <c r="R12" s="154" t="s">
        <v>7375</v>
      </c>
      <c r="S12" s="192" t="s">
        <v>7661</v>
      </c>
      <c r="T12" s="154" t="s">
        <v>7662</v>
      </c>
      <c r="U12" s="192" t="s">
        <v>7663</v>
      </c>
      <c r="V12" s="154" t="s">
        <v>7664</v>
      </c>
      <c r="W12" s="154" t="s">
        <v>7665</v>
      </c>
      <c r="X12" s="154" t="s">
        <v>7666</v>
      </c>
      <c r="Y12" s="154" t="s">
        <v>7382</v>
      </c>
      <c r="Z12" s="154" t="s">
        <v>7383</v>
      </c>
      <c r="AA12" s="154" t="s">
        <v>7384</v>
      </c>
      <c r="AB12" s="154" t="s">
        <v>7667</v>
      </c>
      <c r="AC12" s="154" t="s">
        <v>7668</v>
      </c>
      <c r="AD12" s="154" t="s">
        <v>7669</v>
      </c>
      <c r="AE12" s="154" t="s">
        <v>7670</v>
      </c>
      <c r="AF12" s="154" t="s">
        <v>7671</v>
      </c>
      <c r="AG12" s="154" t="s">
        <v>7672</v>
      </c>
      <c r="AH12" s="154" t="s">
        <v>7673</v>
      </c>
      <c r="AI12" s="154" t="s">
        <v>7674</v>
      </c>
      <c r="AJ12" s="154" t="s">
        <v>7675</v>
      </c>
      <c r="AK12" s="154" t="s">
        <v>7676</v>
      </c>
      <c r="AL12" s="154" t="s">
        <v>7677</v>
      </c>
      <c r="AM12" s="154" t="s">
        <v>7678</v>
      </c>
      <c r="AN12" s="154" t="s">
        <v>7397</v>
      </c>
      <c r="AO12" s="154" t="s">
        <v>7679</v>
      </c>
      <c r="AP12" s="154" t="s">
        <v>7680</v>
      </c>
      <c r="AQ12" s="154" t="s">
        <v>7681</v>
      </c>
      <c r="AR12" s="154" t="s">
        <v>7682</v>
      </c>
      <c r="AS12" s="154" t="s">
        <v>7683</v>
      </c>
      <c r="AT12" s="154" t="s">
        <v>7684</v>
      </c>
      <c r="AU12" s="192" t="s">
        <v>7404</v>
      </c>
      <c r="AV12" s="192" t="s">
        <v>7685</v>
      </c>
      <c r="AW12" s="192" t="s">
        <v>7406</v>
      </c>
      <c r="AX12" s="192" t="s">
        <v>7407</v>
      </c>
      <c r="AZ12" s="230" t="s">
        <v>72</v>
      </c>
      <c r="BA12" s="230" t="s">
        <v>7562</v>
      </c>
      <c r="BB12" s="230">
        <v>5</v>
      </c>
      <c r="BC12" s="194" t="s">
        <v>7686</v>
      </c>
      <c r="BD12" s="194" t="s">
        <v>7687</v>
      </c>
      <c r="BE12" s="194" t="s">
        <v>7688</v>
      </c>
      <c r="BF12" s="194" t="s">
        <v>7689</v>
      </c>
      <c r="BG12" s="194" t="s">
        <v>7690</v>
      </c>
      <c r="BH12" s="230" t="s">
        <v>7691</v>
      </c>
      <c r="BJ12" s="230">
        <v>4</v>
      </c>
      <c r="BK12" s="230" t="s">
        <v>7692</v>
      </c>
      <c r="BL12" s="198" t="s">
        <v>7412</v>
      </c>
      <c r="BN12" s="192" t="str">
        <f>IFERROR(INDEX($AZ$3:$BL$4277,($C$3-1)*15+ROWS($BN$3:BN12),2),"")</f>
        <v>INTER</v>
      </c>
      <c r="BO12" s="192">
        <f>IFERROR(INDEX($AZ$3:$BL$4277,($C$3-1)*15+ROWS($BN$3:BN12),3),"")</f>
        <v>5</v>
      </c>
      <c r="BP12" s="154" t="str">
        <f>IFERROR(INDEX($AZ$3:$BL$4277,($C$3-1)*15+ROWS($BN$3:BN12),4),"")</f>
        <v>Prévoir une trace ou une observation exploitable</v>
      </c>
      <c r="BQ12" s="154" t="str">
        <f>IFERROR(INDEX($AZ$3:$BL$4277,($C$3-1)*15+ROWS($BN$3:BN12),5),"")</f>
        <v>noter ou faire remonter l observation utile</v>
      </c>
      <c r="BR12" s="154" t="str">
        <f>IFERROR(INDEX($AZ$3:$BL$4277,($C$3-1)*15+ROWS($BN$3:BN12),6),"")</f>
        <v>noter observation</v>
      </c>
      <c r="BS12" s="154" t="str">
        <f>IFERROR(INDEX($AZ$3:$BL$4277,($C$3-1)*15+ROWS($BN$3:BN12),7),"")</f>
        <v>faire remonter observation</v>
      </c>
      <c r="BT12" s="154" t="str">
        <f>IFERROR(INDEX($AZ$3:$BL$4277,($C$3-1)*15+ROWS($BN$3:BN12),8),"")</f>
        <v>observation utile</v>
      </c>
      <c r="BU12" s="154" t="str">
        <f>IFERROR(INDEX($AZ$3:$BL$4277,($C$3-1)*15+ROWS($BN$3:BN12),9),"")</f>
        <v>information utile</v>
      </c>
      <c r="BV12" s="192">
        <f>IFERROR(INDEX($AZ$3:$BL$4277,($C$3-1)*15+ROWS($BN$3:BN12),10),"")</f>
        <v>0</v>
      </c>
      <c r="BW12" s="192">
        <f>IFERROR(INDEX($AZ$3:$BL$4277,($C$3-1)*15+ROWS($BN$3:BN12),11),"")</f>
        <v>4</v>
      </c>
      <c r="BX12" s="154" t="str">
        <f t="shared" si="0"/>
        <v>j applique la consigne puis je verifie ecoulement libre sans resistance notable</v>
      </c>
      <c r="BY12" s="192">
        <f t="shared" si="1"/>
        <v>0</v>
      </c>
      <c r="BZ12" s="192">
        <f t="shared" si="2"/>
        <v>0</v>
      </c>
      <c r="CA12" s="154" t="str">
        <f t="shared" si="3"/>
        <v>j applique la consigne puis je verifie ecoulement libre sans resistance notable je compare le resultat obtenu avec ce qui est demande et je signale tout ecart avant service je transmets l information utile et je garde comme repere ecoulement libre sans resistance notable</v>
      </c>
      <c r="CB12" s="192">
        <f t="shared" si="4"/>
        <v>1</v>
      </c>
      <c r="CC12" s="192">
        <f t="shared" si="5"/>
        <v>4</v>
      </c>
      <c r="CD12" s="154" t="str">
        <f t="shared" si="6"/>
        <v>objectif hydratation normale si deglutition securisee action appliquer la prescription en production service ou accompagnement controle boisson niveau 0 ecoulement libre sans resistance notable transmission prevenir cuisine soins ou responsable si ecart trace noter ou faire remonter l observation utile</v>
      </c>
      <c r="CE12" s="192">
        <f t="shared" si="7"/>
        <v>1</v>
      </c>
      <c r="CF12" s="192">
        <f t="shared" si="8"/>
        <v>4</v>
      </c>
      <c r="CG12" s="192" t="str">
        <f t="shared" si="9"/>
        <v>OK</v>
      </c>
      <c r="CQ12" s="199">
        <v>1</v>
      </c>
    </row>
    <row r="13" spans="2:95" ht="24" customHeight="1" x14ac:dyDescent="0.25">
      <c r="B13" s="240" t="s">
        <v>7693</v>
      </c>
      <c r="C13" s="251"/>
      <c r="D13" s="366" t="str">
        <f>IFERROR(INDEX($T$3:$T$287,MATCH($C$3,$N$3:$N$287,0)),"")</f>
        <v>Niveau / notion : Boisson niveau 0 ; Définition terrain : Boisson fluide non épaissie. ; Objectif santé : Hydratation normale si déglutition sécurisée. ; Contrôle pratique : Écoulement libre, sans résistance notable.</v>
      </c>
      <c r="E13" s="251"/>
      <c r="F13" s="240" t="s">
        <v>7694</v>
      </c>
      <c r="G13" s="251"/>
      <c r="H13" s="251"/>
      <c r="I13" s="251"/>
      <c r="J13" s="240" t="s">
        <v>7695</v>
      </c>
      <c r="K13" s="227"/>
      <c r="M13" s="192" t="s">
        <v>284</v>
      </c>
      <c r="N13" s="192">
        <v>11</v>
      </c>
      <c r="O13" s="192" t="s">
        <v>7372</v>
      </c>
      <c r="P13" s="154" t="s">
        <v>7373</v>
      </c>
      <c r="Q13" s="154" t="s">
        <v>7374</v>
      </c>
      <c r="R13" s="154" t="s">
        <v>7375</v>
      </c>
      <c r="S13" s="192" t="s">
        <v>7696</v>
      </c>
      <c r="T13" s="154" t="s">
        <v>7697</v>
      </c>
      <c r="U13" s="192" t="s">
        <v>2873</v>
      </c>
      <c r="V13" s="154" t="s">
        <v>7698</v>
      </c>
      <c r="W13" s="154" t="s">
        <v>7699</v>
      </c>
      <c r="X13" s="154" t="s">
        <v>7700</v>
      </c>
      <c r="Y13" s="154" t="s">
        <v>7382</v>
      </c>
      <c r="Z13" s="154" t="s">
        <v>7383</v>
      </c>
      <c r="AA13" s="154" t="s">
        <v>7384</v>
      </c>
      <c r="AB13" s="154" t="s">
        <v>7701</v>
      </c>
      <c r="AC13" s="154" t="s">
        <v>7702</v>
      </c>
      <c r="AD13" s="154" t="s">
        <v>7703</v>
      </c>
      <c r="AE13" s="154" t="s">
        <v>7704</v>
      </c>
      <c r="AF13" s="154" t="s">
        <v>7705</v>
      </c>
      <c r="AG13" s="154" t="s">
        <v>7706</v>
      </c>
      <c r="AH13" s="154" t="s">
        <v>7707</v>
      </c>
      <c r="AI13" s="154" t="s">
        <v>7708</v>
      </c>
      <c r="AJ13" s="154" t="s">
        <v>7709</v>
      </c>
      <c r="AK13" s="154" t="s">
        <v>7710</v>
      </c>
      <c r="AL13" s="154" t="s">
        <v>7711</v>
      </c>
      <c r="AM13" s="154" t="s">
        <v>7712</v>
      </c>
      <c r="AN13" s="154" t="s">
        <v>7397</v>
      </c>
      <c r="AO13" s="154" t="s">
        <v>7713</v>
      </c>
      <c r="AP13" s="154" t="s">
        <v>7714</v>
      </c>
      <c r="AQ13" s="154" t="s">
        <v>7715</v>
      </c>
      <c r="AR13" s="154" t="s">
        <v>7716</v>
      </c>
      <c r="AS13" s="154" t="s">
        <v>7717</v>
      </c>
      <c r="AT13" s="154" t="s">
        <v>7684</v>
      </c>
      <c r="AU13" s="192" t="s">
        <v>7404</v>
      </c>
      <c r="AV13" s="192" t="s">
        <v>7718</v>
      </c>
      <c r="AW13" s="192" t="s">
        <v>7406</v>
      </c>
      <c r="AX13" s="192" t="s">
        <v>7407</v>
      </c>
      <c r="AZ13" s="230" t="s">
        <v>72</v>
      </c>
      <c r="BA13" s="230" t="s">
        <v>5333</v>
      </c>
      <c r="BB13" s="230">
        <v>1</v>
      </c>
      <c r="BC13" s="194" t="s">
        <v>7719</v>
      </c>
      <c r="BD13" s="194" t="s">
        <v>7409</v>
      </c>
      <c r="BE13" s="194" t="s">
        <v>7410</v>
      </c>
      <c r="BH13" s="194"/>
      <c r="BI13" s="194"/>
      <c r="BJ13" s="230">
        <v>4</v>
      </c>
      <c r="BK13" s="230" t="s">
        <v>7720</v>
      </c>
      <c r="BL13" s="198" t="s">
        <v>7412</v>
      </c>
      <c r="BN13" s="192" t="str">
        <f>IFERROR(INDEX($AZ$3:$BL$4277,($C$3-1)*15+ROWS($BN$3:BN13),2),"")</f>
        <v>CFA</v>
      </c>
      <c r="BO13" s="192">
        <f>IFERROR(INDEX($AZ$3:$BL$4277,($C$3-1)*15+ROWS($BN$3:BN13),3),"")</f>
        <v>1</v>
      </c>
      <c r="BP13" s="154" t="str">
        <f>IFERROR(INDEX($AZ$3:$BL$4277,($C$3-1)*15+ROWS($BN$3:BN13),4),"")</f>
        <v>Dire ce qui est vérifié concrètement</v>
      </c>
      <c r="BQ13" s="154" t="str">
        <f>IFERROR(INDEX($AZ$3:$BL$4277,($C$3-1)*15+ROWS($BN$3:BN13),5),"")</f>
        <v>boisson niveau 0</v>
      </c>
      <c r="BR13" s="154" t="str">
        <f>IFERROR(INDEX($AZ$3:$BL$4277,($C$3-1)*15+ROWS($BN$3:BN13),6),"")</f>
        <v>iddsi 0</v>
      </c>
      <c r="BS13" s="154">
        <f>IFERROR(INDEX($AZ$3:$BL$4277,($C$3-1)*15+ROWS($BN$3:BN13),7),"")</f>
        <v>0</v>
      </c>
      <c r="BT13" s="154">
        <f>IFERROR(INDEX($AZ$3:$BL$4277,($C$3-1)*15+ROWS($BN$3:BN13),8),"")</f>
        <v>0</v>
      </c>
      <c r="BU13" s="154">
        <f>IFERROR(INDEX($AZ$3:$BL$4277,($C$3-1)*15+ROWS($BN$3:BN13),9),"")</f>
        <v>0</v>
      </c>
      <c r="BV13" s="192">
        <f>IFERROR(INDEX($AZ$3:$BL$4277,($C$3-1)*15+ROWS($BN$3:BN13),10),"")</f>
        <v>0</v>
      </c>
      <c r="BW13" s="192">
        <f>IFERROR(INDEX($AZ$3:$BL$4277,($C$3-1)*15+ROWS($BN$3:BN13),11),"")</f>
        <v>4</v>
      </c>
      <c r="BX13" s="154" t="str">
        <f t="shared" si="0"/>
        <v>je regarde la consigne je controle ecoulement libre sans resistance notable</v>
      </c>
      <c r="BY13" s="192">
        <f t="shared" si="1"/>
        <v>0</v>
      </c>
      <c r="BZ13" s="192">
        <f t="shared" si="2"/>
        <v>0</v>
      </c>
      <c r="CA13" s="154" t="str">
        <f t="shared" si="3"/>
        <v>je regarde la consigne je controle ecoulement libre sans resistance notable si ce n est pas bon ou si j ai un doute je ne laisse pas partir sans prevenir le responsable les soins ou le formateur</v>
      </c>
      <c r="CB13" s="192">
        <f t="shared" si="4"/>
        <v>0</v>
      </c>
      <c r="CC13" s="192">
        <f t="shared" si="5"/>
        <v>0</v>
      </c>
      <c r="CD13" s="154" t="str">
        <f t="shared" si="6"/>
        <v>je verifie boisson niveau 0 je respecte la prescription ou la consigne donnee je controle ecoulement libre sans resistance notable si ecart je previens le responsable les soins ou le formateur je transmets ce que j ai vu corrige ou fait remonter</v>
      </c>
      <c r="CE13" s="192">
        <f t="shared" si="7"/>
        <v>1</v>
      </c>
      <c r="CF13" s="192">
        <f t="shared" si="8"/>
        <v>4</v>
      </c>
      <c r="CG13" s="192" t="str">
        <f t="shared" si="9"/>
        <v>OK</v>
      </c>
      <c r="CQ13" s="199">
        <v>1</v>
      </c>
    </row>
    <row r="14" spans="2:95" ht="42" customHeight="1" x14ac:dyDescent="0.25">
      <c r="B14" s="253" t="str">
        <f>IF(C12=20,"Réponse solide : tous les critères PRO sont présents.",IF(C12&gt;=12,"Réponse partielle : compléter les critères PRO manquants.","Réponse insuffisante : reprendre notion, contrôle, risque, preuve et transmission."))</f>
        <v>Réponse insuffisante : reprendre notion, contrôle, risque, preuve et transmission.</v>
      </c>
      <c r="C14" s="251"/>
      <c r="D14" s="367"/>
      <c r="E14" s="251"/>
      <c r="F14" s="253" t="str">
        <f>IF(G12=20,"Réponse solide : les critères intermédiaires sont présents.",IF(G12&gt;=12,"Réponse partielle : ajouter action, contrôle ou transmission.","Réponse insuffisante : reprendre l’action terrain et le contrôle."))</f>
        <v>Réponse insuffisante : reprendre l’action terrain et le contrôle.</v>
      </c>
      <c r="G14" s="251"/>
      <c r="H14" s="251"/>
      <c r="I14" s="251"/>
      <c r="J14" s="253" t="str">
        <f>IF(K12=20,"Réponse solide : les gestes terrain sont présents.",IF(K12&gt;=12,"Réponse partielle : préciser contrôle, écart ou alerte.","Réponse insuffisante : reformuler ce que je vérifie, ce que je fais, qui je préviens."))</f>
        <v>Réponse insuffisante : reformuler ce que je vérifie, ce que je fais, qui je préviens.</v>
      </c>
      <c r="K14" s="227"/>
      <c r="M14" s="192" t="s">
        <v>303</v>
      </c>
      <c r="N14" s="192">
        <v>12</v>
      </c>
      <c r="O14" s="192" t="s">
        <v>7372</v>
      </c>
      <c r="P14" s="154" t="s">
        <v>7373</v>
      </c>
      <c r="Q14" s="154" t="s">
        <v>7374</v>
      </c>
      <c r="R14" s="154" t="s">
        <v>7375</v>
      </c>
      <c r="S14" s="192" t="s">
        <v>7721</v>
      </c>
      <c r="T14" s="154" t="s">
        <v>7722</v>
      </c>
      <c r="U14" s="192" t="s">
        <v>7663</v>
      </c>
      <c r="V14" s="154" t="s">
        <v>7723</v>
      </c>
      <c r="W14" s="154" t="s">
        <v>7724</v>
      </c>
      <c r="X14" s="154" t="s">
        <v>7725</v>
      </c>
      <c r="Y14" s="154" t="s">
        <v>7382</v>
      </c>
      <c r="Z14" s="154" t="s">
        <v>7383</v>
      </c>
      <c r="AA14" s="154" t="s">
        <v>7384</v>
      </c>
      <c r="AB14" s="154" t="s">
        <v>7726</v>
      </c>
      <c r="AC14" s="154" t="s">
        <v>7727</v>
      </c>
      <c r="AD14" s="154" t="s">
        <v>7728</v>
      </c>
      <c r="AE14" s="154" t="s">
        <v>7729</v>
      </c>
      <c r="AF14" s="154" t="s">
        <v>7730</v>
      </c>
      <c r="AG14" s="154" t="s">
        <v>7731</v>
      </c>
      <c r="AH14" s="154" t="s">
        <v>7732</v>
      </c>
      <c r="AI14" s="154" t="s">
        <v>7733</v>
      </c>
      <c r="AJ14" s="154" t="s">
        <v>7734</v>
      </c>
      <c r="AK14" s="154" t="s">
        <v>7735</v>
      </c>
      <c r="AL14" s="154" t="s">
        <v>7736</v>
      </c>
      <c r="AM14" s="154" t="s">
        <v>7737</v>
      </c>
      <c r="AN14" s="154" t="s">
        <v>7397</v>
      </c>
      <c r="AO14" s="154" t="s">
        <v>7738</v>
      </c>
      <c r="AP14" s="154" t="s">
        <v>7739</v>
      </c>
      <c r="AQ14" s="154" t="s">
        <v>7740</v>
      </c>
      <c r="AR14" s="154" t="s">
        <v>7741</v>
      </c>
      <c r="AS14" s="154" t="s">
        <v>7742</v>
      </c>
      <c r="AT14" s="154" t="s">
        <v>7743</v>
      </c>
      <c r="AU14" s="192" t="s">
        <v>7404</v>
      </c>
      <c r="AV14" s="192" t="s">
        <v>7744</v>
      </c>
      <c r="AW14" s="192" t="s">
        <v>7406</v>
      </c>
      <c r="AX14" s="192" t="s">
        <v>7407</v>
      </c>
      <c r="AZ14" s="230" t="s">
        <v>72</v>
      </c>
      <c r="BA14" s="230" t="s">
        <v>5333</v>
      </c>
      <c r="BB14" s="230">
        <v>2</v>
      </c>
      <c r="BC14" s="194" t="s">
        <v>7745</v>
      </c>
      <c r="BD14" s="194" t="s">
        <v>7746</v>
      </c>
      <c r="BE14" s="194" t="s">
        <v>7747</v>
      </c>
      <c r="BF14" s="194" t="s">
        <v>7748</v>
      </c>
      <c r="BG14" s="194" t="s">
        <v>7749</v>
      </c>
      <c r="BH14" s="194" t="s">
        <v>7750</v>
      </c>
      <c r="BI14" s="194"/>
      <c r="BJ14" s="230">
        <v>4</v>
      </c>
      <c r="BK14" s="230" t="s">
        <v>7751</v>
      </c>
      <c r="BL14" s="198" t="s">
        <v>7412</v>
      </c>
      <c r="BN14" s="192" t="str">
        <f>IFERROR(INDEX($AZ$3:$BL$4277,($C$3-1)*15+ROWS($BN$3:BN14),2),"")</f>
        <v>CFA</v>
      </c>
      <c r="BO14" s="192">
        <f>IFERROR(INDEX($AZ$3:$BL$4277,($C$3-1)*15+ROWS($BN$3:BN14),3),"")</f>
        <v>2</v>
      </c>
      <c r="BP14" s="154" t="str">
        <f>IFERROR(INDEX($AZ$3:$BL$4277,($C$3-1)*15+ROWS($BN$3:BN14),4),"")</f>
        <v>Respecter la prescription ou la consigne</v>
      </c>
      <c r="BQ14" s="154" t="str">
        <f>IFERROR(INDEX($AZ$3:$BL$4277,($C$3-1)*15+ROWS($BN$3:BN14),5),"")</f>
        <v>la prescription ou la consigne donnee</v>
      </c>
      <c r="BR14" s="154" t="str">
        <f>IFERROR(INDEX($AZ$3:$BL$4277,($C$3-1)*15+ROWS($BN$3:BN14),6),"")</f>
        <v>je regarde la consigne</v>
      </c>
      <c r="BS14" s="154" t="str">
        <f>IFERROR(INDEX($AZ$3:$BL$4277,($C$3-1)*15+ROWS($BN$3:BN14),7),"")</f>
        <v>regarde la consigne</v>
      </c>
      <c r="BT14" s="154" t="str">
        <f>IFERROR(INDEX($AZ$3:$BL$4277,($C$3-1)*15+ROWS($BN$3:BN14),8),"")</f>
        <v>prescription consigne</v>
      </c>
      <c r="BU14" s="154" t="str">
        <f>IFERROR(INDEX($AZ$3:$BL$4277,($C$3-1)*15+ROWS($BN$3:BN14),9),"")</f>
        <v>consigne donnee</v>
      </c>
      <c r="BV14" s="192">
        <f>IFERROR(INDEX($AZ$3:$BL$4277,($C$3-1)*15+ROWS($BN$3:BN14),10),"")</f>
        <v>0</v>
      </c>
      <c r="BW14" s="192">
        <f>IFERROR(INDEX($AZ$3:$BL$4277,($C$3-1)*15+ROWS($BN$3:BN14),11),"")</f>
        <v>4</v>
      </c>
      <c r="BX14" s="154" t="str">
        <f t="shared" si="0"/>
        <v>je regarde la consigne je controle ecoulement libre sans resistance notable</v>
      </c>
      <c r="BY14" s="192">
        <f t="shared" si="1"/>
        <v>1</v>
      </c>
      <c r="BZ14" s="192">
        <f t="shared" si="2"/>
        <v>4</v>
      </c>
      <c r="CA14" s="154" t="str">
        <f t="shared" si="3"/>
        <v>je regarde la consigne je controle ecoulement libre sans resistance notable si ce n est pas bon ou si j ai un doute je ne laisse pas partir sans prevenir le responsable les soins ou le formateur</v>
      </c>
      <c r="CB14" s="192">
        <f t="shared" si="4"/>
        <v>1</v>
      </c>
      <c r="CC14" s="192">
        <f t="shared" si="5"/>
        <v>4</v>
      </c>
      <c r="CD14" s="154" t="str">
        <f t="shared" si="6"/>
        <v>je verifie boisson niveau 0 je respecte la prescription ou la consigne donnee je controle ecoulement libre sans resistance notable si ecart je previens le responsable les soins ou le formateur je transmets ce que j ai vu corrige ou fait remonter</v>
      </c>
      <c r="CE14" s="192">
        <f t="shared" si="7"/>
        <v>1</v>
      </c>
      <c r="CF14" s="192">
        <f t="shared" si="8"/>
        <v>4</v>
      </c>
      <c r="CG14" s="192" t="str">
        <f t="shared" si="9"/>
        <v>OK</v>
      </c>
      <c r="CQ14" s="199">
        <v>1</v>
      </c>
    </row>
    <row r="15" spans="2:95" ht="24.75" customHeight="1" x14ac:dyDescent="0.25">
      <c r="B15" s="240" t="s">
        <v>11</v>
      </c>
      <c r="C15" s="251"/>
      <c r="D15" s="367"/>
      <c r="E15" s="251"/>
      <c r="F15" s="240" t="s">
        <v>7752</v>
      </c>
      <c r="G15" s="251"/>
      <c r="H15" s="251"/>
      <c r="I15" s="251"/>
      <c r="J15" s="240" t="s">
        <v>12</v>
      </c>
      <c r="K15" s="227"/>
      <c r="M15" s="192" t="s">
        <v>324</v>
      </c>
      <c r="N15" s="192">
        <v>13</v>
      </c>
      <c r="O15" s="192" t="s">
        <v>7372</v>
      </c>
      <c r="P15" s="154" t="s">
        <v>7753</v>
      </c>
      <c r="Q15" s="154" t="s">
        <v>7754</v>
      </c>
      <c r="R15" s="154" t="s">
        <v>7755</v>
      </c>
      <c r="S15" s="192" t="s">
        <v>7756</v>
      </c>
      <c r="T15" s="154" t="s">
        <v>7757</v>
      </c>
      <c r="U15" s="192" t="s">
        <v>7663</v>
      </c>
      <c r="V15" s="154" t="s">
        <v>7758</v>
      </c>
      <c r="W15" s="154" t="s">
        <v>7759</v>
      </c>
      <c r="X15" s="154" t="s">
        <v>7760</v>
      </c>
      <c r="Y15" s="154" t="s">
        <v>7382</v>
      </c>
      <c r="Z15" s="154" t="s">
        <v>7383</v>
      </c>
      <c r="AA15" s="154" t="s">
        <v>7384</v>
      </c>
      <c r="AB15" s="154" t="s">
        <v>7761</v>
      </c>
      <c r="AC15" s="154" t="s">
        <v>7762</v>
      </c>
      <c r="AD15" s="154" t="s">
        <v>7763</v>
      </c>
      <c r="AE15" s="154" t="s">
        <v>7764</v>
      </c>
      <c r="AF15" s="154" t="s">
        <v>7765</v>
      </c>
      <c r="AG15" s="154" t="s">
        <v>7766</v>
      </c>
      <c r="AH15" s="154" t="s">
        <v>7767</v>
      </c>
      <c r="AI15" s="154" t="s">
        <v>7768</v>
      </c>
      <c r="AJ15" s="154" t="s">
        <v>7769</v>
      </c>
      <c r="AK15" s="154" t="s">
        <v>7770</v>
      </c>
      <c r="AL15" s="154" t="s">
        <v>7771</v>
      </c>
      <c r="AM15" s="154" t="s">
        <v>7772</v>
      </c>
      <c r="AN15" s="154" t="s">
        <v>7397</v>
      </c>
      <c r="AO15" s="154" t="s">
        <v>7773</v>
      </c>
      <c r="AP15" s="154" t="s">
        <v>7774</v>
      </c>
      <c r="AQ15" s="154" t="s">
        <v>7775</v>
      </c>
      <c r="AR15" s="154" t="s">
        <v>7776</v>
      </c>
      <c r="AS15" s="154" t="s">
        <v>7777</v>
      </c>
      <c r="AT15" s="154" t="s">
        <v>7778</v>
      </c>
      <c r="AU15" s="192" t="s">
        <v>7404</v>
      </c>
      <c r="AV15" s="192" t="s">
        <v>7779</v>
      </c>
      <c r="AW15" s="192" t="s">
        <v>7780</v>
      </c>
      <c r="AX15" s="192" t="s">
        <v>7407</v>
      </c>
      <c r="AZ15" s="230" t="s">
        <v>72</v>
      </c>
      <c r="BA15" s="230" t="s">
        <v>5333</v>
      </c>
      <c r="BB15" s="230">
        <v>3</v>
      </c>
      <c r="BC15" s="194" t="s">
        <v>7781</v>
      </c>
      <c r="BD15" s="194" t="s">
        <v>7473</v>
      </c>
      <c r="BH15" s="194"/>
      <c r="BI15" s="194"/>
      <c r="BJ15" s="230">
        <v>4</v>
      </c>
      <c r="BK15" s="230" t="s">
        <v>7782</v>
      </c>
      <c r="BL15" s="198" t="s">
        <v>7412</v>
      </c>
      <c r="BN15" s="192" t="str">
        <f>IFERROR(INDEX($AZ$3:$BL$4277,($C$3-1)*15+ROWS($BN$3:BN15),2),"")</f>
        <v>CFA</v>
      </c>
      <c r="BO15" s="192">
        <f>IFERROR(INDEX($AZ$3:$BL$4277,($C$3-1)*15+ROWS($BN$3:BN15),3),"")</f>
        <v>3</v>
      </c>
      <c r="BP15" s="154" t="str">
        <f>IFERROR(INDEX($AZ$3:$BL$4277,($C$3-1)*15+ROWS($BN$3:BN15),4),"")</f>
        <v>Réaliser le contrôle simple attendu</v>
      </c>
      <c r="BQ15" s="154" t="str">
        <f>IFERROR(INDEX($AZ$3:$BL$4277,($C$3-1)*15+ROWS($BN$3:BN15),5),"")</f>
        <v>ecoulement libre sans resistance notable</v>
      </c>
      <c r="BR15" s="154">
        <f>IFERROR(INDEX($AZ$3:$BL$4277,($C$3-1)*15+ROWS($BN$3:BN15),6),"")</f>
        <v>0</v>
      </c>
      <c r="BS15" s="154">
        <f>IFERROR(INDEX($AZ$3:$BL$4277,($C$3-1)*15+ROWS($BN$3:BN15),7),"")</f>
        <v>0</v>
      </c>
      <c r="BT15" s="154">
        <f>IFERROR(INDEX($AZ$3:$BL$4277,($C$3-1)*15+ROWS($BN$3:BN15),8),"")</f>
        <v>0</v>
      </c>
      <c r="BU15" s="154">
        <f>IFERROR(INDEX($AZ$3:$BL$4277,($C$3-1)*15+ROWS($BN$3:BN15),9),"")</f>
        <v>0</v>
      </c>
      <c r="BV15" s="192">
        <f>IFERROR(INDEX($AZ$3:$BL$4277,($C$3-1)*15+ROWS($BN$3:BN15),10),"")</f>
        <v>0</v>
      </c>
      <c r="BW15" s="192">
        <f>IFERROR(INDEX($AZ$3:$BL$4277,($C$3-1)*15+ROWS($BN$3:BN15),11),"")</f>
        <v>4</v>
      </c>
      <c r="BX15" s="154" t="str">
        <f t="shared" si="0"/>
        <v>je regarde la consigne je controle ecoulement libre sans resistance notable</v>
      </c>
      <c r="BY15" s="192">
        <f t="shared" si="1"/>
        <v>1</v>
      </c>
      <c r="BZ15" s="192">
        <f t="shared" si="2"/>
        <v>4</v>
      </c>
      <c r="CA15" s="154" t="str">
        <f t="shared" si="3"/>
        <v>je regarde la consigne je controle ecoulement libre sans resistance notable si ce n est pas bon ou si j ai un doute je ne laisse pas partir sans prevenir le responsable les soins ou le formateur</v>
      </c>
      <c r="CB15" s="192">
        <f t="shared" si="4"/>
        <v>1</v>
      </c>
      <c r="CC15" s="192">
        <f t="shared" si="5"/>
        <v>4</v>
      </c>
      <c r="CD15" s="154" t="str">
        <f t="shared" si="6"/>
        <v>je verifie boisson niveau 0 je respecte la prescription ou la consigne donnee je controle ecoulement libre sans resistance notable si ecart je previens le responsable les soins ou le formateur je transmets ce que j ai vu corrige ou fait remonter</v>
      </c>
      <c r="CE15" s="192">
        <f t="shared" si="7"/>
        <v>1</v>
      </c>
      <c r="CF15" s="192">
        <f t="shared" si="8"/>
        <v>4</v>
      </c>
      <c r="CG15" s="192" t="str">
        <f t="shared" si="9"/>
        <v>OK</v>
      </c>
      <c r="CQ15" s="199">
        <v>1</v>
      </c>
    </row>
    <row r="16" spans="2:95" ht="52.5" customHeight="1" x14ac:dyDescent="0.25">
      <c r="B16" s="254" t="str">
        <f>IFERROR(INDEX($M$3:$AX$287,MATCH($C$3,$N$3:$N$287,0),22),"")</f>
        <v>Complète avec la responsabilité, la preuve et le risque associé à « Boisson niveau 0 ».</v>
      </c>
      <c r="C16" s="251"/>
      <c r="D16" s="367"/>
      <c r="E16" s="251"/>
      <c r="F16" s="254" t="str">
        <f>IFERROR(INDEX($M$3:$AX$287,MATCH($C$3,$N$3:$N$287,0),23),"")</f>
        <v>Ajoute un contrôle observable ou une transmission pour « Boisson niveau 0 ».</v>
      </c>
      <c r="G16" s="251"/>
      <c r="H16" s="251"/>
      <c r="I16" s="251"/>
      <c r="J16" s="254" t="str">
        <f>IFERROR(INDEX($M$3:$AX$287,MATCH($C$3,$N$3:$N$287,0),24),"")</f>
        <v>Précise ce que tu fais si tu constates un écart sur « Boisson niveau 0 ».</v>
      </c>
      <c r="K16" s="227"/>
      <c r="M16" s="192" t="s">
        <v>340</v>
      </c>
      <c r="N16" s="192">
        <v>14</v>
      </c>
      <c r="O16" s="192" t="s">
        <v>7372</v>
      </c>
      <c r="P16" s="154" t="s">
        <v>7753</v>
      </c>
      <c r="Q16" s="154" t="s">
        <v>7754</v>
      </c>
      <c r="R16" s="154" t="s">
        <v>7755</v>
      </c>
      <c r="S16" s="192" t="s">
        <v>7783</v>
      </c>
      <c r="T16" s="154" t="s">
        <v>7784</v>
      </c>
      <c r="U16" s="192" t="s">
        <v>2873</v>
      </c>
      <c r="V16" s="154" t="s">
        <v>7785</v>
      </c>
      <c r="W16" s="154" t="s">
        <v>7786</v>
      </c>
      <c r="X16" s="154" t="s">
        <v>7787</v>
      </c>
      <c r="Y16" s="154" t="s">
        <v>7382</v>
      </c>
      <c r="Z16" s="154" t="s">
        <v>7383</v>
      </c>
      <c r="AA16" s="154" t="s">
        <v>7384</v>
      </c>
      <c r="AB16" s="154" t="s">
        <v>7788</v>
      </c>
      <c r="AC16" s="154" t="s">
        <v>7789</v>
      </c>
      <c r="AD16" s="154" t="s">
        <v>7790</v>
      </c>
      <c r="AE16" s="154" t="s">
        <v>7791</v>
      </c>
      <c r="AF16" s="154" t="s">
        <v>7792</v>
      </c>
      <c r="AG16" s="154" t="s">
        <v>7793</v>
      </c>
      <c r="AH16" s="154" t="s">
        <v>7794</v>
      </c>
      <c r="AI16" s="154" t="s">
        <v>7795</v>
      </c>
      <c r="AJ16" s="154" t="s">
        <v>7796</v>
      </c>
      <c r="AK16" s="154" t="s">
        <v>7797</v>
      </c>
      <c r="AL16" s="154" t="s">
        <v>7798</v>
      </c>
      <c r="AM16" s="154" t="s">
        <v>7799</v>
      </c>
      <c r="AN16" s="154" t="s">
        <v>7397</v>
      </c>
      <c r="AO16" s="154" t="s">
        <v>7800</v>
      </c>
      <c r="AP16" s="154" t="s">
        <v>7801</v>
      </c>
      <c r="AQ16" s="154" t="s">
        <v>7802</v>
      </c>
      <c r="AR16" s="154" t="s">
        <v>7803</v>
      </c>
      <c r="AS16" s="154" t="s">
        <v>7804</v>
      </c>
      <c r="AT16" s="154" t="s">
        <v>7778</v>
      </c>
      <c r="AU16" s="192" t="s">
        <v>7404</v>
      </c>
      <c r="AV16" s="192" t="s">
        <v>7805</v>
      </c>
      <c r="AW16" s="192" t="s">
        <v>7780</v>
      </c>
      <c r="AX16" s="192" t="s">
        <v>7407</v>
      </c>
      <c r="AZ16" s="230" t="s">
        <v>72</v>
      </c>
      <c r="BA16" s="230" t="s">
        <v>5333</v>
      </c>
      <c r="BB16" s="230">
        <v>4</v>
      </c>
      <c r="BC16" s="194" t="s">
        <v>7806</v>
      </c>
      <c r="BD16" s="194" t="s">
        <v>7807</v>
      </c>
      <c r="BE16" s="194" t="s">
        <v>7808</v>
      </c>
      <c r="BF16" s="194" t="s">
        <v>7654</v>
      </c>
      <c r="BG16" s="194" t="s">
        <v>7809</v>
      </c>
      <c r="BH16" s="194" t="s">
        <v>7810</v>
      </c>
      <c r="BI16" s="194" t="s">
        <v>7811</v>
      </c>
      <c r="BJ16" s="230">
        <v>4</v>
      </c>
      <c r="BK16" s="230" t="s">
        <v>7812</v>
      </c>
      <c r="BL16" s="198" t="s">
        <v>7412</v>
      </c>
      <c r="BN16" s="192" t="str">
        <f>IFERROR(INDEX($AZ$3:$BL$4277,($C$3-1)*15+ROWS($BN$3:BN16),2),"")</f>
        <v>CFA</v>
      </c>
      <c r="BO16" s="192">
        <f>IFERROR(INDEX($AZ$3:$BL$4277,($C$3-1)*15+ROWS($BN$3:BN16),3),"")</f>
        <v>4</v>
      </c>
      <c r="BP16" s="154" t="str">
        <f>IFERROR(INDEX($AZ$3:$BL$4277,($C$3-1)*15+ROWS($BN$3:BN16),4),"")</f>
        <v>Prévenir en cas d'écart</v>
      </c>
      <c r="BQ16" s="154" t="str">
        <f>IFERROR(INDEX($AZ$3:$BL$4277,($C$3-1)*15+ROWS($BN$3:BN16),5),"")</f>
        <v>je previens le responsable les soins ou le formateur</v>
      </c>
      <c r="BR16" s="154" t="str">
        <f>IFERROR(INDEX($AZ$3:$BL$4277,($C$3-1)*15+ROWS($BN$3:BN16),6),"")</f>
        <v>je previens</v>
      </c>
      <c r="BS16" s="154" t="str">
        <f>IFERROR(INDEX($AZ$3:$BL$4277,($C$3-1)*15+ROWS($BN$3:BN16),7),"")</f>
        <v>prevenir responsable</v>
      </c>
      <c r="BT16" s="154" t="str">
        <f>IFERROR(INDEX($AZ$3:$BL$4277,($C$3-1)*15+ROWS($BN$3:BN16),8),"")</f>
        <v>soins formateur</v>
      </c>
      <c r="BU16" s="154" t="str">
        <f>IFERROR(INDEX($AZ$3:$BL$4277,($C$3-1)*15+ROWS($BN$3:BN16),9),"")</f>
        <v>si ce n est pas bon</v>
      </c>
      <c r="BV16" s="192" t="str">
        <f>IFERROR(INDEX($AZ$3:$BL$4277,($C$3-1)*15+ROWS($BN$3:BN16),10),"")</f>
        <v>si j ai un doute</v>
      </c>
      <c r="BW16" s="192">
        <f>IFERROR(INDEX($AZ$3:$BL$4277,($C$3-1)*15+ROWS($BN$3:BN16),11),"")</f>
        <v>4</v>
      </c>
      <c r="BX16" s="154" t="str">
        <f t="shared" si="0"/>
        <v>je regarde la consigne je controle ecoulement libre sans resistance notable</v>
      </c>
      <c r="BY16" s="192">
        <f t="shared" si="1"/>
        <v>0</v>
      </c>
      <c r="BZ16" s="192">
        <f t="shared" si="2"/>
        <v>0</v>
      </c>
      <c r="CA16" s="154" t="str">
        <f t="shared" si="3"/>
        <v>je regarde la consigne je controle ecoulement libre sans resistance notable si ce n est pas bon ou si j ai un doute je ne laisse pas partir sans prevenir le responsable les soins ou le formateur</v>
      </c>
      <c r="CB16" s="192">
        <f t="shared" si="4"/>
        <v>1</v>
      </c>
      <c r="CC16" s="192">
        <f t="shared" si="5"/>
        <v>4</v>
      </c>
      <c r="CD16" s="154" t="str">
        <f t="shared" si="6"/>
        <v>je verifie boisson niveau 0 je respecte la prescription ou la consigne donnee je controle ecoulement libre sans resistance notable si ecart je previens le responsable les soins ou le formateur je transmets ce que j ai vu corrige ou fait remonter</v>
      </c>
      <c r="CE16" s="192">
        <f t="shared" si="7"/>
        <v>1</v>
      </c>
      <c r="CF16" s="192">
        <f t="shared" si="8"/>
        <v>4</v>
      </c>
      <c r="CG16" s="192" t="str">
        <f t="shared" si="9"/>
        <v>OK</v>
      </c>
      <c r="CQ16" s="199">
        <v>1</v>
      </c>
    </row>
    <row r="17" spans="2:95" x14ac:dyDescent="0.25">
      <c r="B17" s="227"/>
      <c r="D17" s="255"/>
      <c r="E17" s="251"/>
      <c r="F17" s="227"/>
      <c r="G17" s="251"/>
      <c r="H17" s="251"/>
      <c r="I17" s="251"/>
      <c r="J17" s="227"/>
      <c r="K17" s="227"/>
      <c r="M17" s="192" t="s">
        <v>355</v>
      </c>
      <c r="N17" s="192">
        <v>15</v>
      </c>
      <c r="O17" s="192" t="s">
        <v>7372</v>
      </c>
      <c r="P17" s="154" t="s">
        <v>7753</v>
      </c>
      <c r="Q17" s="154" t="s">
        <v>7754</v>
      </c>
      <c r="R17" s="154" t="s">
        <v>7755</v>
      </c>
      <c r="S17" s="192" t="s">
        <v>7813</v>
      </c>
      <c r="T17" s="154" t="s">
        <v>7814</v>
      </c>
      <c r="U17" s="192" t="s">
        <v>7663</v>
      </c>
      <c r="V17" s="154" t="s">
        <v>7815</v>
      </c>
      <c r="W17" s="154" t="s">
        <v>7816</v>
      </c>
      <c r="X17" s="154" t="s">
        <v>7817</v>
      </c>
      <c r="Y17" s="154" t="s">
        <v>7382</v>
      </c>
      <c r="Z17" s="154" t="s">
        <v>7383</v>
      </c>
      <c r="AA17" s="154" t="s">
        <v>7384</v>
      </c>
      <c r="AB17" s="154" t="s">
        <v>7818</v>
      </c>
      <c r="AC17" s="154" t="s">
        <v>7819</v>
      </c>
      <c r="AD17" s="154" t="s">
        <v>7820</v>
      </c>
      <c r="AE17" s="154" t="s">
        <v>7821</v>
      </c>
      <c r="AF17" s="154" t="s">
        <v>7822</v>
      </c>
      <c r="AG17" s="154" t="s">
        <v>7823</v>
      </c>
      <c r="AH17" s="154" t="s">
        <v>7824</v>
      </c>
      <c r="AI17" s="154" t="s">
        <v>7825</v>
      </c>
      <c r="AJ17" s="154" t="s">
        <v>7826</v>
      </c>
      <c r="AK17" s="154" t="s">
        <v>7827</v>
      </c>
      <c r="AL17" s="154" t="s">
        <v>7828</v>
      </c>
      <c r="AM17" s="154" t="s">
        <v>7829</v>
      </c>
      <c r="AN17" s="154" t="s">
        <v>7397</v>
      </c>
      <c r="AO17" s="154" t="s">
        <v>7830</v>
      </c>
      <c r="AP17" s="154" t="s">
        <v>7831</v>
      </c>
      <c r="AQ17" s="154" t="s">
        <v>7832</v>
      </c>
      <c r="AR17" s="154" t="s">
        <v>7833</v>
      </c>
      <c r="AS17" s="154" t="s">
        <v>7834</v>
      </c>
      <c r="AT17" s="154" t="s">
        <v>7778</v>
      </c>
      <c r="AU17" s="192" t="s">
        <v>7404</v>
      </c>
      <c r="AV17" s="192" t="s">
        <v>7835</v>
      </c>
      <c r="AW17" s="192" t="s">
        <v>7780</v>
      </c>
      <c r="AX17" s="192" t="s">
        <v>7407</v>
      </c>
      <c r="AZ17" s="230" t="s">
        <v>72</v>
      </c>
      <c r="BA17" s="230" t="s">
        <v>5333</v>
      </c>
      <c r="BB17" s="230">
        <v>5</v>
      </c>
      <c r="BC17" s="194" t="s">
        <v>7836</v>
      </c>
      <c r="BD17" s="194" t="s">
        <v>7837</v>
      </c>
      <c r="BE17" s="194" t="s">
        <v>7838</v>
      </c>
      <c r="BF17" s="194" t="s">
        <v>7839</v>
      </c>
      <c r="BG17" s="194" t="s">
        <v>7840</v>
      </c>
      <c r="BH17" s="194" t="s">
        <v>7533</v>
      </c>
      <c r="BI17" s="194"/>
      <c r="BJ17" s="230">
        <v>4</v>
      </c>
      <c r="BK17" s="230" t="s">
        <v>7841</v>
      </c>
      <c r="BL17" s="198" t="s">
        <v>7412</v>
      </c>
      <c r="BN17" s="192" t="str">
        <f>IFERROR(INDEX($AZ$3:$BL$4277,($C$3-1)*15+ROWS($BN$3:BN17),2),"")</f>
        <v>CFA</v>
      </c>
      <c r="BO17" s="192">
        <f>IFERROR(INDEX($AZ$3:$BL$4277,($C$3-1)*15+ROWS($BN$3:BN17),3),"")</f>
        <v>5</v>
      </c>
      <c r="BP17" s="154" t="str">
        <f>IFERROR(INDEX($AZ$3:$BL$4277,($C$3-1)*15+ROWS($BN$3:BN17),4),"")</f>
        <v>Transmettre ou noter ce qui a été observé</v>
      </c>
      <c r="BQ17" s="154" t="str">
        <f>IFERROR(INDEX($AZ$3:$BL$4277,($C$3-1)*15+ROWS($BN$3:BN17),5),"")</f>
        <v>ce que j ai vu corrige ou fait remonter</v>
      </c>
      <c r="BR17" s="154" t="str">
        <f>IFERROR(INDEX($AZ$3:$BL$4277,($C$3-1)*15+ROWS($BN$3:BN17),6),"")</f>
        <v>ce que j ai vu</v>
      </c>
      <c r="BS17" s="154" t="str">
        <f>IFERROR(INDEX($AZ$3:$BL$4277,($C$3-1)*15+ROWS($BN$3:BN17),7),"")</f>
        <v>corrige ou fait remonter</v>
      </c>
      <c r="BT17" s="154" t="str">
        <f>IFERROR(INDEX($AZ$3:$BL$4277,($C$3-1)*15+ROWS($BN$3:BN17),8),"")</f>
        <v>fait remonter</v>
      </c>
      <c r="BU17" s="154" t="str">
        <f>IFERROR(INDEX($AZ$3:$BL$4277,($C$3-1)*15+ROWS($BN$3:BN17),9),"")</f>
        <v>je transmets</v>
      </c>
      <c r="BV17" s="192">
        <f>IFERROR(INDEX($AZ$3:$BL$4277,($C$3-1)*15+ROWS($BN$3:BN17),10),"")</f>
        <v>0</v>
      </c>
      <c r="BW17" s="192">
        <f>IFERROR(INDEX($AZ$3:$BL$4277,($C$3-1)*15+ROWS($BN$3:BN17),11),"")</f>
        <v>4</v>
      </c>
      <c r="BX17" s="154" t="str">
        <f t="shared" si="0"/>
        <v>je regarde la consigne je controle ecoulement libre sans resistance notable</v>
      </c>
      <c r="BY17" s="192">
        <f t="shared" si="1"/>
        <v>0</v>
      </c>
      <c r="BZ17" s="192">
        <f t="shared" si="2"/>
        <v>0</v>
      </c>
      <c r="CA17" s="154" t="str">
        <f t="shared" si="3"/>
        <v>je regarde la consigne je controle ecoulement libre sans resistance notable si ce n est pas bon ou si j ai un doute je ne laisse pas partir sans prevenir le responsable les soins ou le formateur</v>
      </c>
      <c r="CB17" s="192">
        <f t="shared" si="4"/>
        <v>0</v>
      </c>
      <c r="CC17" s="192">
        <f t="shared" si="5"/>
        <v>0</v>
      </c>
      <c r="CD17" s="154" t="str">
        <f t="shared" si="6"/>
        <v>je verifie boisson niveau 0 je respecte la prescription ou la consigne donnee je controle ecoulement libre sans resistance notable si ecart je previens le responsable les soins ou le formateur je transmets ce que j ai vu corrige ou fait remonter</v>
      </c>
      <c r="CE17" s="192">
        <f t="shared" si="7"/>
        <v>1</v>
      </c>
      <c r="CF17" s="192">
        <f t="shared" si="8"/>
        <v>4</v>
      </c>
      <c r="CG17" s="192" t="str">
        <f t="shared" si="9"/>
        <v>OK</v>
      </c>
      <c r="CQ17" s="199">
        <v>1</v>
      </c>
    </row>
    <row r="18" spans="2:95" ht="19.5" customHeight="1" thickBot="1" x14ac:dyDescent="0.3">
      <c r="B18" s="256" t="s">
        <v>7842</v>
      </c>
      <c r="C18" s="251"/>
      <c r="D18" s="257" t="s">
        <v>7843</v>
      </c>
      <c r="E18" s="251"/>
      <c r="F18" s="256" t="s">
        <v>7844</v>
      </c>
      <c r="G18" s="251"/>
      <c r="H18" s="251"/>
      <c r="I18" s="251"/>
      <c r="J18" s="256" t="s">
        <v>7845</v>
      </c>
      <c r="K18" s="227"/>
      <c r="M18" s="192" t="s">
        <v>369</v>
      </c>
      <c r="N18" s="192">
        <v>16</v>
      </c>
      <c r="O18" s="192" t="s">
        <v>7372</v>
      </c>
      <c r="P18" s="154" t="s">
        <v>7753</v>
      </c>
      <c r="Q18" s="154" t="s">
        <v>7754</v>
      </c>
      <c r="R18" s="154" t="s">
        <v>7755</v>
      </c>
      <c r="S18" s="192" t="s">
        <v>7846</v>
      </c>
      <c r="T18" s="154" t="s">
        <v>7847</v>
      </c>
      <c r="U18" s="192" t="s">
        <v>7663</v>
      </c>
      <c r="V18" s="154" t="s">
        <v>7848</v>
      </c>
      <c r="W18" s="154" t="s">
        <v>7849</v>
      </c>
      <c r="X18" s="154" t="s">
        <v>7850</v>
      </c>
      <c r="Y18" s="154" t="s">
        <v>7382</v>
      </c>
      <c r="Z18" s="154" t="s">
        <v>7383</v>
      </c>
      <c r="AA18" s="154" t="s">
        <v>7384</v>
      </c>
      <c r="AB18" s="154" t="s">
        <v>7851</v>
      </c>
      <c r="AC18" s="154" t="s">
        <v>7852</v>
      </c>
      <c r="AD18" s="154" t="s">
        <v>7853</v>
      </c>
      <c r="AE18" s="154" t="s">
        <v>7854</v>
      </c>
      <c r="AF18" s="154" t="s">
        <v>7855</v>
      </c>
      <c r="AG18" s="154" t="s">
        <v>7856</v>
      </c>
      <c r="AH18" s="154" t="s">
        <v>7857</v>
      </c>
      <c r="AI18" s="154" t="s">
        <v>7858</v>
      </c>
      <c r="AJ18" s="154" t="s">
        <v>7859</v>
      </c>
      <c r="AK18" s="154" t="s">
        <v>7860</v>
      </c>
      <c r="AL18" s="154" t="s">
        <v>7861</v>
      </c>
      <c r="AM18" s="154" t="s">
        <v>7862</v>
      </c>
      <c r="AN18" s="154" t="s">
        <v>7397</v>
      </c>
      <c r="AO18" s="154" t="s">
        <v>7863</v>
      </c>
      <c r="AP18" s="154" t="s">
        <v>7864</v>
      </c>
      <c r="AQ18" s="154" t="s">
        <v>7865</v>
      </c>
      <c r="AR18" s="154" t="s">
        <v>7866</v>
      </c>
      <c r="AS18" s="154" t="s">
        <v>7867</v>
      </c>
      <c r="AT18" s="154" t="s">
        <v>7778</v>
      </c>
      <c r="AU18" s="192" t="s">
        <v>7404</v>
      </c>
      <c r="AV18" s="192" t="s">
        <v>7868</v>
      </c>
      <c r="AW18" s="192" t="s">
        <v>7780</v>
      </c>
      <c r="AX18" s="192" t="s">
        <v>7407</v>
      </c>
      <c r="AZ18" s="230" t="s">
        <v>102</v>
      </c>
      <c r="BA18" s="230" t="s">
        <v>5332</v>
      </c>
      <c r="BB18" s="230">
        <v>1</v>
      </c>
      <c r="BC18" s="194" t="s">
        <v>7408</v>
      </c>
      <c r="BD18" s="194" t="s">
        <v>7869</v>
      </c>
      <c r="BE18" s="194" t="s">
        <v>7870</v>
      </c>
      <c r="BJ18" s="230">
        <v>4</v>
      </c>
      <c r="BK18" s="230" t="s">
        <v>7411</v>
      </c>
      <c r="BL18" s="198" t="s">
        <v>7412</v>
      </c>
      <c r="CQ18" s="199">
        <v>1</v>
      </c>
    </row>
    <row r="19" spans="2:95" ht="120" customHeight="1" thickBot="1" x14ac:dyDescent="0.3">
      <c r="B19" s="246" t="s">
        <v>7871</v>
      </c>
      <c r="C19" s="251"/>
      <c r="D19" s="258" t="str">
        <f>IFERROR(INDEX($M$3:$AX$287,MATCH($C$3,$N$3:$N$287,0),7),"")</f>
        <v>Boisson niveau 0</v>
      </c>
      <c r="E19" s="251"/>
      <c r="F19" s="246" t="s">
        <v>7872</v>
      </c>
      <c r="G19" s="251"/>
      <c r="H19" s="251"/>
      <c r="I19" s="251"/>
      <c r="J19" s="246" t="s">
        <v>7873</v>
      </c>
      <c r="K19" s="227"/>
      <c r="M19" s="192" t="s">
        <v>384</v>
      </c>
      <c r="N19" s="192">
        <v>17</v>
      </c>
      <c r="O19" s="192" t="s">
        <v>7372</v>
      </c>
      <c r="P19" s="154" t="s">
        <v>7753</v>
      </c>
      <c r="Q19" s="154" t="s">
        <v>7754</v>
      </c>
      <c r="R19" s="154" t="s">
        <v>7755</v>
      </c>
      <c r="S19" s="192" t="s">
        <v>7874</v>
      </c>
      <c r="T19" s="154" t="s">
        <v>7875</v>
      </c>
      <c r="U19" s="192" t="s">
        <v>7663</v>
      </c>
      <c r="V19" s="154" t="s">
        <v>7876</v>
      </c>
      <c r="W19" s="154" t="s">
        <v>7877</v>
      </c>
      <c r="X19" s="154" t="s">
        <v>7878</v>
      </c>
      <c r="Y19" s="154" t="s">
        <v>7382</v>
      </c>
      <c r="Z19" s="154" t="s">
        <v>7383</v>
      </c>
      <c r="AA19" s="154" t="s">
        <v>7384</v>
      </c>
      <c r="AB19" s="154" t="s">
        <v>7879</v>
      </c>
      <c r="AC19" s="154" t="s">
        <v>7880</v>
      </c>
      <c r="AD19" s="154" t="s">
        <v>7881</v>
      </c>
      <c r="AE19" s="154" t="s">
        <v>7882</v>
      </c>
      <c r="AF19" s="154" t="s">
        <v>7883</v>
      </c>
      <c r="AG19" s="154" t="s">
        <v>7884</v>
      </c>
      <c r="AH19" s="154" t="s">
        <v>7885</v>
      </c>
      <c r="AI19" s="154" t="s">
        <v>7886</v>
      </c>
      <c r="AJ19" s="154" t="s">
        <v>7887</v>
      </c>
      <c r="AK19" s="154" t="s">
        <v>7888</v>
      </c>
      <c r="AL19" s="154" t="s">
        <v>7889</v>
      </c>
      <c r="AM19" s="154" t="s">
        <v>7890</v>
      </c>
      <c r="AN19" s="154" t="s">
        <v>7397</v>
      </c>
      <c r="AO19" s="154" t="s">
        <v>7891</v>
      </c>
      <c r="AP19" s="154" t="s">
        <v>7892</v>
      </c>
      <c r="AQ19" s="154" t="s">
        <v>7893</v>
      </c>
      <c r="AR19" s="154" t="s">
        <v>7894</v>
      </c>
      <c r="AS19" s="154" t="s">
        <v>7895</v>
      </c>
      <c r="AT19" s="154" t="s">
        <v>7778</v>
      </c>
      <c r="AU19" s="192" t="s">
        <v>7404</v>
      </c>
      <c r="AV19" s="192" t="s">
        <v>7896</v>
      </c>
      <c r="AW19" s="192" t="s">
        <v>7780</v>
      </c>
      <c r="AX19" s="192" t="s">
        <v>7407</v>
      </c>
      <c r="AZ19" s="230" t="s">
        <v>102</v>
      </c>
      <c r="BA19" s="230" t="s">
        <v>5332</v>
      </c>
      <c r="BB19" s="230">
        <v>2</v>
      </c>
      <c r="BC19" s="194" t="s">
        <v>7439</v>
      </c>
      <c r="BD19" s="194" t="s">
        <v>7897</v>
      </c>
      <c r="BE19" s="194" t="s">
        <v>7441</v>
      </c>
      <c r="BF19" s="194" t="s">
        <v>7442</v>
      </c>
      <c r="BG19" s="194" t="s">
        <v>7443</v>
      </c>
      <c r="BJ19" s="230">
        <v>4</v>
      </c>
      <c r="BK19" s="230" t="s">
        <v>7444</v>
      </c>
      <c r="BL19" s="198" t="s">
        <v>7412</v>
      </c>
      <c r="CQ19" s="199">
        <v>1</v>
      </c>
    </row>
    <row r="20" spans="2:95" ht="26.25" customHeight="1" x14ac:dyDescent="0.25">
      <c r="B20" s="259" t="s">
        <v>7898</v>
      </c>
      <c r="C20" s="260">
        <f>MIN(20,SUMIFS($CC$3:$CC$17,$BN$3:$BN$17,"PRO"))</f>
        <v>12</v>
      </c>
      <c r="D20" s="261" t="s">
        <v>7899</v>
      </c>
      <c r="E20" s="251"/>
      <c r="F20" s="259" t="s">
        <v>7900</v>
      </c>
      <c r="G20" s="260">
        <f>MIN(20,SUMIFS($CC$3:$CC$17,$BN$3:$BN$17,"INTER"))</f>
        <v>16</v>
      </c>
      <c r="H20" s="251"/>
      <c r="I20" s="251"/>
      <c r="J20" s="262" t="s">
        <v>7901</v>
      </c>
      <c r="K20" s="252">
        <f>MIN(20,SUMIFS($CC$3:$CC$17,$BN$3:$BN$17,"CFA"))</f>
        <v>12</v>
      </c>
      <c r="M20" s="192" t="s">
        <v>400</v>
      </c>
      <c r="N20" s="192">
        <v>18</v>
      </c>
      <c r="O20" s="192" t="s">
        <v>7372</v>
      </c>
      <c r="P20" s="154" t="s">
        <v>7753</v>
      </c>
      <c r="Q20" s="154" t="s">
        <v>7754</v>
      </c>
      <c r="R20" s="154" t="s">
        <v>7755</v>
      </c>
      <c r="S20" s="192" t="s">
        <v>7902</v>
      </c>
      <c r="T20" s="154" t="s">
        <v>7903</v>
      </c>
      <c r="U20" s="192" t="s">
        <v>7663</v>
      </c>
      <c r="V20" s="154" t="s">
        <v>7904</v>
      </c>
      <c r="W20" s="154" t="s">
        <v>7905</v>
      </c>
      <c r="X20" s="154" t="s">
        <v>7906</v>
      </c>
      <c r="Y20" s="154" t="s">
        <v>7382</v>
      </c>
      <c r="Z20" s="154" t="s">
        <v>7383</v>
      </c>
      <c r="AA20" s="154" t="s">
        <v>7384</v>
      </c>
      <c r="AB20" s="154" t="s">
        <v>7907</v>
      </c>
      <c r="AC20" s="154" t="s">
        <v>7908</v>
      </c>
      <c r="AD20" s="154" t="s">
        <v>7909</v>
      </c>
      <c r="AE20" s="154" t="s">
        <v>7910</v>
      </c>
      <c r="AF20" s="154" t="s">
        <v>7911</v>
      </c>
      <c r="AG20" s="154" t="s">
        <v>7912</v>
      </c>
      <c r="AH20" s="154" t="s">
        <v>7913</v>
      </c>
      <c r="AI20" s="154" t="s">
        <v>7914</v>
      </c>
      <c r="AJ20" s="154" t="s">
        <v>7915</v>
      </c>
      <c r="AK20" s="154" t="s">
        <v>7916</v>
      </c>
      <c r="AL20" s="154" t="s">
        <v>7917</v>
      </c>
      <c r="AM20" s="154" t="s">
        <v>7918</v>
      </c>
      <c r="AN20" s="154" t="s">
        <v>7397</v>
      </c>
      <c r="AO20" s="154" t="s">
        <v>7919</v>
      </c>
      <c r="AP20" s="154" t="s">
        <v>7920</v>
      </c>
      <c r="AQ20" s="154" t="s">
        <v>7921</v>
      </c>
      <c r="AR20" s="154" t="s">
        <v>7922</v>
      </c>
      <c r="AS20" s="154" t="s">
        <v>7923</v>
      </c>
      <c r="AT20" s="154" t="s">
        <v>7778</v>
      </c>
      <c r="AU20" s="192" t="s">
        <v>7404</v>
      </c>
      <c r="AV20" s="192" t="s">
        <v>7924</v>
      </c>
      <c r="AW20" s="192" t="s">
        <v>7780</v>
      </c>
      <c r="AX20" s="192" t="s">
        <v>7407</v>
      </c>
      <c r="AZ20" s="230" t="s">
        <v>102</v>
      </c>
      <c r="BA20" s="230" t="s">
        <v>5332</v>
      </c>
      <c r="BB20" s="230">
        <v>3</v>
      </c>
      <c r="BC20" s="194" t="s">
        <v>7472</v>
      </c>
      <c r="BD20" s="194" t="s">
        <v>7897</v>
      </c>
      <c r="BE20" s="194" t="s">
        <v>7925</v>
      </c>
      <c r="BJ20" s="230">
        <v>4</v>
      </c>
      <c r="BK20" s="230" t="s">
        <v>7474</v>
      </c>
      <c r="BL20" s="198" t="s">
        <v>7412</v>
      </c>
      <c r="CQ20" s="199">
        <v>1</v>
      </c>
    </row>
    <row r="21" spans="2:95" ht="18.75" customHeight="1" x14ac:dyDescent="0.25">
      <c r="B21" s="240" t="s">
        <v>7926</v>
      </c>
      <c r="C21" s="251"/>
      <c r="D21" s="263" t="str">
        <f>IFERROR(INDEX($M$3:$AX$287,MATCH($C$3,$N$3:$N$287,0),37),"")</f>
        <v>Essentiel</v>
      </c>
      <c r="E21" s="251"/>
      <c r="F21" s="240" t="s">
        <v>7927</v>
      </c>
      <c r="G21" s="251"/>
      <c r="H21" s="251"/>
      <c r="I21" s="251"/>
      <c r="J21" s="240" t="s">
        <v>7928</v>
      </c>
      <c r="K21" s="251"/>
      <c r="M21" s="192" t="s">
        <v>416</v>
      </c>
      <c r="N21" s="192">
        <v>19</v>
      </c>
      <c r="O21" s="192" t="s">
        <v>7372</v>
      </c>
      <c r="P21" s="154" t="s">
        <v>7753</v>
      </c>
      <c r="Q21" s="154" t="s">
        <v>7754</v>
      </c>
      <c r="R21" s="154" t="s">
        <v>7755</v>
      </c>
      <c r="S21" s="192" t="s">
        <v>7929</v>
      </c>
      <c r="T21" s="154" t="s">
        <v>7930</v>
      </c>
      <c r="U21" s="192" t="s">
        <v>7663</v>
      </c>
      <c r="V21" s="154" t="s">
        <v>7931</v>
      </c>
      <c r="W21" s="154" t="s">
        <v>7932</v>
      </c>
      <c r="X21" s="154" t="s">
        <v>7933</v>
      </c>
      <c r="Y21" s="154" t="s">
        <v>7382</v>
      </c>
      <c r="Z21" s="154" t="s">
        <v>7383</v>
      </c>
      <c r="AA21" s="154" t="s">
        <v>7384</v>
      </c>
      <c r="AB21" s="154" t="s">
        <v>7934</v>
      </c>
      <c r="AC21" s="154" t="s">
        <v>7935</v>
      </c>
      <c r="AD21" s="154" t="s">
        <v>7936</v>
      </c>
      <c r="AE21" s="154" t="s">
        <v>7937</v>
      </c>
      <c r="AF21" s="154" t="s">
        <v>7938</v>
      </c>
      <c r="AG21" s="154" t="s">
        <v>7939</v>
      </c>
      <c r="AH21" s="154" t="s">
        <v>7940</v>
      </c>
      <c r="AI21" s="154" t="s">
        <v>7941</v>
      </c>
      <c r="AJ21" s="154" t="s">
        <v>7942</v>
      </c>
      <c r="AK21" s="154" t="s">
        <v>7943</v>
      </c>
      <c r="AL21" s="154" t="s">
        <v>7944</v>
      </c>
      <c r="AM21" s="154" t="s">
        <v>7945</v>
      </c>
      <c r="AN21" s="154" t="s">
        <v>7397</v>
      </c>
      <c r="AO21" s="154" t="s">
        <v>7946</v>
      </c>
      <c r="AP21" s="154" t="s">
        <v>7947</v>
      </c>
      <c r="AQ21" s="154" t="s">
        <v>7948</v>
      </c>
      <c r="AR21" s="154" t="s">
        <v>7949</v>
      </c>
      <c r="AS21" s="154" t="s">
        <v>7950</v>
      </c>
      <c r="AT21" s="154" t="s">
        <v>7778</v>
      </c>
      <c r="AU21" s="192" t="s">
        <v>7404</v>
      </c>
      <c r="AV21" s="192" t="s">
        <v>7951</v>
      </c>
      <c r="AW21" s="192" t="s">
        <v>7780</v>
      </c>
      <c r="AX21" s="192" t="s">
        <v>7407</v>
      </c>
      <c r="AZ21" s="230" t="s">
        <v>102</v>
      </c>
      <c r="BA21" s="230" t="s">
        <v>5332</v>
      </c>
      <c r="BB21" s="230">
        <v>4</v>
      </c>
      <c r="BC21" s="194" t="s">
        <v>7502</v>
      </c>
      <c r="BD21" s="194" t="s">
        <v>7952</v>
      </c>
      <c r="BJ21" s="230">
        <v>4</v>
      </c>
      <c r="BK21" s="230" t="s">
        <v>7504</v>
      </c>
      <c r="BL21" s="198" t="s">
        <v>7412</v>
      </c>
      <c r="CQ21" s="199">
        <v>1</v>
      </c>
    </row>
    <row r="22" spans="2:95" ht="42" customHeight="1" x14ac:dyDescent="0.25">
      <c r="B22" s="264" t="str">
        <f>IF(C20=20,"Réponse B complète.",IF(C20&gt;=12,"Réponse B améliorée mais encore incomplète.","Réponse B insuffisante : reprendre les critères actifs."))</f>
        <v>Réponse B améliorée mais encore incomplète.</v>
      </c>
      <c r="C22" s="251"/>
      <c r="D22" s="265"/>
      <c r="E22" s="251"/>
      <c r="F22" s="264" t="str">
        <f>IF(G20=20,"Réponse B complète.",IF(G20&gt;=12,"Réponse B améliorée mais encore incomplète.","Réponse B insuffisante : reprendre les critères actifs."))</f>
        <v>Réponse B améliorée mais encore incomplète.</v>
      </c>
      <c r="G22" s="251"/>
      <c r="H22" s="251"/>
      <c r="I22" s="251"/>
      <c r="J22" s="264" t="str">
        <f>IF(K20=20,"Réponse B complète.",IF(K20&gt;=12,"Réponse B améliorée mais encore incomplète.","Réponse B insuffisante : reprendre les critères actifs."))</f>
        <v>Réponse B améliorée mais encore incomplète.</v>
      </c>
      <c r="K22" s="251"/>
      <c r="M22" s="192" t="s">
        <v>431</v>
      </c>
      <c r="N22" s="192">
        <v>20</v>
      </c>
      <c r="O22" s="192" t="s">
        <v>7372</v>
      </c>
      <c r="P22" s="154" t="s">
        <v>7753</v>
      </c>
      <c r="Q22" s="154" t="s">
        <v>7754</v>
      </c>
      <c r="R22" s="154" t="s">
        <v>7755</v>
      </c>
      <c r="S22" s="192" t="s">
        <v>7953</v>
      </c>
      <c r="T22" s="154" t="s">
        <v>7954</v>
      </c>
      <c r="U22" s="192" t="s">
        <v>7663</v>
      </c>
      <c r="V22" s="154" t="s">
        <v>7955</v>
      </c>
      <c r="W22" s="154" t="s">
        <v>7956</v>
      </c>
      <c r="X22" s="154" t="s">
        <v>7957</v>
      </c>
      <c r="Y22" s="154" t="s">
        <v>7382</v>
      </c>
      <c r="Z22" s="154" t="s">
        <v>7383</v>
      </c>
      <c r="AA22" s="154" t="s">
        <v>7384</v>
      </c>
      <c r="AB22" s="154" t="s">
        <v>7958</v>
      </c>
      <c r="AC22" s="154" t="s">
        <v>7959</v>
      </c>
      <c r="AD22" s="154" t="s">
        <v>7960</v>
      </c>
      <c r="AE22" s="154" t="s">
        <v>7961</v>
      </c>
      <c r="AF22" s="154" t="s">
        <v>7962</v>
      </c>
      <c r="AG22" s="154" t="s">
        <v>7963</v>
      </c>
      <c r="AH22" s="154" t="s">
        <v>7964</v>
      </c>
      <c r="AI22" s="154" t="s">
        <v>7965</v>
      </c>
      <c r="AJ22" s="154" t="s">
        <v>7966</v>
      </c>
      <c r="AK22" s="154" t="s">
        <v>7967</v>
      </c>
      <c r="AL22" s="154" t="s">
        <v>7968</v>
      </c>
      <c r="AM22" s="154" t="s">
        <v>7969</v>
      </c>
      <c r="AN22" s="154" t="s">
        <v>7970</v>
      </c>
      <c r="AO22" s="154" t="s">
        <v>7971</v>
      </c>
      <c r="AP22" s="154" t="s">
        <v>7972</v>
      </c>
      <c r="AQ22" s="154" t="s">
        <v>7973</v>
      </c>
      <c r="AR22" s="154" t="s">
        <v>7974</v>
      </c>
      <c r="AS22" s="154" t="s">
        <v>7975</v>
      </c>
      <c r="AT22" s="154" t="s">
        <v>7778</v>
      </c>
      <c r="AU22" s="192" t="s">
        <v>7404</v>
      </c>
      <c r="AV22" s="192" t="s">
        <v>7976</v>
      </c>
      <c r="AW22" s="192" t="s">
        <v>7780</v>
      </c>
      <c r="AX22" s="192" t="s">
        <v>7407</v>
      </c>
      <c r="AZ22" s="230" t="s">
        <v>102</v>
      </c>
      <c r="BA22" s="230" t="s">
        <v>5332</v>
      </c>
      <c r="BB22" s="230">
        <v>5</v>
      </c>
      <c r="BC22" s="194" t="s">
        <v>7529</v>
      </c>
      <c r="BD22" s="194" t="s">
        <v>7977</v>
      </c>
      <c r="BE22" s="194" t="s">
        <v>7978</v>
      </c>
      <c r="BF22" s="194" t="s">
        <v>7532</v>
      </c>
      <c r="BG22" s="194" t="s">
        <v>7533</v>
      </c>
      <c r="BJ22" s="230">
        <v>4</v>
      </c>
      <c r="BK22" s="230" t="s">
        <v>7534</v>
      </c>
      <c r="BL22" s="198" t="s">
        <v>7412</v>
      </c>
      <c r="CQ22" s="199">
        <v>1</v>
      </c>
    </row>
    <row r="23" spans="2:95" ht="18.75" customHeight="1" x14ac:dyDescent="0.25">
      <c r="B23" s="240" t="s">
        <v>7979</v>
      </c>
      <c r="C23" s="251"/>
      <c r="D23" s="261" t="s">
        <v>7980</v>
      </c>
      <c r="E23" s="251"/>
      <c r="F23" s="240" t="s">
        <v>7981</v>
      </c>
      <c r="G23" s="251"/>
      <c r="H23" s="251"/>
      <c r="I23" s="251"/>
      <c r="J23" s="240" t="s">
        <v>7982</v>
      </c>
      <c r="K23" s="251"/>
      <c r="M23" s="192" t="s">
        <v>446</v>
      </c>
      <c r="N23" s="192">
        <v>21</v>
      </c>
      <c r="O23" s="192" t="s">
        <v>7372</v>
      </c>
      <c r="P23" s="154" t="s">
        <v>7753</v>
      </c>
      <c r="Q23" s="154" t="s">
        <v>7754</v>
      </c>
      <c r="R23" s="154" t="s">
        <v>7755</v>
      </c>
      <c r="S23" s="192" t="s">
        <v>7983</v>
      </c>
      <c r="T23" s="154" t="s">
        <v>7984</v>
      </c>
      <c r="U23" s="192" t="s">
        <v>7663</v>
      </c>
      <c r="V23" s="154" t="s">
        <v>7985</v>
      </c>
      <c r="W23" s="154" t="s">
        <v>7986</v>
      </c>
      <c r="X23" s="154" t="s">
        <v>7987</v>
      </c>
      <c r="Y23" s="154" t="s">
        <v>7382</v>
      </c>
      <c r="Z23" s="154" t="s">
        <v>7383</v>
      </c>
      <c r="AA23" s="154" t="s">
        <v>7384</v>
      </c>
      <c r="AB23" s="154" t="s">
        <v>7988</v>
      </c>
      <c r="AC23" s="154" t="s">
        <v>7989</v>
      </c>
      <c r="AD23" s="154" t="s">
        <v>7990</v>
      </c>
      <c r="AE23" s="154" t="s">
        <v>7991</v>
      </c>
      <c r="AF23" s="154" t="s">
        <v>7992</v>
      </c>
      <c r="AG23" s="154" t="s">
        <v>7993</v>
      </c>
      <c r="AH23" s="154" t="s">
        <v>7994</v>
      </c>
      <c r="AI23" s="154" t="s">
        <v>7995</v>
      </c>
      <c r="AJ23" s="154" t="s">
        <v>7996</v>
      </c>
      <c r="AK23" s="154" t="s">
        <v>7997</v>
      </c>
      <c r="AL23" s="154" t="s">
        <v>7998</v>
      </c>
      <c r="AM23" s="154" t="s">
        <v>7999</v>
      </c>
      <c r="AN23" s="154" t="s">
        <v>7970</v>
      </c>
      <c r="AO23" s="154" t="s">
        <v>8000</v>
      </c>
      <c r="AP23" s="154" t="s">
        <v>8001</v>
      </c>
      <c r="AQ23" s="154" t="s">
        <v>8002</v>
      </c>
      <c r="AR23" s="154" t="s">
        <v>8003</v>
      </c>
      <c r="AS23" s="154" t="s">
        <v>8004</v>
      </c>
      <c r="AT23" s="154" t="s">
        <v>7778</v>
      </c>
      <c r="AU23" s="192" t="s">
        <v>7404</v>
      </c>
      <c r="AV23" s="192" t="s">
        <v>8005</v>
      </c>
      <c r="AW23" s="192" t="s">
        <v>7780</v>
      </c>
      <c r="AX23" s="192" t="s">
        <v>8006</v>
      </c>
      <c r="AZ23" s="230" t="s">
        <v>102</v>
      </c>
      <c r="BA23" s="230" t="s">
        <v>7562</v>
      </c>
      <c r="BB23" s="230">
        <v>1</v>
      </c>
      <c r="BC23" s="194" t="s">
        <v>7563</v>
      </c>
      <c r="BD23" s="194" t="s">
        <v>7897</v>
      </c>
      <c r="BJ23" s="230">
        <v>4</v>
      </c>
      <c r="BK23" s="230" t="s">
        <v>7564</v>
      </c>
      <c r="BL23" s="198" t="s">
        <v>7412</v>
      </c>
      <c r="CQ23" s="199">
        <v>1</v>
      </c>
    </row>
    <row r="24" spans="2:95" ht="42" customHeight="1" x14ac:dyDescent="0.25">
      <c r="B24" s="266" t="str">
        <f>IFERROR(INDEX($M$3:$AX$287,MATCH($C$3,$N$3:$N$287,0),25),"")</f>
        <v>Quelle preuve ou quel contrôle permet de sécuriser « Boisson niveau 0 » ?</v>
      </c>
      <c r="C24" s="251"/>
      <c r="D24" s="267" t="str">
        <f>IFERROR(INDEX($M$3:$AX$287,MATCH($C$3,$N$3:$N$287,0),4),"")</f>
        <v>Socle pédagogique</v>
      </c>
      <c r="E24" s="251"/>
      <c r="F24" s="266" t="str">
        <f>IFERROR(INDEX($M$3:$AX$287,MATCH($C$3,$N$3:$N$287,0),26),"")</f>
        <v>Quel contrôle terrain dois-tu citer pour « Boisson niveau 0 » ?</v>
      </c>
      <c r="G24" s="251"/>
      <c r="H24" s="251"/>
      <c r="I24" s="251"/>
      <c r="J24" s="266" t="str">
        <f>IFERROR(INDEX($M$3:$AX$287,MATCH($C$3,$N$3:$N$287,0),27),"")</f>
        <v>Qui préviens-tu si « Boisson niveau 0 » n’est pas conforme ?</v>
      </c>
      <c r="K24" s="251"/>
      <c r="M24" s="192" t="s">
        <v>461</v>
      </c>
      <c r="N24" s="192">
        <v>22</v>
      </c>
      <c r="O24" s="192" t="s">
        <v>7372</v>
      </c>
      <c r="P24" s="154" t="s">
        <v>7753</v>
      </c>
      <c r="Q24" s="154" t="s">
        <v>7754</v>
      </c>
      <c r="R24" s="154" t="s">
        <v>7755</v>
      </c>
      <c r="S24" s="192" t="s">
        <v>8007</v>
      </c>
      <c r="T24" s="154" t="s">
        <v>8008</v>
      </c>
      <c r="U24" s="192" t="s">
        <v>7663</v>
      </c>
      <c r="V24" s="154" t="s">
        <v>8009</v>
      </c>
      <c r="W24" s="154" t="s">
        <v>8010</v>
      </c>
      <c r="X24" s="154" t="s">
        <v>8011</v>
      </c>
      <c r="Y24" s="154" t="s">
        <v>7382</v>
      </c>
      <c r="Z24" s="154" t="s">
        <v>7383</v>
      </c>
      <c r="AA24" s="154" t="s">
        <v>7384</v>
      </c>
      <c r="AB24" s="154" t="s">
        <v>8012</v>
      </c>
      <c r="AC24" s="154" t="s">
        <v>8013</v>
      </c>
      <c r="AD24" s="154" t="s">
        <v>8014</v>
      </c>
      <c r="AE24" s="154" t="s">
        <v>8015</v>
      </c>
      <c r="AF24" s="154" t="s">
        <v>8016</v>
      </c>
      <c r="AG24" s="154" t="s">
        <v>8017</v>
      </c>
      <c r="AH24" s="154" t="s">
        <v>8018</v>
      </c>
      <c r="AI24" s="154" t="s">
        <v>8019</v>
      </c>
      <c r="AJ24" s="154" t="s">
        <v>8020</v>
      </c>
      <c r="AK24" s="154" t="s">
        <v>8021</v>
      </c>
      <c r="AL24" s="154" t="s">
        <v>8022</v>
      </c>
      <c r="AM24" s="154" t="s">
        <v>8023</v>
      </c>
      <c r="AN24" s="154" t="s">
        <v>7397</v>
      </c>
      <c r="AO24" s="154" t="s">
        <v>8024</v>
      </c>
      <c r="AP24" s="154" t="s">
        <v>8025</v>
      </c>
      <c r="AQ24" s="154" t="s">
        <v>8026</v>
      </c>
      <c r="AR24" s="154" t="s">
        <v>8027</v>
      </c>
      <c r="AS24" s="154" t="s">
        <v>8028</v>
      </c>
      <c r="AT24" s="154" t="s">
        <v>7778</v>
      </c>
      <c r="AU24" s="192" t="s">
        <v>7404</v>
      </c>
      <c r="AV24" s="192" t="s">
        <v>8029</v>
      </c>
      <c r="AW24" s="192" t="s">
        <v>7780</v>
      </c>
      <c r="AX24" s="192" t="s">
        <v>7407</v>
      </c>
      <c r="AZ24" s="230" t="s">
        <v>102</v>
      </c>
      <c r="BA24" s="230" t="s">
        <v>7562</v>
      </c>
      <c r="BB24" s="230">
        <v>2</v>
      </c>
      <c r="BC24" s="194" t="s">
        <v>7589</v>
      </c>
      <c r="BD24" s="194" t="s">
        <v>7590</v>
      </c>
      <c r="BE24" s="194" t="s">
        <v>7591</v>
      </c>
      <c r="BF24" s="194" t="s">
        <v>7443</v>
      </c>
      <c r="BG24" s="194" t="s">
        <v>7442</v>
      </c>
      <c r="BH24" s="230" t="s">
        <v>7592</v>
      </c>
      <c r="BJ24" s="230">
        <v>4</v>
      </c>
      <c r="BK24" s="230" t="s">
        <v>7593</v>
      </c>
      <c r="BL24" s="198" t="s">
        <v>7412</v>
      </c>
      <c r="CQ24" s="199">
        <v>1</v>
      </c>
    </row>
    <row r="25" spans="2:95" ht="18.75" customHeight="1" x14ac:dyDescent="0.25">
      <c r="B25" s="240" t="s">
        <v>8030</v>
      </c>
      <c r="C25" s="251"/>
      <c r="D25" s="261" t="s">
        <v>49</v>
      </c>
      <c r="E25" s="251"/>
      <c r="F25" s="240" t="s">
        <v>8031</v>
      </c>
      <c r="G25" s="251"/>
      <c r="H25" s="251"/>
      <c r="I25" s="251"/>
      <c r="J25" s="240" t="s">
        <v>8032</v>
      </c>
      <c r="K25" s="251"/>
      <c r="M25" s="192" t="s">
        <v>477</v>
      </c>
      <c r="N25" s="192">
        <v>23</v>
      </c>
      <c r="O25" s="192" t="s">
        <v>7372</v>
      </c>
      <c r="P25" s="154" t="s">
        <v>7753</v>
      </c>
      <c r="Q25" s="154" t="s">
        <v>7754</v>
      </c>
      <c r="R25" s="154" t="s">
        <v>7755</v>
      </c>
      <c r="S25" s="192" t="s">
        <v>8033</v>
      </c>
      <c r="T25" s="154" t="s">
        <v>8034</v>
      </c>
      <c r="U25" s="192" t="s">
        <v>7663</v>
      </c>
      <c r="V25" s="154" t="s">
        <v>8035</v>
      </c>
      <c r="W25" s="154" t="s">
        <v>8036</v>
      </c>
      <c r="X25" s="154" t="s">
        <v>8037</v>
      </c>
      <c r="Y25" s="154" t="s">
        <v>7382</v>
      </c>
      <c r="Z25" s="154" t="s">
        <v>7383</v>
      </c>
      <c r="AA25" s="154" t="s">
        <v>7384</v>
      </c>
      <c r="AB25" s="154" t="s">
        <v>8038</v>
      </c>
      <c r="AC25" s="154" t="s">
        <v>8039</v>
      </c>
      <c r="AD25" s="154" t="s">
        <v>8040</v>
      </c>
      <c r="AE25" s="154" t="s">
        <v>8041</v>
      </c>
      <c r="AF25" s="154" t="s">
        <v>8042</v>
      </c>
      <c r="AG25" s="154" t="s">
        <v>8043</v>
      </c>
      <c r="AH25" s="154" t="s">
        <v>8044</v>
      </c>
      <c r="AI25" s="154" t="s">
        <v>8045</v>
      </c>
      <c r="AJ25" s="154" t="s">
        <v>8046</v>
      </c>
      <c r="AK25" s="154" t="s">
        <v>8047</v>
      </c>
      <c r="AL25" s="154" t="s">
        <v>8048</v>
      </c>
      <c r="AM25" s="154" t="s">
        <v>8049</v>
      </c>
      <c r="AN25" s="154" t="s">
        <v>7397</v>
      </c>
      <c r="AO25" s="154" t="s">
        <v>8050</v>
      </c>
      <c r="AP25" s="154" t="s">
        <v>8051</v>
      </c>
      <c r="AQ25" s="154" t="s">
        <v>8052</v>
      </c>
      <c r="AR25" s="154" t="s">
        <v>8053</v>
      </c>
      <c r="AS25" s="154" t="s">
        <v>8054</v>
      </c>
      <c r="AT25" s="154" t="s">
        <v>7778</v>
      </c>
      <c r="AU25" s="192" t="s">
        <v>7404</v>
      </c>
      <c r="AV25" s="192" t="s">
        <v>8055</v>
      </c>
      <c r="AW25" s="192" t="s">
        <v>7780</v>
      </c>
      <c r="AX25" s="192" t="s">
        <v>7407</v>
      </c>
      <c r="AZ25" s="230" t="s">
        <v>102</v>
      </c>
      <c r="BA25" s="230" t="s">
        <v>7562</v>
      </c>
      <c r="BB25" s="230">
        <v>3</v>
      </c>
      <c r="BC25" s="194" t="s">
        <v>7620</v>
      </c>
      <c r="BD25" s="194" t="s">
        <v>8056</v>
      </c>
      <c r="BE25" s="194" t="s">
        <v>7925</v>
      </c>
      <c r="BJ25" s="230">
        <v>4</v>
      </c>
      <c r="BK25" s="230" t="s">
        <v>7622</v>
      </c>
      <c r="BL25" s="198" t="s">
        <v>7412</v>
      </c>
      <c r="CQ25" s="199">
        <v>1</v>
      </c>
    </row>
    <row r="26" spans="2:95" ht="111" customHeight="1" x14ac:dyDescent="0.25">
      <c r="B26" s="242" t="str">
        <f>IF($G$3="x",IFERROR(INDEX($M$3:$AX$287,MATCH($C$3,$N$3:$N$287,0),16),""),"")</f>
        <v>Notion : Boisson niveau 0. ; Besoin / objectif : Hydratation normale si déglutition sécurisée. ; Action professionnelle : appliquer la prescription et la consigne validée. ; Contrôle observable : Écoulement libre, sans résistance notable. ; Risque / limite : Donner de l'eau fluide à une personne à risque de fausse route. ; Validation / preuve : Compatibilité prescription et hydratation. ; Responsable : Cuisine / formateur / équipe terrain. ; Source : SRC_IDDSI_FRAME</v>
      </c>
      <c r="C26" s="251"/>
      <c r="D26" s="258" t="str">
        <f>IFERROR(INDEX($M$3:$AX$287,MATCH($C$3,$N$3:$N$287,0),35),"")</f>
        <v>À relire métier</v>
      </c>
      <c r="E26" s="251"/>
      <c r="F26" s="242" t="str">
        <f>IF($G$3="x",IFERROR(INDEX($M$3:$AX$287,MATCH($C$3,$N$3:$N$287,0),17),""),"")</f>
        <v>Objectif : Hydratation normale si déglutition sécurisée. ; Action : appliquer la prescription en production, service ou accompagnement. ; Contrôle : Boisson niveau 0 - Écoulement libre, sans résistance notable.. ; Transmission : prévenir cuisine, soins ou responsable si écart. ; Trace : noter ou faire remonter l'observation utile.</v>
      </c>
      <c r="G26" s="251"/>
      <c r="H26" s="251"/>
      <c r="I26" s="251"/>
      <c r="J26" s="242" t="str">
        <f>IF($G$3="x",IFERROR(INDEX($M$3:$AX$287,MATCH($C$3,$N$3:$N$287,0),18),""),"")</f>
        <v>Je vérifie : Boisson niveau 0. ; Je respecte : la prescription ou la consigne donnée. ; Je contrôle : Écoulement libre, sans résistance notable. ; Si écart : je préviens le responsable, les soins ou le formateur. ; Je transmets : ce que j'ai vu, corrigé ou fait remonter.</v>
      </c>
      <c r="K26" s="251"/>
      <c r="M26" s="192" t="s">
        <v>492</v>
      </c>
      <c r="N26" s="192">
        <v>24</v>
      </c>
      <c r="O26" s="192" t="s">
        <v>7372</v>
      </c>
      <c r="P26" s="154" t="s">
        <v>7753</v>
      </c>
      <c r="Q26" s="154" t="s">
        <v>7754</v>
      </c>
      <c r="R26" s="154" t="s">
        <v>7755</v>
      </c>
      <c r="S26" s="192" t="s">
        <v>8057</v>
      </c>
      <c r="T26" s="154" t="s">
        <v>8058</v>
      </c>
      <c r="U26" s="192" t="s">
        <v>7663</v>
      </c>
      <c r="V26" s="154" t="s">
        <v>8059</v>
      </c>
      <c r="W26" s="154" t="s">
        <v>8060</v>
      </c>
      <c r="X26" s="154" t="s">
        <v>8061</v>
      </c>
      <c r="Y26" s="154" t="s">
        <v>7382</v>
      </c>
      <c r="Z26" s="154" t="s">
        <v>7383</v>
      </c>
      <c r="AA26" s="154" t="s">
        <v>7384</v>
      </c>
      <c r="AB26" s="154" t="s">
        <v>8062</v>
      </c>
      <c r="AC26" s="154" t="s">
        <v>8063</v>
      </c>
      <c r="AD26" s="154" t="s">
        <v>8064</v>
      </c>
      <c r="AE26" s="154" t="s">
        <v>8065</v>
      </c>
      <c r="AF26" s="154" t="s">
        <v>8066</v>
      </c>
      <c r="AG26" s="154" t="s">
        <v>8067</v>
      </c>
      <c r="AH26" s="154" t="s">
        <v>8068</v>
      </c>
      <c r="AI26" s="154" t="s">
        <v>8069</v>
      </c>
      <c r="AJ26" s="154" t="s">
        <v>8070</v>
      </c>
      <c r="AK26" s="154" t="s">
        <v>8071</v>
      </c>
      <c r="AL26" s="154" t="s">
        <v>8072</v>
      </c>
      <c r="AM26" s="154" t="s">
        <v>8073</v>
      </c>
      <c r="AN26" s="154" t="s">
        <v>7397</v>
      </c>
      <c r="AO26" s="154" t="s">
        <v>8074</v>
      </c>
      <c r="AP26" s="154" t="s">
        <v>8075</v>
      </c>
      <c r="AQ26" s="154" t="s">
        <v>8076</v>
      </c>
      <c r="AR26" s="154" t="s">
        <v>8077</v>
      </c>
      <c r="AS26" s="154" t="s">
        <v>8078</v>
      </c>
      <c r="AT26" s="154" t="s">
        <v>7778</v>
      </c>
      <c r="AU26" s="192" t="s">
        <v>7404</v>
      </c>
      <c r="AV26" s="192" t="s">
        <v>8079</v>
      </c>
      <c r="AW26" s="192" t="s">
        <v>7780</v>
      </c>
      <c r="AX26" s="192" t="s">
        <v>7407</v>
      </c>
      <c r="AZ26" s="230" t="s">
        <v>102</v>
      </c>
      <c r="BA26" s="230" t="s">
        <v>7562</v>
      </c>
      <c r="BB26" s="230">
        <v>4</v>
      </c>
      <c r="BC26" s="194" t="s">
        <v>7649</v>
      </c>
      <c r="BD26" s="194" t="s">
        <v>7650</v>
      </c>
      <c r="BE26" s="194" t="s">
        <v>7651</v>
      </c>
      <c r="BF26" s="194" t="s">
        <v>7652</v>
      </c>
      <c r="BG26" s="194" t="s">
        <v>7653</v>
      </c>
      <c r="BH26" s="230" t="s">
        <v>7654</v>
      </c>
      <c r="BI26" s="230" t="s">
        <v>7655</v>
      </c>
      <c r="BJ26" s="230">
        <v>4</v>
      </c>
      <c r="BK26" s="230" t="s">
        <v>7656</v>
      </c>
      <c r="BL26" s="198" t="s">
        <v>7412</v>
      </c>
      <c r="CQ26" s="199">
        <v>1</v>
      </c>
    </row>
    <row r="27" spans="2:95" ht="15.75" customHeight="1" x14ac:dyDescent="0.25">
      <c r="B27" s="268" t="s">
        <v>8080</v>
      </c>
      <c r="C27" s="251"/>
      <c r="D27" s="269" t="s">
        <v>7347</v>
      </c>
      <c r="E27" s="251"/>
      <c r="F27" s="268" t="s">
        <v>8081</v>
      </c>
      <c r="G27" s="251"/>
      <c r="H27" s="251"/>
      <c r="I27" s="251"/>
      <c r="J27" s="268" t="s">
        <v>8082</v>
      </c>
      <c r="K27" s="251"/>
      <c r="M27" s="192" t="s">
        <v>508</v>
      </c>
      <c r="N27" s="192">
        <v>25</v>
      </c>
      <c r="O27" s="192" t="s">
        <v>7372</v>
      </c>
      <c r="P27" s="154" t="s">
        <v>7373</v>
      </c>
      <c r="Q27" s="154" t="s">
        <v>8083</v>
      </c>
      <c r="R27" s="154" t="s">
        <v>8084</v>
      </c>
      <c r="S27" s="192" t="s">
        <v>8085</v>
      </c>
      <c r="T27" s="154" t="s">
        <v>8086</v>
      </c>
      <c r="U27" s="192" t="s">
        <v>7663</v>
      </c>
      <c r="V27" s="154" t="s">
        <v>8087</v>
      </c>
      <c r="W27" s="154" t="s">
        <v>8088</v>
      </c>
      <c r="X27" s="154" t="s">
        <v>8089</v>
      </c>
      <c r="Y27" s="154" t="s">
        <v>7382</v>
      </c>
      <c r="Z27" s="154" t="s">
        <v>7383</v>
      </c>
      <c r="AA27" s="154" t="s">
        <v>7384</v>
      </c>
      <c r="AB27" s="154" t="s">
        <v>8090</v>
      </c>
      <c r="AC27" s="154" t="s">
        <v>8091</v>
      </c>
      <c r="AD27" s="154" t="s">
        <v>8092</v>
      </c>
      <c r="AE27" s="154" t="s">
        <v>8093</v>
      </c>
      <c r="AF27" s="154" t="s">
        <v>8094</v>
      </c>
      <c r="AG27" s="154" t="s">
        <v>8095</v>
      </c>
      <c r="AH27" s="154" t="s">
        <v>8096</v>
      </c>
      <c r="AI27" s="154" t="s">
        <v>8097</v>
      </c>
      <c r="AJ27" s="154" t="s">
        <v>8098</v>
      </c>
      <c r="AK27" s="154" t="s">
        <v>8099</v>
      </c>
      <c r="AL27" s="154" t="s">
        <v>8100</v>
      </c>
      <c r="AM27" s="154" t="s">
        <v>8101</v>
      </c>
      <c r="AN27" s="154" t="s">
        <v>8102</v>
      </c>
      <c r="AO27" s="154" t="s">
        <v>8103</v>
      </c>
      <c r="AP27" s="154" t="s">
        <v>8104</v>
      </c>
      <c r="AQ27" s="154" t="s">
        <v>8105</v>
      </c>
      <c r="AR27" s="154" t="s">
        <v>8106</v>
      </c>
      <c r="AS27" s="154" t="s">
        <v>8107</v>
      </c>
      <c r="AT27" s="154" t="s">
        <v>7778</v>
      </c>
      <c r="AU27" s="192" t="s">
        <v>7404</v>
      </c>
      <c r="AV27" s="192" t="s">
        <v>8108</v>
      </c>
      <c r="AW27" s="192" t="s">
        <v>7406</v>
      </c>
      <c r="AX27" s="192" t="s">
        <v>7407</v>
      </c>
      <c r="AZ27" s="230" t="s">
        <v>102</v>
      </c>
      <c r="BA27" s="230" t="s">
        <v>7562</v>
      </c>
      <c r="BB27" s="230">
        <v>5</v>
      </c>
      <c r="BC27" s="194" t="s">
        <v>7686</v>
      </c>
      <c r="BD27" s="194" t="s">
        <v>7687</v>
      </c>
      <c r="BE27" s="194" t="s">
        <v>7688</v>
      </c>
      <c r="BF27" s="194" t="s">
        <v>7689</v>
      </c>
      <c r="BG27" s="194" t="s">
        <v>7690</v>
      </c>
      <c r="BH27" s="230" t="s">
        <v>7691</v>
      </c>
      <c r="BJ27" s="230">
        <v>4</v>
      </c>
      <c r="BK27" s="230" t="s">
        <v>7692</v>
      </c>
      <c r="BL27" s="198" t="s">
        <v>7412</v>
      </c>
      <c r="CQ27" s="199">
        <v>1</v>
      </c>
    </row>
    <row r="28" spans="2:95" ht="42" customHeight="1" x14ac:dyDescent="0.25">
      <c r="B28" s="270" t="str">
        <f>IFERROR(INDEX($M$3:$AX$287,MATCH($C$3,$N$3:$N$287,0),19),"")</f>
        <v>Boisson niveau 0 : besoin → risque → contrôle → preuve.</v>
      </c>
      <c r="C28" s="251"/>
      <c r="D28" s="368" t="str">
        <f>IFERROR(INDEX($M$3:$AX$287,MATCH($C$3,$N$3:$N$287,0),36),"")</f>
        <v>Boisson niveau 0 - Écoulement libre, sans résistance notable.</v>
      </c>
      <c r="E28" s="251"/>
      <c r="F28" s="270" t="str">
        <f>IFERROR(INDEX($M$3:$AX$287,MATCH($C$3,$N$3:$N$287,0),20),"")</f>
        <v>Boisson niveau 0 : action → contrôle → transmission.</v>
      </c>
      <c r="G28" s="251"/>
      <c r="H28" s="251"/>
      <c r="I28" s="251"/>
      <c r="J28" s="270" t="str">
        <f>IFERROR(INDEX($M$3:$AX$287,MATCH($C$3,$N$3:$N$287,0),21),"")</f>
        <v>Boisson niveau 0 : je vérifie, je fais, je préviens.</v>
      </c>
      <c r="K28" s="251"/>
      <c r="M28" s="192" t="s">
        <v>523</v>
      </c>
      <c r="N28" s="192">
        <v>26</v>
      </c>
      <c r="O28" s="192" t="s">
        <v>7372</v>
      </c>
      <c r="P28" s="154" t="s">
        <v>7373</v>
      </c>
      <c r="Q28" s="154" t="s">
        <v>8083</v>
      </c>
      <c r="R28" s="154" t="s">
        <v>8084</v>
      </c>
      <c r="S28" s="192" t="s">
        <v>8109</v>
      </c>
      <c r="T28" s="154" t="s">
        <v>8110</v>
      </c>
      <c r="U28" s="192" t="s">
        <v>2873</v>
      </c>
      <c r="V28" s="154" t="s">
        <v>8111</v>
      </c>
      <c r="W28" s="154" t="s">
        <v>8112</v>
      </c>
      <c r="X28" s="154" t="s">
        <v>8113</v>
      </c>
      <c r="Y28" s="154" t="s">
        <v>7382</v>
      </c>
      <c r="Z28" s="154" t="s">
        <v>7383</v>
      </c>
      <c r="AA28" s="154" t="s">
        <v>7384</v>
      </c>
      <c r="AB28" s="154" t="s">
        <v>8114</v>
      </c>
      <c r="AC28" s="154" t="s">
        <v>8115</v>
      </c>
      <c r="AD28" s="154" t="s">
        <v>8116</v>
      </c>
      <c r="AE28" s="154" t="s">
        <v>8117</v>
      </c>
      <c r="AF28" s="154" t="s">
        <v>8118</v>
      </c>
      <c r="AG28" s="154" t="s">
        <v>8119</v>
      </c>
      <c r="AH28" s="154" t="s">
        <v>8120</v>
      </c>
      <c r="AI28" s="154" t="s">
        <v>8121</v>
      </c>
      <c r="AJ28" s="154" t="s">
        <v>8122</v>
      </c>
      <c r="AK28" s="154" t="s">
        <v>8123</v>
      </c>
      <c r="AL28" s="154" t="s">
        <v>8124</v>
      </c>
      <c r="AM28" s="154" t="s">
        <v>8125</v>
      </c>
      <c r="AN28" s="154" t="s">
        <v>8102</v>
      </c>
      <c r="AO28" s="154" t="s">
        <v>8103</v>
      </c>
      <c r="AP28" s="154" t="s">
        <v>8126</v>
      </c>
      <c r="AQ28" s="154" t="s">
        <v>8127</v>
      </c>
      <c r="AR28" s="154" t="s">
        <v>8128</v>
      </c>
      <c r="AS28" s="154" t="s">
        <v>8129</v>
      </c>
      <c r="AT28" s="154" t="s">
        <v>7778</v>
      </c>
      <c r="AU28" s="192" t="s">
        <v>7404</v>
      </c>
      <c r="AV28" s="192" t="s">
        <v>8130</v>
      </c>
      <c r="AW28" s="192" t="s">
        <v>7406</v>
      </c>
      <c r="AX28" s="192" t="s">
        <v>7407</v>
      </c>
      <c r="AZ28" s="230" t="s">
        <v>102</v>
      </c>
      <c r="BA28" s="230" t="s">
        <v>5333</v>
      </c>
      <c r="BB28" s="230">
        <v>1</v>
      </c>
      <c r="BC28" s="194" t="s">
        <v>7719</v>
      </c>
      <c r="BD28" s="194" t="s">
        <v>7869</v>
      </c>
      <c r="BE28" s="194" t="s">
        <v>7870</v>
      </c>
      <c r="BH28" s="194"/>
      <c r="BI28" s="194"/>
      <c r="BJ28" s="230">
        <v>4</v>
      </c>
      <c r="BK28" s="230" t="s">
        <v>7720</v>
      </c>
      <c r="BL28" s="198" t="s">
        <v>7412</v>
      </c>
      <c r="CQ28" s="199">
        <v>1</v>
      </c>
    </row>
    <row r="29" spans="2:95" x14ac:dyDescent="0.25">
      <c r="B29" s="271" t="s">
        <v>8131</v>
      </c>
      <c r="C29" s="251"/>
      <c r="D29" s="367"/>
      <c r="E29" s="251"/>
      <c r="F29" s="271" t="s">
        <v>8132</v>
      </c>
      <c r="G29" s="251"/>
      <c r="H29" s="251"/>
      <c r="I29" s="251"/>
      <c r="J29" s="271" t="s">
        <v>8133</v>
      </c>
      <c r="K29" s="251"/>
      <c r="M29" s="192" t="s">
        <v>539</v>
      </c>
      <c r="N29" s="192">
        <v>27</v>
      </c>
      <c r="O29" s="192" t="s">
        <v>7372</v>
      </c>
      <c r="P29" s="154" t="s">
        <v>7373</v>
      </c>
      <c r="Q29" s="154" t="s">
        <v>8083</v>
      </c>
      <c r="R29" s="154" t="s">
        <v>8084</v>
      </c>
      <c r="S29" s="192" t="s">
        <v>8134</v>
      </c>
      <c r="T29" s="154" t="s">
        <v>8135</v>
      </c>
      <c r="U29" s="192" t="s">
        <v>8136</v>
      </c>
      <c r="V29" s="154" t="s">
        <v>8137</v>
      </c>
      <c r="W29" s="154" t="s">
        <v>8138</v>
      </c>
      <c r="X29" s="154" t="s">
        <v>8139</v>
      </c>
      <c r="Y29" s="154" t="s">
        <v>7382</v>
      </c>
      <c r="Z29" s="154" t="s">
        <v>7383</v>
      </c>
      <c r="AA29" s="154" t="s">
        <v>7384</v>
      </c>
      <c r="AB29" s="154" t="s">
        <v>8140</v>
      </c>
      <c r="AC29" s="154" t="s">
        <v>8141</v>
      </c>
      <c r="AD29" s="154" t="s">
        <v>8142</v>
      </c>
      <c r="AE29" s="154" t="s">
        <v>8143</v>
      </c>
      <c r="AF29" s="154" t="s">
        <v>8144</v>
      </c>
      <c r="AG29" s="154" t="s">
        <v>8145</v>
      </c>
      <c r="AH29" s="154" t="s">
        <v>8146</v>
      </c>
      <c r="AI29" s="154" t="s">
        <v>8147</v>
      </c>
      <c r="AJ29" s="154" t="s">
        <v>8148</v>
      </c>
      <c r="AK29" s="154" t="s">
        <v>8149</v>
      </c>
      <c r="AL29" s="154" t="s">
        <v>8150</v>
      </c>
      <c r="AM29" s="154" t="s">
        <v>8151</v>
      </c>
      <c r="AN29" s="154" t="s">
        <v>8102</v>
      </c>
      <c r="AO29" s="154" t="s">
        <v>8103</v>
      </c>
      <c r="AP29" s="154" t="s">
        <v>8152</v>
      </c>
      <c r="AQ29" s="154" t="s">
        <v>8153</v>
      </c>
      <c r="AR29" s="154" t="s">
        <v>8154</v>
      </c>
      <c r="AS29" s="154" t="s">
        <v>8155</v>
      </c>
      <c r="AT29" s="154" t="s">
        <v>7778</v>
      </c>
      <c r="AU29" s="192" t="s">
        <v>7404</v>
      </c>
      <c r="AV29" s="192" t="s">
        <v>8156</v>
      </c>
      <c r="AW29" s="192" t="s">
        <v>7406</v>
      </c>
      <c r="AX29" s="192" t="s">
        <v>7407</v>
      </c>
      <c r="AZ29" s="230" t="s">
        <v>102</v>
      </c>
      <c r="BA29" s="230" t="s">
        <v>5333</v>
      </c>
      <c r="BB29" s="230">
        <v>2</v>
      </c>
      <c r="BC29" s="194" t="s">
        <v>7745</v>
      </c>
      <c r="BD29" s="194" t="s">
        <v>7746</v>
      </c>
      <c r="BE29" s="194" t="s">
        <v>7747</v>
      </c>
      <c r="BF29" s="194" t="s">
        <v>7748</v>
      </c>
      <c r="BG29" s="194" t="s">
        <v>7749</v>
      </c>
      <c r="BH29" s="194" t="s">
        <v>7750</v>
      </c>
      <c r="BI29" s="194"/>
      <c r="BJ29" s="230">
        <v>4</v>
      </c>
      <c r="BK29" s="230" t="s">
        <v>7751</v>
      </c>
      <c r="BL29" s="198" t="s">
        <v>7412</v>
      </c>
      <c r="CQ29" s="199">
        <v>1</v>
      </c>
    </row>
    <row r="30" spans="2:95" ht="105" customHeight="1" x14ac:dyDescent="0.25">
      <c r="B30" s="272" t="str">
        <f>IF($G$3="x",IFERROR(INDEX($M$3:$AX$287,MATCH($C$3,$N$3:$N$287,0),31),""),"")</f>
        <v>Exemple de réponse PRO : pour « Boisson niveau 0 », je vérifie d’abord la prescription, le niveau IDDSI ou la consigne validée. Je contrôle en situation réelle : Écoulement libre, sans résistance notable. Le risque à éviter est : Donner de l'eau fluide à une personne à risque de fausse route. Je m’appuie sur la preuve suivante : Écoulement libre, sans résistance notable ; Compatibilité prescription et hydratation. Si l’écart persiste, je corrige, je bloque la sortie si nécessaire et je transmets au responsable concerné.</v>
      </c>
      <c r="C30" s="251"/>
      <c r="D30" s="367"/>
      <c r="E30" s="251"/>
      <c r="F30" s="272" t="str">
        <f>IF($G$3="x",IFERROR(INDEX($M$3:$AX$287,MATCH($C$3,$N$3:$N$287,0),32),""),"")</f>
        <v>Exemple de réponse intermédiaire : pour « Boisson niveau 0 », j’applique la consigne puis je vérifie : Écoulement libre, sans résistance notable. Je compare le résultat obtenu avec ce qui est demandé et je signale tout écart avant service. Je transmets l’information utile et je garde comme repère : Écoulement libre, sans résistance notable.</v>
      </c>
      <c r="G30" s="251"/>
      <c r="H30" s="251"/>
      <c r="I30" s="251"/>
      <c r="J30" s="272" t="str">
        <f>IF($G$3="x",IFERROR(INDEX($M$3:$AX$287,MATCH($C$3,$N$3:$N$287,0),33),""),"")</f>
        <v>Exemple de réponse CFA : pour « Boisson niveau 0 », je regarde la consigne, je contrôle : Écoulement libre, sans résistance notable. Si ce n’est pas bon ou si j’ai un doute, je ne laisse pas partir sans prévenir le responsable, les soins ou le formateur.</v>
      </c>
      <c r="K30" s="251"/>
      <c r="M30" s="192" t="s">
        <v>554</v>
      </c>
      <c r="N30" s="192">
        <v>28</v>
      </c>
      <c r="O30" s="192" t="s">
        <v>7372</v>
      </c>
      <c r="P30" s="154" t="s">
        <v>7373</v>
      </c>
      <c r="Q30" s="154" t="s">
        <v>8083</v>
      </c>
      <c r="R30" s="154" t="s">
        <v>8084</v>
      </c>
      <c r="S30" s="192" t="s">
        <v>8157</v>
      </c>
      <c r="T30" s="154" t="s">
        <v>8158</v>
      </c>
      <c r="U30" s="192" t="s">
        <v>2873</v>
      </c>
      <c r="V30" s="154" t="s">
        <v>8159</v>
      </c>
      <c r="W30" s="154" t="s">
        <v>8160</v>
      </c>
      <c r="X30" s="154" t="s">
        <v>8161</v>
      </c>
      <c r="Y30" s="154" t="s">
        <v>7382</v>
      </c>
      <c r="Z30" s="154" t="s">
        <v>7383</v>
      </c>
      <c r="AA30" s="154" t="s">
        <v>7384</v>
      </c>
      <c r="AB30" s="154" t="s">
        <v>8162</v>
      </c>
      <c r="AC30" s="154" t="s">
        <v>8163</v>
      </c>
      <c r="AD30" s="154" t="s">
        <v>8164</v>
      </c>
      <c r="AE30" s="154" t="s">
        <v>8165</v>
      </c>
      <c r="AF30" s="154" t="s">
        <v>8166</v>
      </c>
      <c r="AG30" s="154" t="s">
        <v>8167</v>
      </c>
      <c r="AH30" s="154" t="s">
        <v>8168</v>
      </c>
      <c r="AI30" s="154" t="s">
        <v>8169</v>
      </c>
      <c r="AJ30" s="154" t="s">
        <v>8170</v>
      </c>
      <c r="AK30" s="154" t="s">
        <v>8171</v>
      </c>
      <c r="AL30" s="154" t="s">
        <v>8172</v>
      </c>
      <c r="AM30" s="154" t="s">
        <v>8173</v>
      </c>
      <c r="AN30" s="154" t="s">
        <v>8102</v>
      </c>
      <c r="AO30" s="154" t="s">
        <v>8103</v>
      </c>
      <c r="AP30" s="154" t="s">
        <v>8174</v>
      </c>
      <c r="AQ30" s="154" t="s">
        <v>8175</v>
      </c>
      <c r="AR30" s="154" t="s">
        <v>8176</v>
      </c>
      <c r="AS30" s="154" t="s">
        <v>8177</v>
      </c>
      <c r="AT30" s="154" t="s">
        <v>7778</v>
      </c>
      <c r="AU30" s="192" t="s">
        <v>7404</v>
      </c>
      <c r="AV30" s="192" t="s">
        <v>8178</v>
      </c>
      <c r="AW30" s="192" t="s">
        <v>7406</v>
      </c>
      <c r="AX30" s="192" t="s">
        <v>7407</v>
      </c>
      <c r="AZ30" s="230" t="s">
        <v>102</v>
      </c>
      <c r="BA30" s="230" t="s">
        <v>5333</v>
      </c>
      <c r="BB30" s="230">
        <v>3</v>
      </c>
      <c r="BC30" s="194" t="s">
        <v>7781</v>
      </c>
      <c r="BD30" s="194" t="s">
        <v>7925</v>
      </c>
      <c r="BH30" s="194"/>
      <c r="BI30" s="194"/>
      <c r="BJ30" s="230">
        <v>4</v>
      </c>
      <c r="BK30" s="230" t="s">
        <v>7782</v>
      </c>
      <c r="BL30" s="198" t="s">
        <v>7412</v>
      </c>
      <c r="CQ30" s="199">
        <v>1</v>
      </c>
    </row>
    <row r="31" spans="2:95" x14ac:dyDescent="0.25">
      <c r="B31" s="227"/>
      <c r="C31" s="227"/>
      <c r="D31" s="273"/>
      <c r="E31" s="251"/>
      <c r="F31" s="227"/>
      <c r="G31" s="251"/>
      <c r="H31" s="251"/>
      <c r="I31" s="251"/>
      <c r="J31" s="227"/>
      <c r="K31" s="251"/>
      <c r="M31" s="192" t="s">
        <v>569</v>
      </c>
      <c r="N31" s="192">
        <v>29</v>
      </c>
      <c r="O31" s="192" t="s">
        <v>7372</v>
      </c>
      <c r="P31" s="154" t="s">
        <v>7373</v>
      </c>
      <c r="Q31" s="154" t="s">
        <v>8083</v>
      </c>
      <c r="R31" s="154" t="s">
        <v>8084</v>
      </c>
      <c r="S31" s="192" t="s">
        <v>8179</v>
      </c>
      <c r="T31" s="154" t="s">
        <v>8180</v>
      </c>
      <c r="U31" s="192" t="s">
        <v>7663</v>
      </c>
      <c r="V31" s="154" t="s">
        <v>8181</v>
      </c>
      <c r="W31" s="154" t="s">
        <v>8182</v>
      </c>
      <c r="X31" s="154" t="s">
        <v>8183</v>
      </c>
      <c r="Y31" s="154" t="s">
        <v>7382</v>
      </c>
      <c r="Z31" s="154" t="s">
        <v>7383</v>
      </c>
      <c r="AA31" s="154" t="s">
        <v>7384</v>
      </c>
      <c r="AB31" s="154" t="s">
        <v>8184</v>
      </c>
      <c r="AC31" s="154" t="s">
        <v>8185</v>
      </c>
      <c r="AD31" s="154" t="s">
        <v>8186</v>
      </c>
      <c r="AE31" s="154" t="s">
        <v>8187</v>
      </c>
      <c r="AF31" s="154" t="s">
        <v>8188</v>
      </c>
      <c r="AG31" s="154" t="s">
        <v>8189</v>
      </c>
      <c r="AH31" s="154" t="s">
        <v>8190</v>
      </c>
      <c r="AI31" s="154" t="s">
        <v>8191</v>
      </c>
      <c r="AJ31" s="154" t="s">
        <v>8192</v>
      </c>
      <c r="AK31" s="154" t="s">
        <v>8193</v>
      </c>
      <c r="AL31" s="154" t="s">
        <v>8194</v>
      </c>
      <c r="AM31" s="154" t="s">
        <v>8195</v>
      </c>
      <c r="AN31" s="154" t="s">
        <v>8102</v>
      </c>
      <c r="AO31" s="154" t="s">
        <v>8103</v>
      </c>
      <c r="AP31" s="154" t="s">
        <v>8196</v>
      </c>
      <c r="AQ31" s="154" t="s">
        <v>8197</v>
      </c>
      <c r="AR31" s="154" t="s">
        <v>8198</v>
      </c>
      <c r="AS31" s="154" t="s">
        <v>8199</v>
      </c>
      <c r="AT31" s="154" t="s">
        <v>7778</v>
      </c>
      <c r="AU31" s="192" t="s">
        <v>7404</v>
      </c>
      <c r="AV31" s="192" t="s">
        <v>8200</v>
      </c>
      <c r="AW31" s="192" t="s">
        <v>7406</v>
      </c>
      <c r="AX31" s="192" t="s">
        <v>7407</v>
      </c>
      <c r="AZ31" s="230" t="s">
        <v>102</v>
      </c>
      <c r="BA31" s="230" t="s">
        <v>5333</v>
      </c>
      <c r="BB31" s="230">
        <v>4</v>
      </c>
      <c r="BC31" s="194" t="s">
        <v>7806</v>
      </c>
      <c r="BD31" s="194" t="s">
        <v>7807</v>
      </c>
      <c r="BE31" s="194" t="s">
        <v>7808</v>
      </c>
      <c r="BF31" s="194" t="s">
        <v>7654</v>
      </c>
      <c r="BG31" s="194" t="s">
        <v>7809</v>
      </c>
      <c r="BH31" s="194" t="s">
        <v>7810</v>
      </c>
      <c r="BI31" s="194" t="s">
        <v>7811</v>
      </c>
      <c r="BJ31" s="230">
        <v>4</v>
      </c>
      <c r="BK31" s="230" t="s">
        <v>7812</v>
      </c>
      <c r="BL31" s="198" t="s">
        <v>7412</v>
      </c>
      <c r="CQ31" s="199">
        <v>1</v>
      </c>
    </row>
    <row r="32" spans="2:95" ht="40.5" customHeight="1" x14ac:dyDescent="0.25">
      <c r="B32" s="369" t="s">
        <v>8201</v>
      </c>
      <c r="C32" s="371" t="str">
        <f>IFERROR(INDEX($M$3:$AX$287,MATCH($C$3,$N$3:$N$287,0),28),"")</f>
        <v>Cuisine / formateur / équipe terrain</v>
      </c>
      <c r="D32" s="372"/>
      <c r="E32" s="372"/>
      <c r="F32" s="373"/>
      <c r="G32" s="251"/>
      <c r="H32" s="251"/>
      <c r="I32" s="227"/>
      <c r="J32" s="227"/>
      <c r="K32" s="227"/>
      <c r="M32" s="192" t="s">
        <v>584</v>
      </c>
      <c r="N32" s="192">
        <v>30</v>
      </c>
      <c r="O32" s="192" t="s">
        <v>7372</v>
      </c>
      <c r="P32" s="154" t="s">
        <v>7373</v>
      </c>
      <c r="Q32" s="154" t="s">
        <v>8083</v>
      </c>
      <c r="R32" s="154" t="s">
        <v>8084</v>
      </c>
      <c r="S32" s="192" t="s">
        <v>8202</v>
      </c>
      <c r="T32" s="154" t="s">
        <v>8203</v>
      </c>
      <c r="U32" s="192" t="s">
        <v>7663</v>
      </c>
      <c r="V32" s="154" t="s">
        <v>8204</v>
      </c>
      <c r="W32" s="154" t="s">
        <v>8205</v>
      </c>
      <c r="X32" s="154" t="s">
        <v>8206</v>
      </c>
      <c r="Y32" s="154" t="s">
        <v>7382</v>
      </c>
      <c r="Z32" s="154" t="s">
        <v>7383</v>
      </c>
      <c r="AA32" s="154" t="s">
        <v>7384</v>
      </c>
      <c r="AB32" s="154" t="s">
        <v>8207</v>
      </c>
      <c r="AC32" s="154" t="s">
        <v>8208</v>
      </c>
      <c r="AD32" s="154" t="s">
        <v>8209</v>
      </c>
      <c r="AE32" s="154" t="s">
        <v>8210</v>
      </c>
      <c r="AF32" s="154" t="s">
        <v>8211</v>
      </c>
      <c r="AG32" s="154" t="s">
        <v>8212</v>
      </c>
      <c r="AH32" s="154" t="s">
        <v>8213</v>
      </c>
      <c r="AI32" s="154" t="s">
        <v>8214</v>
      </c>
      <c r="AJ32" s="154" t="s">
        <v>8215</v>
      </c>
      <c r="AK32" s="154" t="s">
        <v>8216</v>
      </c>
      <c r="AL32" s="154" t="s">
        <v>8217</v>
      </c>
      <c r="AM32" s="154" t="s">
        <v>8218</v>
      </c>
      <c r="AN32" s="154" t="s">
        <v>8102</v>
      </c>
      <c r="AO32" s="154" t="s">
        <v>8103</v>
      </c>
      <c r="AP32" s="154" t="s">
        <v>8219</v>
      </c>
      <c r="AQ32" s="154" t="s">
        <v>8220</v>
      </c>
      <c r="AR32" s="154" t="s">
        <v>8221</v>
      </c>
      <c r="AS32" s="154" t="s">
        <v>8222</v>
      </c>
      <c r="AT32" s="154" t="s">
        <v>7778</v>
      </c>
      <c r="AU32" s="192" t="s">
        <v>7404</v>
      </c>
      <c r="AV32" s="192" t="s">
        <v>8223</v>
      </c>
      <c r="AW32" s="192" t="s">
        <v>7406</v>
      </c>
      <c r="AX32" s="192" t="s">
        <v>7407</v>
      </c>
      <c r="AZ32" s="230" t="s">
        <v>102</v>
      </c>
      <c r="BA32" s="230" t="s">
        <v>5333</v>
      </c>
      <c r="BB32" s="230">
        <v>5</v>
      </c>
      <c r="BC32" s="194" t="s">
        <v>7836</v>
      </c>
      <c r="BD32" s="194" t="s">
        <v>7837</v>
      </c>
      <c r="BE32" s="194" t="s">
        <v>7838</v>
      </c>
      <c r="BF32" s="194" t="s">
        <v>7839</v>
      </c>
      <c r="BG32" s="194" t="s">
        <v>7840</v>
      </c>
      <c r="BH32" s="194" t="s">
        <v>7533</v>
      </c>
      <c r="BI32" s="194"/>
      <c r="BJ32" s="230">
        <v>4</v>
      </c>
      <c r="BK32" s="230" t="s">
        <v>7841</v>
      </c>
      <c r="BL32" s="198" t="s">
        <v>7412</v>
      </c>
      <c r="CQ32" s="199">
        <v>1</v>
      </c>
    </row>
    <row r="33" spans="2:95" ht="15" customHeight="1" x14ac:dyDescent="0.25">
      <c r="B33" s="370"/>
      <c r="C33" s="362"/>
      <c r="D33" s="362"/>
      <c r="E33" s="362"/>
      <c r="F33" s="363"/>
      <c r="G33" s="251"/>
      <c r="H33" s="251"/>
      <c r="I33" s="227"/>
      <c r="J33" s="227"/>
      <c r="K33" s="227"/>
      <c r="M33" s="192" t="s">
        <v>599</v>
      </c>
      <c r="N33" s="192">
        <v>31</v>
      </c>
      <c r="O33" s="192" t="s">
        <v>7372</v>
      </c>
      <c r="P33" s="154" t="s">
        <v>7373</v>
      </c>
      <c r="Q33" s="154" t="s">
        <v>8083</v>
      </c>
      <c r="R33" s="154" t="s">
        <v>8084</v>
      </c>
      <c r="S33" s="192" t="s">
        <v>8224</v>
      </c>
      <c r="T33" s="154" t="s">
        <v>8225</v>
      </c>
      <c r="U33" s="192" t="s">
        <v>2873</v>
      </c>
      <c r="V33" s="154" t="s">
        <v>8226</v>
      </c>
      <c r="W33" s="154" t="s">
        <v>8227</v>
      </c>
      <c r="X33" s="154" t="s">
        <v>8228</v>
      </c>
      <c r="Y33" s="154" t="s">
        <v>7382</v>
      </c>
      <c r="Z33" s="154" t="s">
        <v>7383</v>
      </c>
      <c r="AA33" s="154" t="s">
        <v>7384</v>
      </c>
      <c r="AB33" s="154" t="s">
        <v>8229</v>
      </c>
      <c r="AC33" s="154" t="s">
        <v>8230</v>
      </c>
      <c r="AD33" s="154" t="s">
        <v>8231</v>
      </c>
      <c r="AE33" s="154" t="s">
        <v>8232</v>
      </c>
      <c r="AF33" s="154" t="s">
        <v>8233</v>
      </c>
      <c r="AG33" s="154" t="s">
        <v>8234</v>
      </c>
      <c r="AH33" s="154" t="s">
        <v>8235</v>
      </c>
      <c r="AI33" s="154" t="s">
        <v>8236</v>
      </c>
      <c r="AJ33" s="154" t="s">
        <v>8237</v>
      </c>
      <c r="AK33" s="154" t="s">
        <v>8238</v>
      </c>
      <c r="AL33" s="154" t="s">
        <v>8239</v>
      </c>
      <c r="AM33" s="154" t="s">
        <v>8240</v>
      </c>
      <c r="AN33" s="154" t="s">
        <v>8102</v>
      </c>
      <c r="AO33" s="154" t="s">
        <v>8103</v>
      </c>
      <c r="AP33" s="154" t="s">
        <v>8241</v>
      </c>
      <c r="AQ33" s="154" t="s">
        <v>8242</v>
      </c>
      <c r="AR33" s="154" t="s">
        <v>8243</v>
      </c>
      <c r="AS33" s="154" t="s">
        <v>8244</v>
      </c>
      <c r="AT33" s="154" t="s">
        <v>7778</v>
      </c>
      <c r="AU33" s="192" t="s">
        <v>7404</v>
      </c>
      <c r="AV33" s="192" t="s">
        <v>8245</v>
      </c>
      <c r="AW33" s="192" t="s">
        <v>7406</v>
      </c>
      <c r="AX33" s="192" t="s">
        <v>7407</v>
      </c>
      <c r="AZ33" s="230" t="s">
        <v>125</v>
      </c>
      <c r="BA33" s="230" t="s">
        <v>5332</v>
      </c>
      <c r="BB33" s="230">
        <v>1</v>
      </c>
      <c r="BC33" s="194" t="s">
        <v>7408</v>
      </c>
      <c r="BD33" s="194" t="s">
        <v>8246</v>
      </c>
      <c r="BE33" s="194" t="s">
        <v>8247</v>
      </c>
      <c r="BJ33" s="230">
        <v>4</v>
      </c>
      <c r="BK33" s="230" t="s">
        <v>7411</v>
      </c>
      <c r="BL33" s="198" t="s">
        <v>7412</v>
      </c>
      <c r="CQ33" s="199">
        <v>1</v>
      </c>
    </row>
    <row r="34" spans="2:95" ht="42" customHeight="1" x14ac:dyDescent="0.25">
      <c r="B34" s="374" t="s">
        <v>8248</v>
      </c>
      <c r="C34" s="375" t="str">
        <f>IFERROR(INDEX($M$3:$AX$287,MATCH($C$3,$N$3:$N$287,0),29),"")</f>
        <v>Donner de l'eau fluide à une personne à risque de fausse route.</v>
      </c>
      <c r="D34" s="362"/>
      <c r="E34" s="362"/>
      <c r="F34" s="363"/>
      <c r="G34" s="251"/>
      <c r="H34" s="251"/>
      <c r="I34" s="227"/>
      <c r="J34" s="227"/>
      <c r="K34" s="227"/>
      <c r="M34" s="192" t="s">
        <v>615</v>
      </c>
      <c r="N34" s="192">
        <v>32</v>
      </c>
      <c r="O34" s="192" t="s">
        <v>7372</v>
      </c>
      <c r="P34" s="154" t="s">
        <v>7373</v>
      </c>
      <c r="Q34" s="154" t="s">
        <v>8083</v>
      </c>
      <c r="R34" s="154" t="s">
        <v>8084</v>
      </c>
      <c r="S34" s="192" t="s">
        <v>8249</v>
      </c>
      <c r="T34" s="154" t="s">
        <v>8250</v>
      </c>
      <c r="U34" s="192" t="s">
        <v>7663</v>
      </c>
      <c r="V34" s="154" t="s">
        <v>8251</v>
      </c>
      <c r="W34" s="154" t="s">
        <v>8252</v>
      </c>
      <c r="X34" s="154" t="s">
        <v>8253</v>
      </c>
      <c r="Y34" s="154" t="s">
        <v>7382</v>
      </c>
      <c r="Z34" s="154" t="s">
        <v>7383</v>
      </c>
      <c r="AA34" s="154" t="s">
        <v>7384</v>
      </c>
      <c r="AB34" s="154" t="s">
        <v>8254</v>
      </c>
      <c r="AC34" s="154" t="s">
        <v>8255</v>
      </c>
      <c r="AD34" s="154" t="s">
        <v>8256</v>
      </c>
      <c r="AE34" s="154" t="s">
        <v>8257</v>
      </c>
      <c r="AF34" s="154" t="s">
        <v>8258</v>
      </c>
      <c r="AG34" s="154" t="s">
        <v>8259</v>
      </c>
      <c r="AH34" s="154" t="s">
        <v>8260</v>
      </c>
      <c r="AI34" s="154" t="s">
        <v>8261</v>
      </c>
      <c r="AJ34" s="154" t="s">
        <v>8262</v>
      </c>
      <c r="AK34" s="154" t="s">
        <v>8263</v>
      </c>
      <c r="AL34" s="154" t="s">
        <v>8264</v>
      </c>
      <c r="AM34" s="154" t="s">
        <v>8265</v>
      </c>
      <c r="AN34" s="154" t="s">
        <v>8266</v>
      </c>
      <c r="AO34" s="154" t="s">
        <v>8103</v>
      </c>
      <c r="AP34" s="154" t="s">
        <v>8267</v>
      </c>
      <c r="AQ34" s="154" t="s">
        <v>8268</v>
      </c>
      <c r="AR34" s="154" t="s">
        <v>8269</v>
      </c>
      <c r="AS34" s="154" t="s">
        <v>8270</v>
      </c>
      <c r="AT34" s="154" t="s">
        <v>7778</v>
      </c>
      <c r="AU34" s="192" t="s">
        <v>7404</v>
      </c>
      <c r="AV34" s="192" t="s">
        <v>8271</v>
      </c>
      <c r="AW34" s="192" t="s">
        <v>7406</v>
      </c>
      <c r="AX34" s="192" t="s">
        <v>7407</v>
      </c>
      <c r="AZ34" s="230" t="s">
        <v>125</v>
      </c>
      <c r="BA34" s="230" t="s">
        <v>5332</v>
      </c>
      <c r="BB34" s="230">
        <v>2</v>
      </c>
      <c r="BC34" s="194" t="s">
        <v>7439</v>
      </c>
      <c r="BD34" s="194" t="s">
        <v>8272</v>
      </c>
      <c r="BE34" s="194" t="s">
        <v>7441</v>
      </c>
      <c r="BF34" s="194" t="s">
        <v>7442</v>
      </c>
      <c r="BG34" s="194" t="s">
        <v>7443</v>
      </c>
      <c r="BJ34" s="230">
        <v>4</v>
      </c>
      <c r="BK34" s="230" t="s">
        <v>7444</v>
      </c>
      <c r="BL34" s="198" t="s">
        <v>7412</v>
      </c>
      <c r="CQ34" s="199">
        <v>1</v>
      </c>
    </row>
    <row r="35" spans="2:95" ht="15" customHeight="1" x14ac:dyDescent="0.25">
      <c r="B35" s="370"/>
      <c r="C35" s="362"/>
      <c r="D35" s="362"/>
      <c r="E35" s="362"/>
      <c r="F35" s="363"/>
      <c r="G35" s="251"/>
      <c r="H35" s="251"/>
      <c r="I35" s="227"/>
      <c r="J35" s="227"/>
      <c r="K35" s="227"/>
      <c r="M35" s="192" t="s">
        <v>631</v>
      </c>
      <c r="N35" s="192">
        <v>33</v>
      </c>
      <c r="O35" s="192" t="s">
        <v>7372</v>
      </c>
      <c r="P35" s="154" t="s">
        <v>7373</v>
      </c>
      <c r="Q35" s="154" t="s">
        <v>8083</v>
      </c>
      <c r="R35" s="154" t="s">
        <v>8084</v>
      </c>
      <c r="S35" s="192" t="s">
        <v>8273</v>
      </c>
      <c r="T35" s="154" t="s">
        <v>8274</v>
      </c>
      <c r="U35" s="192" t="s">
        <v>2873</v>
      </c>
      <c r="V35" s="154" t="s">
        <v>8275</v>
      </c>
      <c r="W35" s="154" t="s">
        <v>8276</v>
      </c>
      <c r="X35" s="154" t="s">
        <v>8277</v>
      </c>
      <c r="Y35" s="154" t="s">
        <v>7382</v>
      </c>
      <c r="Z35" s="154" t="s">
        <v>7383</v>
      </c>
      <c r="AA35" s="154" t="s">
        <v>7384</v>
      </c>
      <c r="AB35" s="154" t="s">
        <v>8278</v>
      </c>
      <c r="AC35" s="154" t="s">
        <v>8279</v>
      </c>
      <c r="AD35" s="154" t="s">
        <v>8280</v>
      </c>
      <c r="AE35" s="154" t="s">
        <v>8281</v>
      </c>
      <c r="AF35" s="154" t="s">
        <v>8282</v>
      </c>
      <c r="AG35" s="154" t="s">
        <v>8283</v>
      </c>
      <c r="AH35" s="154" t="s">
        <v>8284</v>
      </c>
      <c r="AI35" s="154" t="s">
        <v>8285</v>
      </c>
      <c r="AJ35" s="154" t="s">
        <v>8286</v>
      </c>
      <c r="AK35" s="154" t="s">
        <v>8287</v>
      </c>
      <c r="AL35" s="154" t="s">
        <v>8288</v>
      </c>
      <c r="AM35" s="154" t="s">
        <v>8289</v>
      </c>
      <c r="AN35" s="154" t="s">
        <v>7970</v>
      </c>
      <c r="AO35" s="154" t="s">
        <v>8103</v>
      </c>
      <c r="AP35" s="154" t="s">
        <v>8290</v>
      </c>
      <c r="AQ35" s="154" t="s">
        <v>8291</v>
      </c>
      <c r="AR35" s="154" t="s">
        <v>8292</v>
      </c>
      <c r="AS35" s="154" t="s">
        <v>8293</v>
      </c>
      <c r="AT35" s="154" t="s">
        <v>7778</v>
      </c>
      <c r="AU35" s="192" t="s">
        <v>7404</v>
      </c>
      <c r="AV35" s="192" t="s">
        <v>8294</v>
      </c>
      <c r="AW35" s="192" t="s">
        <v>7406</v>
      </c>
      <c r="AX35" s="192" t="s">
        <v>7407</v>
      </c>
      <c r="AZ35" s="230" t="s">
        <v>125</v>
      </c>
      <c r="BA35" s="230" t="s">
        <v>5332</v>
      </c>
      <c r="BB35" s="230">
        <v>3</v>
      </c>
      <c r="BC35" s="194" t="s">
        <v>7472</v>
      </c>
      <c r="BD35" s="194" t="s">
        <v>8295</v>
      </c>
      <c r="BJ35" s="230">
        <v>4</v>
      </c>
      <c r="BK35" s="230" t="s">
        <v>7474</v>
      </c>
      <c r="BL35" s="198" t="s">
        <v>7412</v>
      </c>
      <c r="CQ35" s="199">
        <v>1</v>
      </c>
    </row>
    <row r="36" spans="2:95" ht="42" customHeight="1" x14ac:dyDescent="0.25">
      <c r="B36" s="359" t="s">
        <v>8296</v>
      </c>
      <c r="C36" s="361" t="str">
        <f>IFERROR(INDEX($M$3:$AX$287,MATCH($C$3,$N$3:$N$287,0),30),"")</f>
        <v>Écoulement libre, sans résistance notable. ; Compatibilité prescription et hydratation. ; Choix boisson conforme à l'équipe soignante.</v>
      </c>
      <c r="D36" s="362"/>
      <c r="E36" s="362"/>
      <c r="F36" s="363"/>
      <c r="G36" s="251"/>
      <c r="H36" s="251"/>
      <c r="I36" s="227"/>
      <c r="J36" s="227"/>
      <c r="K36" s="227"/>
      <c r="M36" s="192" t="s">
        <v>645</v>
      </c>
      <c r="N36" s="192">
        <v>34</v>
      </c>
      <c r="O36" s="192" t="s">
        <v>7372</v>
      </c>
      <c r="P36" s="154" t="s">
        <v>7373</v>
      </c>
      <c r="Q36" s="154" t="s">
        <v>8083</v>
      </c>
      <c r="R36" s="154" t="s">
        <v>8084</v>
      </c>
      <c r="S36" s="192" t="s">
        <v>8297</v>
      </c>
      <c r="T36" s="154" t="s">
        <v>8298</v>
      </c>
      <c r="U36" s="192" t="s">
        <v>7663</v>
      </c>
      <c r="V36" s="154" t="s">
        <v>8299</v>
      </c>
      <c r="W36" s="154" t="s">
        <v>8300</v>
      </c>
      <c r="X36" s="154" t="s">
        <v>8301</v>
      </c>
      <c r="Y36" s="154" t="s">
        <v>7382</v>
      </c>
      <c r="Z36" s="154" t="s">
        <v>7383</v>
      </c>
      <c r="AA36" s="154" t="s">
        <v>7384</v>
      </c>
      <c r="AB36" s="154" t="s">
        <v>8302</v>
      </c>
      <c r="AC36" s="154" t="s">
        <v>8303</v>
      </c>
      <c r="AD36" s="154" t="s">
        <v>8304</v>
      </c>
      <c r="AE36" s="154" t="s">
        <v>8305</v>
      </c>
      <c r="AF36" s="154" t="s">
        <v>8306</v>
      </c>
      <c r="AG36" s="154" t="s">
        <v>8307</v>
      </c>
      <c r="AH36" s="154" t="s">
        <v>8308</v>
      </c>
      <c r="AI36" s="154" t="s">
        <v>8309</v>
      </c>
      <c r="AJ36" s="154" t="s">
        <v>8310</v>
      </c>
      <c r="AK36" s="154" t="s">
        <v>8311</v>
      </c>
      <c r="AL36" s="154" t="s">
        <v>8312</v>
      </c>
      <c r="AM36" s="154" t="s">
        <v>8313</v>
      </c>
      <c r="AN36" s="154" t="s">
        <v>8102</v>
      </c>
      <c r="AO36" s="154" t="s">
        <v>8103</v>
      </c>
      <c r="AP36" s="154" t="s">
        <v>8314</v>
      </c>
      <c r="AQ36" s="154" t="s">
        <v>8315</v>
      </c>
      <c r="AR36" s="154" t="s">
        <v>8316</v>
      </c>
      <c r="AS36" s="154" t="s">
        <v>8317</v>
      </c>
      <c r="AT36" s="154" t="s">
        <v>7778</v>
      </c>
      <c r="AU36" s="192" t="s">
        <v>7404</v>
      </c>
      <c r="AV36" s="192" t="s">
        <v>8318</v>
      </c>
      <c r="AW36" s="192" t="s">
        <v>7406</v>
      </c>
      <c r="AX36" s="192" t="s">
        <v>7407</v>
      </c>
      <c r="AZ36" s="230" t="s">
        <v>125</v>
      </c>
      <c r="BA36" s="230" t="s">
        <v>5332</v>
      </c>
      <c r="BB36" s="230">
        <v>4</v>
      </c>
      <c r="BC36" s="194" t="s">
        <v>7502</v>
      </c>
      <c r="BD36" s="194" t="s">
        <v>8319</v>
      </c>
      <c r="BJ36" s="230">
        <v>4</v>
      </c>
      <c r="BK36" s="230" t="s">
        <v>7504</v>
      </c>
      <c r="BL36" s="198" t="s">
        <v>7412</v>
      </c>
      <c r="CQ36" s="199">
        <v>1</v>
      </c>
    </row>
    <row r="37" spans="2:95" ht="15" customHeight="1" x14ac:dyDescent="0.25">
      <c r="B37" s="360"/>
      <c r="C37" s="364"/>
      <c r="D37" s="364"/>
      <c r="E37" s="364"/>
      <c r="F37" s="365"/>
      <c r="G37" s="251"/>
      <c r="H37" s="251"/>
      <c r="I37" s="227"/>
      <c r="J37" s="227"/>
      <c r="K37" s="227"/>
      <c r="M37" s="192" t="s">
        <v>660</v>
      </c>
      <c r="N37" s="192">
        <v>35</v>
      </c>
      <c r="O37" s="192" t="s">
        <v>7372</v>
      </c>
      <c r="P37" s="154" t="s">
        <v>7373</v>
      </c>
      <c r="Q37" s="154" t="s">
        <v>8083</v>
      </c>
      <c r="R37" s="154" t="s">
        <v>8084</v>
      </c>
      <c r="S37" s="192" t="s">
        <v>8320</v>
      </c>
      <c r="T37" s="154" t="s">
        <v>8321</v>
      </c>
      <c r="U37" s="192" t="s">
        <v>7663</v>
      </c>
      <c r="V37" s="154" t="s">
        <v>8322</v>
      </c>
      <c r="W37" s="154" t="s">
        <v>8323</v>
      </c>
      <c r="X37" s="154" t="s">
        <v>8324</v>
      </c>
      <c r="Y37" s="154" t="s">
        <v>7382</v>
      </c>
      <c r="Z37" s="154" t="s">
        <v>7383</v>
      </c>
      <c r="AA37" s="154" t="s">
        <v>7384</v>
      </c>
      <c r="AB37" s="154" t="s">
        <v>8325</v>
      </c>
      <c r="AC37" s="154" t="s">
        <v>8326</v>
      </c>
      <c r="AD37" s="154" t="s">
        <v>8327</v>
      </c>
      <c r="AE37" s="154" t="s">
        <v>8328</v>
      </c>
      <c r="AF37" s="154" t="s">
        <v>8329</v>
      </c>
      <c r="AG37" s="154" t="s">
        <v>8330</v>
      </c>
      <c r="AH37" s="154" t="s">
        <v>8331</v>
      </c>
      <c r="AI37" s="154" t="s">
        <v>8332</v>
      </c>
      <c r="AJ37" s="154" t="s">
        <v>8333</v>
      </c>
      <c r="AK37" s="154" t="s">
        <v>8334</v>
      </c>
      <c r="AL37" s="154" t="s">
        <v>8335</v>
      </c>
      <c r="AM37" s="154" t="s">
        <v>8336</v>
      </c>
      <c r="AN37" s="154" t="s">
        <v>8102</v>
      </c>
      <c r="AO37" s="154" t="s">
        <v>8103</v>
      </c>
      <c r="AP37" s="154" t="s">
        <v>8337</v>
      </c>
      <c r="AQ37" s="154" t="s">
        <v>8338</v>
      </c>
      <c r="AR37" s="154" t="s">
        <v>8339</v>
      </c>
      <c r="AS37" s="154" t="s">
        <v>8340</v>
      </c>
      <c r="AT37" s="154" t="s">
        <v>7778</v>
      </c>
      <c r="AU37" s="192" t="s">
        <v>7404</v>
      </c>
      <c r="AV37" s="192" t="s">
        <v>8341</v>
      </c>
      <c r="AW37" s="192" t="s">
        <v>7406</v>
      </c>
      <c r="AX37" s="192" t="s">
        <v>7407</v>
      </c>
      <c r="AZ37" s="230" t="s">
        <v>125</v>
      </c>
      <c r="BA37" s="230" t="s">
        <v>5332</v>
      </c>
      <c r="BB37" s="230">
        <v>5</v>
      </c>
      <c r="BC37" s="194" t="s">
        <v>7529</v>
      </c>
      <c r="BD37" s="194" t="s">
        <v>8342</v>
      </c>
      <c r="BE37" s="194" t="s">
        <v>8343</v>
      </c>
      <c r="BF37" s="194" t="s">
        <v>7532</v>
      </c>
      <c r="BG37" s="194" t="s">
        <v>7533</v>
      </c>
      <c r="BJ37" s="230">
        <v>4</v>
      </c>
      <c r="BK37" s="230" t="s">
        <v>7534</v>
      </c>
      <c r="BL37" s="198" t="s">
        <v>7412</v>
      </c>
      <c r="CQ37" s="199">
        <v>1</v>
      </c>
    </row>
    <row r="38" spans="2:95" ht="31.5" customHeight="1" x14ac:dyDescent="0.25">
      <c r="B38" s="274" t="s">
        <v>8344</v>
      </c>
      <c r="C38" s="275">
        <f>SUMIFS($CF$3:$CF$17,$BN$3:$BN$17,"PRO")</f>
        <v>20</v>
      </c>
      <c r="D38" s="276"/>
      <c r="E38" s="277"/>
      <c r="F38" s="278" t="s">
        <v>7562</v>
      </c>
      <c r="G38" s="275">
        <f>SUMIFS($CF$3:$CF$17,$BN$3:$BN$17,"INTER")</f>
        <v>20</v>
      </c>
      <c r="H38" s="279"/>
      <c r="I38" s="280"/>
      <c r="J38" s="281" t="s">
        <v>5333</v>
      </c>
      <c r="K38" s="282">
        <f>SUMIFS($CF$3:$CF$17,$BN$3:$BN$17,"CFA")</f>
        <v>20</v>
      </c>
      <c r="M38" s="192" t="s">
        <v>674</v>
      </c>
      <c r="N38" s="192">
        <v>36</v>
      </c>
      <c r="O38" s="192" t="s">
        <v>7372</v>
      </c>
      <c r="P38" s="154" t="s">
        <v>7373</v>
      </c>
      <c r="Q38" s="154" t="s">
        <v>8083</v>
      </c>
      <c r="R38" s="154" t="s">
        <v>8084</v>
      </c>
      <c r="S38" s="192" t="s">
        <v>8345</v>
      </c>
      <c r="T38" s="154" t="s">
        <v>8346</v>
      </c>
      <c r="U38" s="192" t="s">
        <v>7663</v>
      </c>
      <c r="V38" s="154" t="s">
        <v>8347</v>
      </c>
      <c r="W38" s="154" t="s">
        <v>8348</v>
      </c>
      <c r="X38" s="154" t="s">
        <v>8349</v>
      </c>
      <c r="Y38" s="154" t="s">
        <v>7382</v>
      </c>
      <c r="Z38" s="154" t="s">
        <v>7383</v>
      </c>
      <c r="AA38" s="154" t="s">
        <v>7384</v>
      </c>
      <c r="AB38" s="154" t="s">
        <v>8350</v>
      </c>
      <c r="AC38" s="154" t="s">
        <v>8351</v>
      </c>
      <c r="AD38" s="154" t="s">
        <v>8352</v>
      </c>
      <c r="AE38" s="154" t="s">
        <v>8353</v>
      </c>
      <c r="AF38" s="154" t="s">
        <v>8354</v>
      </c>
      <c r="AG38" s="154" t="s">
        <v>8355</v>
      </c>
      <c r="AH38" s="154" t="s">
        <v>8356</v>
      </c>
      <c r="AI38" s="154" t="s">
        <v>8357</v>
      </c>
      <c r="AJ38" s="154" t="s">
        <v>8358</v>
      </c>
      <c r="AK38" s="154" t="s">
        <v>8359</v>
      </c>
      <c r="AL38" s="154" t="s">
        <v>8360</v>
      </c>
      <c r="AM38" s="154" t="s">
        <v>8361</v>
      </c>
      <c r="AN38" s="154" t="s">
        <v>8102</v>
      </c>
      <c r="AO38" s="154" t="s">
        <v>8103</v>
      </c>
      <c r="AP38" s="154" t="s">
        <v>8362</v>
      </c>
      <c r="AQ38" s="154" t="s">
        <v>8363</v>
      </c>
      <c r="AR38" s="154" t="s">
        <v>8364</v>
      </c>
      <c r="AS38" s="154" t="s">
        <v>8365</v>
      </c>
      <c r="AT38" s="154" t="s">
        <v>7778</v>
      </c>
      <c r="AU38" s="192" t="s">
        <v>7404</v>
      </c>
      <c r="AV38" s="192" t="s">
        <v>8366</v>
      </c>
      <c r="AW38" s="192" t="s">
        <v>7406</v>
      </c>
      <c r="AX38" s="192" t="s">
        <v>7407</v>
      </c>
      <c r="AZ38" s="230" t="s">
        <v>125</v>
      </c>
      <c r="BA38" s="230" t="s">
        <v>7562</v>
      </c>
      <c r="BB38" s="230">
        <v>1</v>
      </c>
      <c r="BC38" s="194" t="s">
        <v>7563</v>
      </c>
      <c r="BD38" s="194" t="s">
        <v>8272</v>
      </c>
      <c r="BJ38" s="230">
        <v>4</v>
      </c>
      <c r="BK38" s="230" t="s">
        <v>7564</v>
      </c>
      <c r="BL38" s="198" t="s">
        <v>7412</v>
      </c>
      <c r="CQ38" s="199">
        <v>1</v>
      </c>
    </row>
    <row r="39" spans="2:95" x14ac:dyDescent="0.25">
      <c r="M39" s="192" t="s">
        <v>689</v>
      </c>
      <c r="N39" s="192">
        <v>37</v>
      </c>
      <c r="O39" s="192" t="s">
        <v>7372</v>
      </c>
      <c r="P39" s="154" t="s">
        <v>7753</v>
      </c>
      <c r="Q39" s="154" t="s">
        <v>8367</v>
      </c>
      <c r="R39" s="154" t="s">
        <v>8368</v>
      </c>
      <c r="S39" s="192" t="s">
        <v>8369</v>
      </c>
      <c r="T39" s="154" t="s">
        <v>8370</v>
      </c>
      <c r="U39" s="192" t="s">
        <v>2873</v>
      </c>
      <c r="V39" s="154" t="s">
        <v>8371</v>
      </c>
      <c r="W39" s="154" t="s">
        <v>8372</v>
      </c>
      <c r="X39" s="154" t="s">
        <v>8373</v>
      </c>
      <c r="Y39" s="154" t="s">
        <v>7382</v>
      </c>
      <c r="Z39" s="154" t="s">
        <v>7383</v>
      </c>
      <c r="AA39" s="154" t="s">
        <v>7384</v>
      </c>
      <c r="AB39" s="154" t="s">
        <v>8374</v>
      </c>
      <c r="AC39" s="154" t="s">
        <v>8375</v>
      </c>
      <c r="AD39" s="154" t="s">
        <v>8376</v>
      </c>
      <c r="AE39" s="154" t="s">
        <v>8377</v>
      </c>
      <c r="AF39" s="154" t="s">
        <v>8378</v>
      </c>
      <c r="AG39" s="154" t="s">
        <v>8379</v>
      </c>
      <c r="AH39" s="154" t="s">
        <v>8380</v>
      </c>
      <c r="AI39" s="154" t="s">
        <v>8381</v>
      </c>
      <c r="AJ39" s="154" t="s">
        <v>8382</v>
      </c>
      <c r="AK39" s="154" t="s">
        <v>8383</v>
      </c>
      <c r="AL39" s="154" t="s">
        <v>8384</v>
      </c>
      <c r="AM39" s="154" t="s">
        <v>8385</v>
      </c>
      <c r="AN39" s="154" t="s">
        <v>7397</v>
      </c>
      <c r="AO39" s="154" t="s">
        <v>8103</v>
      </c>
      <c r="AP39" s="154" t="s">
        <v>8386</v>
      </c>
      <c r="AQ39" s="154" t="s">
        <v>8387</v>
      </c>
      <c r="AR39" s="154" t="s">
        <v>8388</v>
      </c>
      <c r="AS39" s="154" t="s">
        <v>8389</v>
      </c>
      <c r="AT39" s="154" t="s">
        <v>7778</v>
      </c>
      <c r="AU39" s="192" t="s">
        <v>7404</v>
      </c>
      <c r="AV39" s="192" t="s">
        <v>8390</v>
      </c>
      <c r="AW39" s="192" t="s">
        <v>7780</v>
      </c>
      <c r="AX39" s="192" t="s">
        <v>7407</v>
      </c>
      <c r="AZ39" s="230" t="s">
        <v>125</v>
      </c>
      <c r="BA39" s="230" t="s">
        <v>7562</v>
      </c>
      <c r="BB39" s="230">
        <v>2</v>
      </c>
      <c r="BC39" s="194" t="s">
        <v>7589</v>
      </c>
      <c r="BD39" s="194" t="s">
        <v>7590</v>
      </c>
      <c r="BE39" s="194" t="s">
        <v>7591</v>
      </c>
      <c r="BF39" s="194" t="s">
        <v>7443</v>
      </c>
      <c r="BG39" s="194" t="s">
        <v>7442</v>
      </c>
      <c r="BH39" s="230" t="s">
        <v>7592</v>
      </c>
      <c r="BJ39" s="230">
        <v>4</v>
      </c>
      <c r="BK39" s="230" t="s">
        <v>7593</v>
      </c>
      <c r="BL39" s="198" t="s">
        <v>7412</v>
      </c>
      <c r="CQ39" s="199">
        <v>1</v>
      </c>
    </row>
    <row r="40" spans="2:95" ht="30" customHeight="1" x14ac:dyDescent="0.25">
      <c r="B40" s="205" t="s">
        <v>7311</v>
      </c>
      <c r="C40" s="205" t="s">
        <v>7312</v>
      </c>
      <c r="D40" s="205" t="s">
        <v>8391</v>
      </c>
      <c r="E40" s="205" t="s">
        <v>8392</v>
      </c>
      <c r="F40" s="205" t="s">
        <v>8393</v>
      </c>
      <c r="G40" s="205" t="s">
        <v>8394</v>
      </c>
      <c r="H40" s="205" t="s">
        <v>8395</v>
      </c>
      <c r="I40" s="205" t="s">
        <v>8396</v>
      </c>
      <c r="J40" s="205" t="s">
        <v>8397</v>
      </c>
      <c r="K40" s="205" t="s">
        <v>8398</v>
      </c>
      <c r="M40" s="192" t="s">
        <v>704</v>
      </c>
      <c r="N40" s="192">
        <v>38</v>
      </c>
      <c r="O40" s="192" t="s">
        <v>7372</v>
      </c>
      <c r="P40" s="154" t="s">
        <v>7753</v>
      </c>
      <c r="Q40" s="154" t="s">
        <v>8367</v>
      </c>
      <c r="R40" s="154" t="s">
        <v>8368</v>
      </c>
      <c r="S40" s="192" t="s">
        <v>8399</v>
      </c>
      <c r="T40" s="154" t="s">
        <v>8400</v>
      </c>
      <c r="U40" s="192" t="s">
        <v>7663</v>
      </c>
      <c r="V40" s="154" t="s">
        <v>8401</v>
      </c>
      <c r="W40" s="154" t="s">
        <v>8402</v>
      </c>
      <c r="X40" s="154" t="s">
        <v>8403</v>
      </c>
      <c r="Y40" s="154" t="s">
        <v>7382</v>
      </c>
      <c r="Z40" s="154" t="s">
        <v>7383</v>
      </c>
      <c r="AA40" s="154" t="s">
        <v>7384</v>
      </c>
      <c r="AB40" s="154" t="s">
        <v>8404</v>
      </c>
      <c r="AC40" s="154" t="s">
        <v>8405</v>
      </c>
      <c r="AD40" s="154" t="s">
        <v>8406</v>
      </c>
      <c r="AE40" s="154" t="s">
        <v>8407</v>
      </c>
      <c r="AF40" s="154" t="s">
        <v>8408</v>
      </c>
      <c r="AG40" s="154" t="s">
        <v>8409</v>
      </c>
      <c r="AH40" s="154" t="s">
        <v>8410</v>
      </c>
      <c r="AI40" s="154" t="s">
        <v>8411</v>
      </c>
      <c r="AJ40" s="154" t="s">
        <v>8412</v>
      </c>
      <c r="AK40" s="154" t="s">
        <v>8413</v>
      </c>
      <c r="AL40" s="154" t="s">
        <v>8414</v>
      </c>
      <c r="AM40" s="154" t="s">
        <v>8415</v>
      </c>
      <c r="AN40" s="154" t="s">
        <v>7397</v>
      </c>
      <c r="AO40" s="154" t="s">
        <v>8103</v>
      </c>
      <c r="AP40" s="154" t="s">
        <v>8416</v>
      </c>
      <c r="AQ40" s="154" t="s">
        <v>8417</v>
      </c>
      <c r="AR40" s="154" t="s">
        <v>8418</v>
      </c>
      <c r="AS40" s="154" t="s">
        <v>8419</v>
      </c>
      <c r="AT40" s="154" t="s">
        <v>7778</v>
      </c>
      <c r="AU40" s="192" t="s">
        <v>7404</v>
      </c>
      <c r="AV40" s="192" t="s">
        <v>8420</v>
      </c>
      <c r="AW40" s="192" t="s">
        <v>7780</v>
      </c>
      <c r="AX40" s="192" t="s">
        <v>7407</v>
      </c>
      <c r="AZ40" s="230" t="s">
        <v>125</v>
      </c>
      <c r="BA40" s="230" t="s">
        <v>7562</v>
      </c>
      <c r="BB40" s="230">
        <v>3</v>
      </c>
      <c r="BC40" s="194" t="s">
        <v>7620</v>
      </c>
      <c r="BD40" s="194" t="s">
        <v>8421</v>
      </c>
      <c r="BE40" s="194" t="s">
        <v>8295</v>
      </c>
      <c r="BJ40" s="230">
        <v>4</v>
      </c>
      <c r="BK40" s="230" t="s">
        <v>7622</v>
      </c>
      <c r="BL40" s="198" t="s">
        <v>7412</v>
      </c>
      <c r="CQ40" s="199">
        <v>1</v>
      </c>
    </row>
    <row r="41" spans="2:95" ht="27.95" customHeight="1" x14ac:dyDescent="0.25">
      <c r="B41" s="283" t="str">
        <f>$BN$3</f>
        <v>PRO</v>
      </c>
      <c r="C41" s="284">
        <f>$BO$3</f>
        <v>1</v>
      </c>
      <c r="D41" s="285" t="str">
        <f>$BP$3</f>
        <v>Identifier la notion ou la définition professionnelle</v>
      </c>
      <c r="E41" s="285" t="str">
        <f>$BQ$3</f>
        <v>boisson niveau 0</v>
      </c>
      <c r="F41" s="285" t="str">
        <f>$BR$3</f>
        <v>iddsi 0</v>
      </c>
      <c r="G41" s="285">
        <f>$BS$3</f>
        <v>0</v>
      </c>
      <c r="H41" s="285">
        <f>$BT$3</f>
        <v>0</v>
      </c>
      <c r="I41" s="285">
        <f>$BU$3</f>
        <v>0</v>
      </c>
      <c r="J41" s="284">
        <f>$BY$3</f>
        <v>1</v>
      </c>
      <c r="K41" s="286">
        <f>$CE$3</f>
        <v>1</v>
      </c>
      <c r="M41" s="192" t="s">
        <v>719</v>
      </c>
      <c r="N41" s="192">
        <v>39</v>
      </c>
      <c r="O41" s="192" t="s">
        <v>7372</v>
      </c>
      <c r="P41" s="154" t="s">
        <v>7753</v>
      </c>
      <c r="Q41" s="154" t="s">
        <v>8367</v>
      </c>
      <c r="R41" s="154" t="s">
        <v>8368</v>
      </c>
      <c r="S41" s="192" t="s">
        <v>8422</v>
      </c>
      <c r="T41" s="154" t="s">
        <v>8423</v>
      </c>
      <c r="U41" s="192" t="s">
        <v>2873</v>
      </c>
      <c r="V41" s="154" t="s">
        <v>8424</v>
      </c>
      <c r="W41" s="154" t="s">
        <v>8425</v>
      </c>
      <c r="X41" s="154" t="s">
        <v>8426</v>
      </c>
      <c r="Y41" s="154" t="s">
        <v>7382</v>
      </c>
      <c r="Z41" s="154" t="s">
        <v>7383</v>
      </c>
      <c r="AA41" s="154" t="s">
        <v>7384</v>
      </c>
      <c r="AB41" s="154" t="s">
        <v>8427</v>
      </c>
      <c r="AC41" s="154" t="s">
        <v>8428</v>
      </c>
      <c r="AD41" s="154" t="s">
        <v>8429</v>
      </c>
      <c r="AE41" s="154" t="s">
        <v>8430</v>
      </c>
      <c r="AF41" s="154" t="s">
        <v>8431</v>
      </c>
      <c r="AG41" s="154" t="s">
        <v>8432</v>
      </c>
      <c r="AH41" s="154" t="s">
        <v>8433</v>
      </c>
      <c r="AI41" s="154" t="s">
        <v>8434</v>
      </c>
      <c r="AJ41" s="154" t="s">
        <v>8435</v>
      </c>
      <c r="AK41" s="154" t="s">
        <v>8436</v>
      </c>
      <c r="AL41" s="154" t="s">
        <v>8437</v>
      </c>
      <c r="AM41" s="154" t="s">
        <v>8438</v>
      </c>
      <c r="AN41" s="154" t="s">
        <v>7397</v>
      </c>
      <c r="AO41" s="154" t="s">
        <v>8103</v>
      </c>
      <c r="AP41" s="154" t="s">
        <v>8439</v>
      </c>
      <c r="AQ41" s="154" t="s">
        <v>8440</v>
      </c>
      <c r="AR41" s="154" t="s">
        <v>8441</v>
      </c>
      <c r="AS41" s="154" t="s">
        <v>8442</v>
      </c>
      <c r="AT41" s="154" t="s">
        <v>7778</v>
      </c>
      <c r="AU41" s="192" t="s">
        <v>7404</v>
      </c>
      <c r="AV41" s="192" t="s">
        <v>8443</v>
      </c>
      <c r="AW41" s="192" t="s">
        <v>7780</v>
      </c>
      <c r="AX41" s="192" t="s">
        <v>7407</v>
      </c>
      <c r="AZ41" s="230" t="s">
        <v>125</v>
      </c>
      <c r="BA41" s="230" t="s">
        <v>7562</v>
      </c>
      <c r="BB41" s="230">
        <v>4</v>
      </c>
      <c r="BC41" s="194" t="s">
        <v>7649</v>
      </c>
      <c r="BD41" s="194" t="s">
        <v>7650</v>
      </c>
      <c r="BE41" s="194" t="s">
        <v>7651</v>
      </c>
      <c r="BF41" s="194" t="s">
        <v>7652</v>
      </c>
      <c r="BG41" s="194" t="s">
        <v>7653</v>
      </c>
      <c r="BH41" s="230" t="s">
        <v>7654</v>
      </c>
      <c r="BI41" s="230" t="s">
        <v>7655</v>
      </c>
      <c r="BJ41" s="230">
        <v>4</v>
      </c>
      <c r="BK41" s="230" t="s">
        <v>7656</v>
      </c>
      <c r="BL41" s="198" t="s">
        <v>7412</v>
      </c>
      <c r="CQ41" s="199">
        <v>1</v>
      </c>
    </row>
    <row r="42" spans="2:95" ht="27.95" customHeight="1" x14ac:dyDescent="0.25">
      <c r="B42" s="287" t="str">
        <f>$BN$4</f>
        <v>PRO</v>
      </c>
      <c r="C42" s="288">
        <f>$BO$4</f>
        <v>2</v>
      </c>
      <c r="D42" s="289" t="str">
        <f>$BP$4</f>
        <v>Expliquer le besoin, l'objectif ou l'enjeu santé</v>
      </c>
      <c r="E42" s="289" t="str">
        <f>$BQ$4</f>
        <v>hydratation normale si deglutition securisee</v>
      </c>
      <c r="F42" s="289" t="str">
        <f>$BR$4</f>
        <v>appliquer la prescription et la consigne validee</v>
      </c>
      <c r="G42" s="289" t="str">
        <f>$BS$4</f>
        <v>appliquer la prescription</v>
      </c>
      <c r="H42" s="289" t="str">
        <f>$BT$4</f>
        <v>applique la consigne</v>
      </c>
      <c r="I42" s="289">
        <f>$BU$4</f>
        <v>0</v>
      </c>
      <c r="J42" s="288">
        <f>$BY$4</f>
        <v>0</v>
      </c>
      <c r="K42" s="290">
        <f>$CE$4</f>
        <v>1</v>
      </c>
      <c r="M42" s="192" t="s">
        <v>734</v>
      </c>
      <c r="N42" s="192">
        <v>40</v>
      </c>
      <c r="O42" s="192" t="s">
        <v>7372</v>
      </c>
      <c r="P42" s="154" t="s">
        <v>7753</v>
      </c>
      <c r="Q42" s="154" t="s">
        <v>8367</v>
      </c>
      <c r="R42" s="154" t="s">
        <v>8368</v>
      </c>
      <c r="S42" s="192" t="s">
        <v>8444</v>
      </c>
      <c r="T42" s="154" t="s">
        <v>8445</v>
      </c>
      <c r="U42" s="192" t="s">
        <v>7663</v>
      </c>
      <c r="V42" s="154" t="s">
        <v>8446</v>
      </c>
      <c r="W42" s="154" t="s">
        <v>8447</v>
      </c>
      <c r="X42" s="154" t="s">
        <v>8448</v>
      </c>
      <c r="Y42" s="154" t="s">
        <v>7382</v>
      </c>
      <c r="Z42" s="154" t="s">
        <v>7383</v>
      </c>
      <c r="AA42" s="154" t="s">
        <v>7384</v>
      </c>
      <c r="AB42" s="154" t="s">
        <v>8449</v>
      </c>
      <c r="AC42" s="154" t="s">
        <v>8450</v>
      </c>
      <c r="AD42" s="154" t="s">
        <v>8451</v>
      </c>
      <c r="AE42" s="154" t="s">
        <v>8452</v>
      </c>
      <c r="AF42" s="154" t="s">
        <v>8453</v>
      </c>
      <c r="AG42" s="154" t="s">
        <v>8454</v>
      </c>
      <c r="AH42" s="154" t="s">
        <v>8455</v>
      </c>
      <c r="AI42" s="154" t="s">
        <v>8456</v>
      </c>
      <c r="AJ42" s="154" t="s">
        <v>8457</v>
      </c>
      <c r="AK42" s="154" t="s">
        <v>8458</v>
      </c>
      <c r="AL42" s="154" t="s">
        <v>8459</v>
      </c>
      <c r="AM42" s="154" t="s">
        <v>8460</v>
      </c>
      <c r="AN42" s="154" t="s">
        <v>7397</v>
      </c>
      <c r="AO42" s="154" t="s">
        <v>8103</v>
      </c>
      <c r="AP42" s="154" t="s">
        <v>8461</v>
      </c>
      <c r="AQ42" s="154" t="s">
        <v>8462</v>
      </c>
      <c r="AR42" s="154" t="s">
        <v>8463</v>
      </c>
      <c r="AS42" s="154" t="s">
        <v>8464</v>
      </c>
      <c r="AT42" s="154" t="s">
        <v>7778</v>
      </c>
      <c r="AU42" s="192" t="s">
        <v>7404</v>
      </c>
      <c r="AV42" s="192" t="s">
        <v>8465</v>
      </c>
      <c r="AW42" s="192" t="s">
        <v>7780</v>
      </c>
      <c r="AX42" s="192" t="s">
        <v>7407</v>
      </c>
      <c r="AZ42" s="230" t="s">
        <v>125</v>
      </c>
      <c r="BA42" s="230" t="s">
        <v>7562</v>
      </c>
      <c r="BB42" s="230">
        <v>5</v>
      </c>
      <c r="BC42" s="194" t="s">
        <v>7686</v>
      </c>
      <c r="BD42" s="194" t="s">
        <v>7687</v>
      </c>
      <c r="BE42" s="194" t="s">
        <v>7688</v>
      </c>
      <c r="BF42" s="194" t="s">
        <v>7689</v>
      </c>
      <c r="BG42" s="194" t="s">
        <v>7690</v>
      </c>
      <c r="BH42" s="230" t="s">
        <v>7691</v>
      </c>
      <c r="BJ42" s="230">
        <v>4</v>
      </c>
      <c r="BK42" s="230" t="s">
        <v>7692</v>
      </c>
      <c r="BL42" s="198" t="s">
        <v>7412</v>
      </c>
      <c r="CQ42" s="199">
        <v>1</v>
      </c>
    </row>
    <row r="43" spans="2:95" ht="27.95" customHeight="1" x14ac:dyDescent="0.25">
      <c r="B43" s="287" t="str">
        <f>$BN$5</f>
        <v>PRO</v>
      </c>
      <c r="C43" s="288">
        <f>$BO$5</f>
        <v>3</v>
      </c>
      <c r="D43" s="289" t="str">
        <f>$BP$5</f>
        <v>Citer le contrôle observable en production</v>
      </c>
      <c r="E43" s="289" t="str">
        <f>$BQ$5</f>
        <v>ecoulement libre sans resistance notable</v>
      </c>
      <c r="F43" s="289">
        <f>$BR$5</f>
        <v>0</v>
      </c>
      <c r="G43" s="289">
        <f>$BS$5</f>
        <v>0</v>
      </c>
      <c r="H43" s="289">
        <f>$BT$5</f>
        <v>0</v>
      </c>
      <c r="I43" s="289">
        <f>$BU$5</f>
        <v>0</v>
      </c>
      <c r="J43" s="288">
        <f>$BY$5</f>
        <v>1</v>
      </c>
      <c r="K43" s="290">
        <f>$CE$5</f>
        <v>1</v>
      </c>
      <c r="M43" s="192" t="s">
        <v>749</v>
      </c>
      <c r="N43" s="192">
        <v>41</v>
      </c>
      <c r="O43" s="192" t="s">
        <v>7372</v>
      </c>
      <c r="P43" s="154" t="s">
        <v>7753</v>
      </c>
      <c r="Q43" s="154" t="s">
        <v>8367</v>
      </c>
      <c r="R43" s="154" t="s">
        <v>8368</v>
      </c>
      <c r="S43" s="192" t="s">
        <v>8466</v>
      </c>
      <c r="T43" s="154" t="s">
        <v>8467</v>
      </c>
      <c r="U43" s="192" t="s">
        <v>7540</v>
      </c>
      <c r="V43" s="154" t="s">
        <v>8468</v>
      </c>
      <c r="W43" s="154" t="s">
        <v>8469</v>
      </c>
      <c r="X43" s="154" t="s">
        <v>8470</v>
      </c>
      <c r="Y43" s="154" t="s">
        <v>7382</v>
      </c>
      <c r="Z43" s="154" t="s">
        <v>7383</v>
      </c>
      <c r="AA43" s="154" t="s">
        <v>7384</v>
      </c>
      <c r="AB43" s="154" t="s">
        <v>8471</v>
      </c>
      <c r="AC43" s="154" t="s">
        <v>8472</v>
      </c>
      <c r="AD43" s="154" t="s">
        <v>8473</v>
      </c>
      <c r="AE43" s="154" t="s">
        <v>8474</v>
      </c>
      <c r="AF43" s="154" t="s">
        <v>8475</v>
      </c>
      <c r="AG43" s="154" t="s">
        <v>8476</v>
      </c>
      <c r="AH43" s="154" t="s">
        <v>8477</v>
      </c>
      <c r="AI43" s="154" t="s">
        <v>8478</v>
      </c>
      <c r="AJ43" s="154" t="s">
        <v>8479</v>
      </c>
      <c r="AK43" s="154" t="s">
        <v>8480</v>
      </c>
      <c r="AL43" s="154" t="s">
        <v>8481</v>
      </c>
      <c r="AM43" s="154" t="s">
        <v>8482</v>
      </c>
      <c r="AN43" s="154" t="s">
        <v>7397</v>
      </c>
      <c r="AO43" s="154" t="s">
        <v>8103</v>
      </c>
      <c r="AP43" s="154" t="s">
        <v>8483</v>
      </c>
      <c r="AQ43" s="154" t="s">
        <v>8484</v>
      </c>
      <c r="AR43" s="154" t="s">
        <v>8485</v>
      </c>
      <c r="AS43" s="154" t="s">
        <v>8486</v>
      </c>
      <c r="AT43" s="154" t="s">
        <v>7778</v>
      </c>
      <c r="AU43" s="192" t="s">
        <v>7404</v>
      </c>
      <c r="AV43" s="192" t="s">
        <v>8487</v>
      </c>
      <c r="AW43" s="192" t="s">
        <v>7780</v>
      </c>
      <c r="AX43" s="192" t="s">
        <v>7407</v>
      </c>
      <c r="AZ43" s="230" t="s">
        <v>125</v>
      </c>
      <c r="BA43" s="230" t="s">
        <v>5333</v>
      </c>
      <c r="BB43" s="230">
        <v>1</v>
      </c>
      <c r="BC43" s="194" t="s">
        <v>7719</v>
      </c>
      <c r="BD43" s="194" t="s">
        <v>8246</v>
      </c>
      <c r="BE43" s="194" t="s">
        <v>8247</v>
      </c>
      <c r="BH43" s="194"/>
      <c r="BI43" s="194"/>
      <c r="BJ43" s="230">
        <v>4</v>
      </c>
      <c r="BK43" s="230" t="s">
        <v>7720</v>
      </c>
      <c r="BL43" s="198" t="s">
        <v>7412</v>
      </c>
      <c r="CQ43" s="199">
        <v>1</v>
      </c>
    </row>
    <row r="44" spans="2:95" ht="27.95" customHeight="1" x14ac:dyDescent="0.25">
      <c r="B44" s="287" t="str">
        <f>$BN$6</f>
        <v>PRO</v>
      </c>
      <c r="C44" s="288">
        <f>$BO$6</f>
        <v>4</v>
      </c>
      <c r="D44" s="289" t="str">
        <f>$BP$6</f>
        <v>Repérer le risque, l'erreur fréquente ou la limite métier</v>
      </c>
      <c r="E44" s="289" t="str">
        <f>$BQ$6</f>
        <v>donner de l eau fluide a une personne a risque de fausse route</v>
      </c>
      <c r="F44" s="289">
        <f>$BR$6</f>
        <v>0</v>
      </c>
      <c r="G44" s="289">
        <f>$BS$6</f>
        <v>0</v>
      </c>
      <c r="H44" s="289">
        <f>$BT$6</f>
        <v>0</v>
      </c>
      <c r="I44" s="289">
        <f>$BU$6</f>
        <v>0</v>
      </c>
      <c r="J44" s="288">
        <f>$BY$6</f>
        <v>0</v>
      </c>
      <c r="K44" s="290">
        <f>$CE$6</f>
        <v>1</v>
      </c>
      <c r="M44" s="192" t="s">
        <v>764</v>
      </c>
      <c r="N44" s="192">
        <v>42</v>
      </c>
      <c r="O44" s="192" t="s">
        <v>7372</v>
      </c>
      <c r="P44" s="154" t="s">
        <v>7753</v>
      </c>
      <c r="Q44" s="154" t="s">
        <v>8367</v>
      </c>
      <c r="R44" s="154" t="s">
        <v>8368</v>
      </c>
      <c r="S44" s="192" t="s">
        <v>8488</v>
      </c>
      <c r="T44" s="154" t="s">
        <v>8489</v>
      </c>
      <c r="U44" s="192" t="s">
        <v>7663</v>
      </c>
      <c r="V44" s="154" t="s">
        <v>8490</v>
      </c>
      <c r="W44" s="154" t="s">
        <v>8491</v>
      </c>
      <c r="X44" s="154" t="s">
        <v>8492</v>
      </c>
      <c r="Y44" s="154" t="s">
        <v>7382</v>
      </c>
      <c r="Z44" s="154" t="s">
        <v>7383</v>
      </c>
      <c r="AA44" s="154" t="s">
        <v>7384</v>
      </c>
      <c r="AB44" s="154" t="s">
        <v>8493</v>
      </c>
      <c r="AC44" s="154" t="s">
        <v>8494</v>
      </c>
      <c r="AD44" s="154" t="s">
        <v>8495</v>
      </c>
      <c r="AE44" s="154" t="s">
        <v>8496</v>
      </c>
      <c r="AF44" s="154" t="s">
        <v>8497</v>
      </c>
      <c r="AG44" s="154" t="s">
        <v>8498</v>
      </c>
      <c r="AH44" s="154" t="s">
        <v>8499</v>
      </c>
      <c r="AI44" s="154" t="s">
        <v>8500</v>
      </c>
      <c r="AJ44" s="154" t="s">
        <v>8501</v>
      </c>
      <c r="AK44" s="154" t="s">
        <v>8502</v>
      </c>
      <c r="AL44" s="154" t="s">
        <v>8503</v>
      </c>
      <c r="AM44" s="154" t="s">
        <v>8504</v>
      </c>
      <c r="AN44" s="154" t="s">
        <v>7397</v>
      </c>
      <c r="AO44" s="154" t="s">
        <v>8103</v>
      </c>
      <c r="AP44" s="154" t="s">
        <v>8505</v>
      </c>
      <c r="AQ44" s="154" t="s">
        <v>8506</v>
      </c>
      <c r="AR44" s="154" t="s">
        <v>8507</v>
      </c>
      <c r="AS44" s="154" t="s">
        <v>8508</v>
      </c>
      <c r="AT44" s="154" t="s">
        <v>7778</v>
      </c>
      <c r="AU44" s="192" t="s">
        <v>7404</v>
      </c>
      <c r="AV44" s="192" t="s">
        <v>8509</v>
      </c>
      <c r="AW44" s="192" t="s">
        <v>7780</v>
      </c>
      <c r="AX44" s="192" t="s">
        <v>7407</v>
      </c>
      <c r="AZ44" s="230" t="s">
        <v>125</v>
      </c>
      <c r="BA44" s="230" t="s">
        <v>5333</v>
      </c>
      <c r="BB44" s="230">
        <v>2</v>
      </c>
      <c r="BC44" s="194" t="s">
        <v>7745</v>
      </c>
      <c r="BD44" s="194" t="s">
        <v>7746</v>
      </c>
      <c r="BE44" s="194" t="s">
        <v>7747</v>
      </c>
      <c r="BF44" s="194" t="s">
        <v>7748</v>
      </c>
      <c r="BG44" s="194" t="s">
        <v>7749</v>
      </c>
      <c r="BH44" s="194" t="s">
        <v>7750</v>
      </c>
      <c r="BI44" s="194"/>
      <c r="BJ44" s="230">
        <v>4</v>
      </c>
      <c r="BK44" s="230" t="s">
        <v>7751</v>
      </c>
      <c r="BL44" s="198" t="s">
        <v>7412</v>
      </c>
      <c r="CQ44" s="199">
        <v>1</v>
      </c>
    </row>
    <row r="45" spans="2:95" ht="27.95" customHeight="1" x14ac:dyDescent="0.25">
      <c r="B45" s="287" t="str">
        <f>$BN$7</f>
        <v>PRO</v>
      </c>
      <c r="C45" s="288">
        <f>$BO$7</f>
        <v>5</v>
      </c>
      <c r="D45" s="289" t="str">
        <f>$BP$7</f>
        <v>Prévoir validation, preuve, trace ou transmission</v>
      </c>
      <c r="E45" s="289" t="str">
        <f>$BQ$7</f>
        <v>compatibilite prescription et hydratation</v>
      </c>
      <c r="F45" s="289" t="str">
        <f>$BR$7</f>
        <v>ecoulement libre sans resistance notable compatibilite prescription et hydratation choix boisson conforme a l equipe soignante</v>
      </c>
      <c r="G45" s="289" t="str">
        <f>$BS$7</f>
        <v>transmets au responsable</v>
      </c>
      <c r="H45" s="289" t="str">
        <f>$BT$7</f>
        <v>je transmets</v>
      </c>
      <c r="I45" s="289">
        <f>$BU$7</f>
        <v>0</v>
      </c>
      <c r="J45" s="288">
        <f>$BY$7</f>
        <v>0</v>
      </c>
      <c r="K45" s="290">
        <f>$CE$7</f>
        <v>1</v>
      </c>
      <c r="M45" s="192" t="s">
        <v>779</v>
      </c>
      <c r="N45" s="192">
        <v>43</v>
      </c>
      <c r="O45" s="192" t="s">
        <v>7372</v>
      </c>
      <c r="P45" s="154" t="s">
        <v>7753</v>
      </c>
      <c r="Q45" s="154" t="s">
        <v>8367</v>
      </c>
      <c r="R45" s="154" t="s">
        <v>8368</v>
      </c>
      <c r="S45" s="192" t="s">
        <v>8510</v>
      </c>
      <c r="T45" s="154" t="s">
        <v>8511</v>
      </c>
      <c r="U45" s="192" t="s">
        <v>2873</v>
      </c>
      <c r="V45" s="154" t="s">
        <v>8512</v>
      </c>
      <c r="W45" s="154" t="s">
        <v>8513</v>
      </c>
      <c r="X45" s="154" t="s">
        <v>8514</v>
      </c>
      <c r="Y45" s="154" t="s">
        <v>7382</v>
      </c>
      <c r="Z45" s="154" t="s">
        <v>7383</v>
      </c>
      <c r="AA45" s="154" t="s">
        <v>7384</v>
      </c>
      <c r="AB45" s="154" t="s">
        <v>8515</v>
      </c>
      <c r="AC45" s="154" t="s">
        <v>8516</v>
      </c>
      <c r="AD45" s="154" t="s">
        <v>8517</v>
      </c>
      <c r="AE45" s="154" t="s">
        <v>8518</v>
      </c>
      <c r="AF45" s="154" t="s">
        <v>8519</v>
      </c>
      <c r="AG45" s="154" t="s">
        <v>8520</v>
      </c>
      <c r="AH45" s="154" t="s">
        <v>8521</v>
      </c>
      <c r="AI45" s="154" t="s">
        <v>8522</v>
      </c>
      <c r="AJ45" s="154" t="s">
        <v>8523</v>
      </c>
      <c r="AK45" s="154" t="s">
        <v>8524</v>
      </c>
      <c r="AL45" s="154" t="s">
        <v>8525</v>
      </c>
      <c r="AM45" s="154" t="s">
        <v>8526</v>
      </c>
      <c r="AN45" s="154" t="s">
        <v>7397</v>
      </c>
      <c r="AO45" s="154" t="s">
        <v>8103</v>
      </c>
      <c r="AP45" s="154" t="s">
        <v>8527</v>
      </c>
      <c r="AQ45" s="154" t="s">
        <v>8528</v>
      </c>
      <c r="AR45" s="154" t="s">
        <v>8529</v>
      </c>
      <c r="AS45" s="154" t="s">
        <v>8530</v>
      </c>
      <c r="AT45" s="154" t="s">
        <v>7778</v>
      </c>
      <c r="AU45" s="192" t="s">
        <v>7404</v>
      </c>
      <c r="AV45" s="192" t="s">
        <v>8531</v>
      </c>
      <c r="AW45" s="192" t="s">
        <v>7780</v>
      </c>
      <c r="AX45" s="192" t="s">
        <v>7407</v>
      </c>
      <c r="AZ45" s="230" t="s">
        <v>125</v>
      </c>
      <c r="BA45" s="230" t="s">
        <v>5333</v>
      </c>
      <c r="BB45" s="230">
        <v>3</v>
      </c>
      <c r="BC45" s="194" t="s">
        <v>7781</v>
      </c>
      <c r="BD45" s="194" t="s">
        <v>8295</v>
      </c>
      <c r="BH45" s="194"/>
      <c r="BI45" s="194"/>
      <c r="BJ45" s="230">
        <v>4</v>
      </c>
      <c r="BK45" s="230" t="s">
        <v>7782</v>
      </c>
      <c r="BL45" s="198" t="s">
        <v>7412</v>
      </c>
      <c r="CQ45" s="199">
        <v>1</v>
      </c>
    </row>
    <row r="46" spans="2:95" ht="27.95" customHeight="1" x14ac:dyDescent="0.25">
      <c r="B46" s="287" t="str">
        <f>$BN$8</f>
        <v>INTER</v>
      </c>
      <c r="C46" s="288">
        <f>$BO$8</f>
        <v>1</v>
      </c>
      <c r="D46" s="289" t="str">
        <f>$BP$8</f>
        <v>Identifier l'objectif ou le besoin à maîtriser</v>
      </c>
      <c r="E46" s="289" t="str">
        <f>$BQ$8</f>
        <v>hydratation normale si deglutition securisee</v>
      </c>
      <c r="F46" s="289">
        <f>$BR$8</f>
        <v>0</v>
      </c>
      <c r="G46" s="289">
        <f>$BS$8</f>
        <v>0</v>
      </c>
      <c r="H46" s="289">
        <f>$BT$8</f>
        <v>0</v>
      </c>
      <c r="I46" s="289">
        <f>$BU$8</f>
        <v>0</v>
      </c>
      <c r="J46" s="288">
        <f>$BY$8</f>
        <v>0</v>
      </c>
      <c r="K46" s="290">
        <f>$CE$8</f>
        <v>1</v>
      </c>
      <c r="M46" s="192" t="s">
        <v>794</v>
      </c>
      <c r="N46" s="192">
        <v>44</v>
      </c>
      <c r="O46" s="192" t="s">
        <v>7372</v>
      </c>
      <c r="P46" s="154" t="s">
        <v>7753</v>
      </c>
      <c r="Q46" s="154" t="s">
        <v>8367</v>
      </c>
      <c r="R46" s="154" t="s">
        <v>8368</v>
      </c>
      <c r="S46" s="192" t="s">
        <v>80</v>
      </c>
      <c r="T46" s="154" t="s">
        <v>8532</v>
      </c>
      <c r="U46" s="192" t="s">
        <v>2873</v>
      </c>
      <c r="V46" s="154" t="s">
        <v>8533</v>
      </c>
      <c r="W46" s="154" t="s">
        <v>8534</v>
      </c>
      <c r="X46" s="154" t="s">
        <v>8535</v>
      </c>
      <c r="Y46" s="154" t="s">
        <v>7382</v>
      </c>
      <c r="Z46" s="154" t="s">
        <v>7383</v>
      </c>
      <c r="AA46" s="154" t="s">
        <v>7384</v>
      </c>
      <c r="AB46" s="154" t="s">
        <v>8536</v>
      </c>
      <c r="AC46" s="154" t="s">
        <v>8537</v>
      </c>
      <c r="AD46" s="154" t="s">
        <v>8538</v>
      </c>
      <c r="AE46" s="154" t="s">
        <v>8539</v>
      </c>
      <c r="AF46" s="154" t="s">
        <v>8540</v>
      </c>
      <c r="AG46" s="154" t="s">
        <v>8541</v>
      </c>
      <c r="AH46" s="154" t="s">
        <v>8542</v>
      </c>
      <c r="AI46" s="154" t="s">
        <v>8543</v>
      </c>
      <c r="AJ46" s="154" t="s">
        <v>8544</v>
      </c>
      <c r="AK46" s="154" t="s">
        <v>8545</v>
      </c>
      <c r="AL46" s="154" t="s">
        <v>8546</v>
      </c>
      <c r="AM46" s="154" t="s">
        <v>8547</v>
      </c>
      <c r="AN46" s="154" t="s">
        <v>7397</v>
      </c>
      <c r="AO46" s="154" t="s">
        <v>8103</v>
      </c>
      <c r="AP46" s="154" t="s">
        <v>8548</v>
      </c>
      <c r="AQ46" s="154" t="s">
        <v>8549</v>
      </c>
      <c r="AR46" s="154" t="s">
        <v>8550</v>
      </c>
      <c r="AS46" s="154" t="s">
        <v>8551</v>
      </c>
      <c r="AT46" s="154" t="s">
        <v>7778</v>
      </c>
      <c r="AU46" s="192" t="s">
        <v>7404</v>
      </c>
      <c r="AV46" s="192" t="s">
        <v>8552</v>
      </c>
      <c r="AW46" s="192" t="s">
        <v>7780</v>
      </c>
      <c r="AX46" s="192" t="s">
        <v>7407</v>
      </c>
      <c r="AZ46" s="230" t="s">
        <v>125</v>
      </c>
      <c r="BA46" s="230" t="s">
        <v>5333</v>
      </c>
      <c r="BB46" s="230">
        <v>4</v>
      </c>
      <c r="BC46" s="194" t="s">
        <v>7806</v>
      </c>
      <c r="BD46" s="194" t="s">
        <v>7807</v>
      </c>
      <c r="BE46" s="194" t="s">
        <v>7808</v>
      </c>
      <c r="BF46" s="194" t="s">
        <v>7654</v>
      </c>
      <c r="BG46" s="194" t="s">
        <v>7809</v>
      </c>
      <c r="BH46" s="194" t="s">
        <v>7810</v>
      </c>
      <c r="BI46" s="194" t="s">
        <v>7811</v>
      </c>
      <c r="BJ46" s="230">
        <v>4</v>
      </c>
      <c r="BK46" s="230" t="s">
        <v>7812</v>
      </c>
      <c r="BL46" s="198" t="s">
        <v>7412</v>
      </c>
      <c r="CQ46" s="199">
        <v>1</v>
      </c>
    </row>
    <row r="47" spans="2:95" ht="27.95" customHeight="1" x14ac:dyDescent="0.25">
      <c r="B47" s="287" t="str">
        <f>$BN$9</f>
        <v>INTER</v>
      </c>
      <c r="C47" s="288">
        <f>$BO$9</f>
        <v>2</v>
      </c>
      <c r="D47" s="289" t="str">
        <f>$BP$9</f>
        <v>Décrire l'action de production, service ou accompagnement</v>
      </c>
      <c r="E47" s="289" t="str">
        <f>$BQ$9</f>
        <v>appliquer la prescription en production service ou accompagnement</v>
      </c>
      <c r="F47" s="289" t="str">
        <f>$BR$9</f>
        <v>j applique la consigne</v>
      </c>
      <c r="G47" s="289" t="str">
        <f>$BS$9</f>
        <v>applique la consigne</v>
      </c>
      <c r="H47" s="289" t="str">
        <f>$BT$9</f>
        <v>appliquer la prescription</v>
      </c>
      <c r="I47" s="289" t="str">
        <f>$BU$9</f>
        <v>appliquer prescription</v>
      </c>
      <c r="J47" s="288">
        <f>$BY$9</f>
        <v>1</v>
      </c>
      <c r="K47" s="290">
        <f>$CE$9</f>
        <v>1</v>
      </c>
      <c r="M47" s="192" t="s">
        <v>809</v>
      </c>
      <c r="N47" s="192">
        <v>45</v>
      </c>
      <c r="O47" s="192" t="s">
        <v>7372</v>
      </c>
      <c r="P47" s="154" t="s">
        <v>7753</v>
      </c>
      <c r="Q47" s="154" t="s">
        <v>8367</v>
      </c>
      <c r="R47" s="154" t="s">
        <v>8368</v>
      </c>
      <c r="S47" s="192" t="s">
        <v>8553</v>
      </c>
      <c r="T47" s="154" t="s">
        <v>8554</v>
      </c>
      <c r="U47" s="192" t="s">
        <v>7663</v>
      </c>
      <c r="V47" s="154" t="s">
        <v>8555</v>
      </c>
      <c r="W47" s="154" t="s">
        <v>8556</v>
      </c>
      <c r="X47" s="154" t="s">
        <v>8557</v>
      </c>
      <c r="Y47" s="154" t="s">
        <v>7382</v>
      </c>
      <c r="Z47" s="154" t="s">
        <v>7383</v>
      </c>
      <c r="AA47" s="154" t="s">
        <v>7384</v>
      </c>
      <c r="AB47" s="154" t="s">
        <v>8558</v>
      </c>
      <c r="AC47" s="154" t="s">
        <v>8559</v>
      </c>
      <c r="AD47" s="154" t="s">
        <v>8560</v>
      </c>
      <c r="AE47" s="154" t="s">
        <v>8561</v>
      </c>
      <c r="AF47" s="154" t="s">
        <v>8562</v>
      </c>
      <c r="AG47" s="154" t="s">
        <v>8563</v>
      </c>
      <c r="AH47" s="154" t="s">
        <v>8564</v>
      </c>
      <c r="AI47" s="154" t="s">
        <v>8565</v>
      </c>
      <c r="AJ47" s="154" t="s">
        <v>8566</v>
      </c>
      <c r="AK47" s="154" t="s">
        <v>8567</v>
      </c>
      <c r="AL47" s="154" t="s">
        <v>8568</v>
      </c>
      <c r="AM47" s="154" t="s">
        <v>8569</v>
      </c>
      <c r="AN47" s="154" t="s">
        <v>7397</v>
      </c>
      <c r="AO47" s="154" t="s">
        <v>8103</v>
      </c>
      <c r="AP47" s="154" t="s">
        <v>8570</v>
      </c>
      <c r="AQ47" s="154" t="s">
        <v>8571</v>
      </c>
      <c r="AR47" s="154" t="s">
        <v>8572</v>
      </c>
      <c r="AS47" s="154" t="s">
        <v>8573</v>
      </c>
      <c r="AT47" s="154" t="s">
        <v>7778</v>
      </c>
      <c r="AU47" s="192" t="s">
        <v>7404</v>
      </c>
      <c r="AV47" s="192" t="s">
        <v>8574</v>
      </c>
      <c r="AW47" s="192" t="s">
        <v>7780</v>
      </c>
      <c r="AX47" s="192" t="s">
        <v>7407</v>
      </c>
      <c r="AZ47" s="230" t="s">
        <v>125</v>
      </c>
      <c r="BA47" s="230" t="s">
        <v>5333</v>
      </c>
      <c r="BB47" s="230">
        <v>5</v>
      </c>
      <c r="BC47" s="194" t="s">
        <v>7836</v>
      </c>
      <c r="BD47" s="194" t="s">
        <v>7837</v>
      </c>
      <c r="BE47" s="194" t="s">
        <v>7838</v>
      </c>
      <c r="BF47" s="194" t="s">
        <v>7839</v>
      </c>
      <c r="BG47" s="194" t="s">
        <v>7840</v>
      </c>
      <c r="BH47" s="194" t="s">
        <v>7533</v>
      </c>
      <c r="BI47" s="194"/>
      <c r="BJ47" s="230">
        <v>4</v>
      </c>
      <c r="BK47" s="230" t="s">
        <v>7841</v>
      </c>
      <c r="BL47" s="198" t="s">
        <v>7412</v>
      </c>
      <c r="CQ47" s="199">
        <v>1</v>
      </c>
    </row>
    <row r="48" spans="2:95" ht="27.95" customHeight="1" x14ac:dyDescent="0.25">
      <c r="B48" s="287" t="str">
        <f>$BN$10</f>
        <v>INTER</v>
      </c>
      <c r="C48" s="288">
        <f>$BO$10</f>
        <v>3</v>
      </c>
      <c r="D48" s="289" t="str">
        <f>$BP$10</f>
        <v>Citer un contrôle terrain observable</v>
      </c>
      <c r="E48" s="289" t="str">
        <f>$BQ$10</f>
        <v>boisson niveau 0 ecoulement libre sans resistance notable</v>
      </c>
      <c r="F48" s="289" t="str">
        <f>$BR$10</f>
        <v>ecoulement libre sans resistance notable</v>
      </c>
      <c r="G48" s="289">
        <f>$BS$10</f>
        <v>0</v>
      </c>
      <c r="H48" s="289">
        <f>$BT$10</f>
        <v>0</v>
      </c>
      <c r="I48" s="289">
        <f>$BU$10</f>
        <v>0</v>
      </c>
      <c r="J48" s="288">
        <f>$BY$10</f>
        <v>1</v>
      </c>
      <c r="K48" s="290">
        <f>$CE$10</f>
        <v>1</v>
      </c>
      <c r="M48" s="192" t="s">
        <v>824</v>
      </c>
      <c r="N48" s="192">
        <v>46</v>
      </c>
      <c r="O48" s="192" t="s">
        <v>7372</v>
      </c>
      <c r="P48" s="154" t="s">
        <v>7753</v>
      </c>
      <c r="Q48" s="154" t="s">
        <v>8367</v>
      </c>
      <c r="R48" s="154" t="s">
        <v>8368</v>
      </c>
      <c r="S48" s="192" t="s">
        <v>8575</v>
      </c>
      <c r="T48" s="154" t="s">
        <v>8576</v>
      </c>
      <c r="U48" s="192" t="s">
        <v>7663</v>
      </c>
      <c r="V48" s="154" t="s">
        <v>8577</v>
      </c>
      <c r="W48" s="154" t="s">
        <v>8578</v>
      </c>
      <c r="X48" s="154" t="s">
        <v>8579</v>
      </c>
      <c r="Y48" s="154" t="s">
        <v>7382</v>
      </c>
      <c r="Z48" s="154" t="s">
        <v>7383</v>
      </c>
      <c r="AA48" s="154" t="s">
        <v>7384</v>
      </c>
      <c r="AB48" s="154" t="s">
        <v>8580</v>
      </c>
      <c r="AC48" s="154" t="s">
        <v>8581</v>
      </c>
      <c r="AD48" s="154" t="s">
        <v>8582</v>
      </c>
      <c r="AE48" s="154" t="s">
        <v>8583</v>
      </c>
      <c r="AF48" s="154" t="s">
        <v>8584</v>
      </c>
      <c r="AG48" s="154" t="s">
        <v>8585</v>
      </c>
      <c r="AH48" s="154" t="s">
        <v>8586</v>
      </c>
      <c r="AI48" s="154" t="s">
        <v>8587</v>
      </c>
      <c r="AJ48" s="154" t="s">
        <v>8588</v>
      </c>
      <c r="AK48" s="154" t="s">
        <v>8589</v>
      </c>
      <c r="AL48" s="154" t="s">
        <v>8590</v>
      </c>
      <c r="AM48" s="154" t="s">
        <v>8591</v>
      </c>
      <c r="AN48" s="154" t="s">
        <v>7397</v>
      </c>
      <c r="AO48" s="154" t="s">
        <v>8103</v>
      </c>
      <c r="AP48" s="154" t="s">
        <v>8592</v>
      </c>
      <c r="AQ48" s="154" t="s">
        <v>8593</v>
      </c>
      <c r="AR48" s="154" t="s">
        <v>8594</v>
      </c>
      <c r="AS48" s="154" t="s">
        <v>8595</v>
      </c>
      <c r="AT48" s="154" t="s">
        <v>7778</v>
      </c>
      <c r="AU48" s="192" t="s">
        <v>7404</v>
      </c>
      <c r="AV48" s="192" t="s">
        <v>8596</v>
      </c>
      <c r="AW48" s="192" t="s">
        <v>7780</v>
      </c>
      <c r="AX48" s="192" t="s">
        <v>7407</v>
      </c>
      <c r="AZ48" s="230" t="s">
        <v>145</v>
      </c>
      <c r="BA48" s="230" t="s">
        <v>5332</v>
      </c>
      <c r="BB48" s="230">
        <v>1</v>
      </c>
      <c r="BC48" s="194" t="s">
        <v>7408</v>
      </c>
      <c r="BD48" s="194" t="s">
        <v>8597</v>
      </c>
      <c r="BE48" s="194" t="s">
        <v>8598</v>
      </c>
      <c r="BI48" s="194"/>
      <c r="BJ48" s="230">
        <v>4</v>
      </c>
      <c r="BK48" s="230" t="s">
        <v>7411</v>
      </c>
      <c r="BL48" s="198" t="s">
        <v>7412</v>
      </c>
      <c r="CQ48" s="199">
        <v>1</v>
      </c>
    </row>
    <row r="49" spans="2:95" ht="27.95" customHeight="1" x14ac:dyDescent="0.25">
      <c r="B49" s="287" t="str">
        <f>$BN$11</f>
        <v>INTER</v>
      </c>
      <c r="C49" s="288">
        <f>$BO$11</f>
        <v>4</v>
      </c>
      <c r="D49" s="289" t="str">
        <f>$BP$11</f>
        <v>Prévoir la transmission en cas d'écart</v>
      </c>
      <c r="E49" s="289" t="str">
        <f>$BQ$11</f>
        <v>prevenir cuisine soins ou responsable si ecart</v>
      </c>
      <c r="F49" s="289" t="str">
        <f>$BR$11</f>
        <v>signale tout ecart</v>
      </c>
      <c r="G49" s="289" t="str">
        <f>$BS$11</f>
        <v>signaler tout ecart</v>
      </c>
      <c r="H49" s="289" t="str">
        <f>$BT$11</f>
        <v>prevenir cuisine soins</v>
      </c>
      <c r="I49" s="289" t="str">
        <f>$BU$11</f>
        <v>prevenir responsable</v>
      </c>
      <c r="J49" s="288">
        <f>$BY$11</f>
        <v>0</v>
      </c>
      <c r="K49" s="290">
        <f>$CE$11</f>
        <v>1</v>
      </c>
      <c r="M49" s="192" t="s">
        <v>839</v>
      </c>
      <c r="N49" s="192">
        <v>47</v>
      </c>
      <c r="O49" s="192" t="s">
        <v>7372</v>
      </c>
      <c r="P49" s="154" t="s">
        <v>7753</v>
      </c>
      <c r="Q49" s="154" t="s">
        <v>8367</v>
      </c>
      <c r="R49" s="154" t="s">
        <v>8368</v>
      </c>
      <c r="S49" s="192" t="s">
        <v>8599</v>
      </c>
      <c r="T49" s="154" t="s">
        <v>8600</v>
      </c>
      <c r="U49" s="192" t="s">
        <v>7663</v>
      </c>
      <c r="V49" s="154" t="s">
        <v>8601</v>
      </c>
      <c r="W49" s="154" t="s">
        <v>8602</v>
      </c>
      <c r="X49" s="154" t="s">
        <v>8603</v>
      </c>
      <c r="Y49" s="154" t="s">
        <v>7382</v>
      </c>
      <c r="Z49" s="154" t="s">
        <v>7383</v>
      </c>
      <c r="AA49" s="154" t="s">
        <v>7384</v>
      </c>
      <c r="AB49" s="154" t="s">
        <v>8604</v>
      </c>
      <c r="AC49" s="154" t="s">
        <v>8605</v>
      </c>
      <c r="AD49" s="154" t="s">
        <v>8606</v>
      </c>
      <c r="AE49" s="154" t="s">
        <v>8607</v>
      </c>
      <c r="AF49" s="154" t="s">
        <v>8608</v>
      </c>
      <c r="AG49" s="154" t="s">
        <v>8609</v>
      </c>
      <c r="AH49" s="154" t="s">
        <v>8610</v>
      </c>
      <c r="AI49" s="154" t="s">
        <v>8611</v>
      </c>
      <c r="AJ49" s="154" t="s">
        <v>8612</v>
      </c>
      <c r="AK49" s="154" t="s">
        <v>8613</v>
      </c>
      <c r="AL49" s="154" t="s">
        <v>8614</v>
      </c>
      <c r="AM49" s="154" t="s">
        <v>8615</v>
      </c>
      <c r="AN49" s="154" t="s">
        <v>7397</v>
      </c>
      <c r="AO49" s="154" t="s">
        <v>8103</v>
      </c>
      <c r="AP49" s="154" t="s">
        <v>8616</v>
      </c>
      <c r="AQ49" s="154" t="s">
        <v>8617</v>
      </c>
      <c r="AR49" s="154" t="s">
        <v>8618</v>
      </c>
      <c r="AS49" s="154" t="s">
        <v>8619</v>
      </c>
      <c r="AT49" s="154" t="s">
        <v>7778</v>
      </c>
      <c r="AU49" s="192" t="s">
        <v>7404</v>
      </c>
      <c r="AV49" s="192" t="s">
        <v>8620</v>
      </c>
      <c r="AW49" s="192" t="s">
        <v>7780</v>
      </c>
      <c r="AX49" s="192" t="s">
        <v>7407</v>
      </c>
      <c r="AZ49" s="230" t="s">
        <v>145</v>
      </c>
      <c r="BA49" s="230" t="s">
        <v>5332</v>
      </c>
      <c r="BB49" s="230">
        <v>2</v>
      </c>
      <c r="BC49" s="194" t="s">
        <v>7439</v>
      </c>
      <c r="BD49" s="194" t="s">
        <v>8621</v>
      </c>
      <c r="BE49" s="194" t="s">
        <v>7441</v>
      </c>
      <c r="BF49" s="194" t="s">
        <v>7442</v>
      </c>
      <c r="BG49" s="194" t="s">
        <v>7443</v>
      </c>
      <c r="BJ49" s="230">
        <v>4</v>
      </c>
      <c r="BK49" s="230" t="s">
        <v>7444</v>
      </c>
      <c r="BL49" s="198" t="s">
        <v>7412</v>
      </c>
      <c r="CQ49" s="199">
        <v>1</v>
      </c>
    </row>
    <row r="50" spans="2:95" ht="27.95" customHeight="1" x14ac:dyDescent="0.25">
      <c r="B50" s="287" t="str">
        <f>$BN$12</f>
        <v>INTER</v>
      </c>
      <c r="C50" s="288">
        <f>$BO$12</f>
        <v>5</v>
      </c>
      <c r="D50" s="289" t="str">
        <f>$BP$12</f>
        <v>Prévoir une trace ou une observation exploitable</v>
      </c>
      <c r="E50" s="289" t="str">
        <f>$BQ$12</f>
        <v>noter ou faire remonter l observation utile</v>
      </c>
      <c r="F50" s="289" t="str">
        <f>$BR$12</f>
        <v>noter observation</v>
      </c>
      <c r="G50" s="289" t="str">
        <f>$BS$12</f>
        <v>faire remonter observation</v>
      </c>
      <c r="H50" s="289" t="str">
        <f>$BT$12</f>
        <v>observation utile</v>
      </c>
      <c r="I50" s="289" t="str">
        <f>$BU$12</f>
        <v>information utile</v>
      </c>
      <c r="J50" s="288">
        <f>$BY$12</f>
        <v>0</v>
      </c>
      <c r="K50" s="290">
        <f>$CE$12</f>
        <v>1</v>
      </c>
      <c r="M50" s="192" t="s">
        <v>854</v>
      </c>
      <c r="N50" s="192">
        <v>48</v>
      </c>
      <c r="O50" s="192" t="s">
        <v>7372</v>
      </c>
      <c r="P50" s="154" t="s">
        <v>7753</v>
      </c>
      <c r="Q50" s="154" t="s">
        <v>8367</v>
      </c>
      <c r="R50" s="154" t="s">
        <v>8368</v>
      </c>
      <c r="S50" s="192" t="s">
        <v>8622</v>
      </c>
      <c r="T50" s="154" t="s">
        <v>8623</v>
      </c>
      <c r="U50" s="192" t="s">
        <v>7663</v>
      </c>
      <c r="V50" s="154" t="s">
        <v>8624</v>
      </c>
      <c r="W50" s="154" t="s">
        <v>8625</v>
      </c>
      <c r="X50" s="154" t="s">
        <v>8626</v>
      </c>
      <c r="Y50" s="154" t="s">
        <v>7382</v>
      </c>
      <c r="Z50" s="154" t="s">
        <v>7383</v>
      </c>
      <c r="AA50" s="154" t="s">
        <v>7384</v>
      </c>
      <c r="AB50" s="154" t="s">
        <v>8627</v>
      </c>
      <c r="AC50" s="154" t="s">
        <v>8628</v>
      </c>
      <c r="AD50" s="154" t="s">
        <v>8629</v>
      </c>
      <c r="AE50" s="154" t="s">
        <v>8630</v>
      </c>
      <c r="AF50" s="154" t="s">
        <v>8631</v>
      </c>
      <c r="AG50" s="154" t="s">
        <v>8632</v>
      </c>
      <c r="AH50" s="154" t="s">
        <v>8633</v>
      </c>
      <c r="AI50" s="154" t="s">
        <v>8634</v>
      </c>
      <c r="AJ50" s="154" t="s">
        <v>8635</v>
      </c>
      <c r="AK50" s="154" t="s">
        <v>8636</v>
      </c>
      <c r="AL50" s="154" t="s">
        <v>8637</v>
      </c>
      <c r="AM50" s="154" t="s">
        <v>8638</v>
      </c>
      <c r="AN50" s="154" t="s">
        <v>7397</v>
      </c>
      <c r="AO50" s="154" t="s">
        <v>8103</v>
      </c>
      <c r="AP50" s="154" t="s">
        <v>8639</v>
      </c>
      <c r="AQ50" s="154" t="s">
        <v>8640</v>
      </c>
      <c r="AR50" s="154" t="s">
        <v>8641</v>
      </c>
      <c r="AS50" s="154" t="s">
        <v>8642</v>
      </c>
      <c r="AT50" s="154" t="s">
        <v>7778</v>
      </c>
      <c r="AU50" s="192" t="s">
        <v>7404</v>
      </c>
      <c r="AV50" s="192" t="s">
        <v>8643</v>
      </c>
      <c r="AW50" s="192" t="s">
        <v>7780</v>
      </c>
      <c r="AX50" s="192" t="s">
        <v>7407</v>
      </c>
      <c r="AZ50" s="230" t="s">
        <v>145</v>
      </c>
      <c r="BA50" s="230" t="s">
        <v>5332</v>
      </c>
      <c r="BB50" s="230">
        <v>3</v>
      </c>
      <c r="BC50" s="194" t="s">
        <v>7472</v>
      </c>
      <c r="BD50" s="194" t="s">
        <v>8644</v>
      </c>
      <c r="BJ50" s="230">
        <v>4</v>
      </c>
      <c r="BK50" s="230" t="s">
        <v>7474</v>
      </c>
      <c r="BL50" s="198" t="s">
        <v>7412</v>
      </c>
      <c r="CQ50" s="199">
        <v>1</v>
      </c>
    </row>
    <row r="51" spans="2:95" ht="27.95" customHeight="1" x14ac:dyDescent="0.25">
      <c r="B51" s="287" t="str">
        <f>$BN$13</f>
        <v>CFA</v>
      </c>
      <c r="C51" s="288">
        <f>$BO$13</f>
        <v>1</v>
      </c>
      <c r="D51" s="289" t="str">
        <f>$BP$13</f>
        <v>Dire ce qui est vérifié concrètement</v>
      </c>
      <c r="E51" s="289" t="str">
        <f>$BQ$13</f>
        <v>boisson niveau 0</v>
      </c>
      <c r="F51" s="289" t="str">
        <f>$BR$13</f>
        <v>iddsi 0</v>
      </c>
      <c r="G51" s="289">
        <f>$BS$13</f>
        <v>0</v>
      </c>
      <c r="H51" s="289">
        <f>$BT$13</f>
        <v>0</v>
      </c>
      <c r="I51" s="289">
        <f>$BU$13</f>
        <v>0</v>
      </c>
      <c r="J51" s="288">
        <f>$BY$13</f>
        <v>0</v>
      </c>
      <c r="K51" s="290">
        <f>$CE$13</f>
        <v>1</v>
      </c>
      <c r="M51" s="192" t="s">
        <v>869</v>
      </c>
      <c r="N51" s="192">
        <v>49</v>
      </c>
      <c r="O51" s="192" t="s">
        <v>7372</v>
      </c>
      <c r="P51" s="154" t="s">
        <v>7373</v>
      </c>
      <c r="Q51" s="154" t="s">
        <v>8645</v>
      </c>
      <c r="R51" s="154" t="s">
        <v>8646</v>
      </c>
      <c r="S51" s="192" t="s">
        <v>8647</v>
      </c>
      <c r="T51" s="154" t="s">
        <v>8648</v>
      </c>
      <c r="U51" s="192" t="s">
        <v>7663</v>
      </c>
      <c r="V51" s="154" t="s">
        <v>8649</v>
      </c>
      <c r="W51" s="154" t="s">
        <v>8650</v>
      </c>
      <c r="X51" s="154" t="s">
        <v>8651</v>
      </c>
      <c r="Y51" s="154" t="s">
        <v>7382</v>
      </c>
      <c r="Z51" s="154" t="s">
        <v>7383</v>
      </c>
      <c r="AA51" s="154" t="s">
        <v>7384</v>
      </c>
      <c r="AB51" s="154" t="s">
        <v>8652</v>
      </c>
      <c r="AC51" s="154" t="s">
        <v>8653</v>
      </c>
      <c r="AD51" s="154" t="s">
        <v>8654</v>
      </c>
      <c r="AE51" s="154" t="s">
        <v>8655</v>
      </c>
      <c r="AF51" s="154" t="s">
        <v>8656</v>
      </c>
      <c r="AG51" s="154" t="s">
        <v>8657</v>
      </c>
      <c r="AH51" s="154" t="s">
        <v>8658</v>
      </c>
      <c r="AI51" s="154" t="s">
        <v>8659</v>
      </c>
      <c r="AJ51" s="154" t="s">
        <v>8660</v>
      </c>
      <c r="AK51" s="154" t="s">
        <v>8661</v>
      </c>
      <c r="AL51" s="154" t="s">
        <v>8662</v>
      </c>
      <c r="AM51" s="154" t="s">
        <v>8663</v>
      </c>
      <c r="AN51" s="154" t="s">
        <v>8664</v>
      </c>
      <c r="AO51" s="154" t="s">
        <v>8665</v>
      </c>
      <c r="AP51" s="154" t="s">
        <v>8666</v>
      </c>
      <c r="AQ51" s="154" t="s">
        <v>8667</v>
      </c>
      <c r="AR51" s="154" t="s">
        <v>8668</v>
      </c>
      <c r="AS51" s="154" t="s">
        <v>8669</v>
      </c>
      <c r="AT51" s="154" t="s">
        <v>7778</v>
      </c>
      <c r="AU51" s="192" t="s">
        <v>7404</v>
      </c>
      <c r="AV51" s="192" t="s">
        <v>8670</v>
      </c>
      <c r="AW51" s="192" t="s">
        <v>7406</v>
      </c>
      <c r="AX51" s="192" t="s">
        <v>7407</v>
      </c>
      <c r="AZ51" s="230" t="s">
        <v>145</v>
      </c>
      <c r="BA51" s="230" t="s">
        <v>5332</v>
      </c>
      <c r="BB51" s="230">
        <v>4</v>
      </c>
      <c r="BC51" s="194" t="s">
        <v>7502</v>
      </c>
      <c r="BD51" s="194" t="s">
        <v>8671</v>
      </c>
      <c r="BJ51" s="230">
        <v>4</v>
      </c>
      <c r="BK51" s="230" t="s">
        <v>7504</v>
      </c>
      <c r="BL51" s="198" t="s">
        <v>7412</v>
      </c>
      <c r="CQ51" s="199">
        <v>1</v>
      </c>
    </row>
    <row r="52" spans="2:95" ht="27.95" customHeight="1" x14ac:dyDescent="0.25">
      <c r="B52" s="287" t="str">
        <f>$BN$14</f>
        <v>CFA</v>
      </c>
      <c r="C52" s="288">
        <f>$BO$14</f>
        <v>2</v>
      </c>
      <c r="D52" s="289" t="str">
        <f>$BP$14</f>
        <v>Respecter la prescription ou la consigne</v>
      </c>
      <c r="E52" s="289" t="str">
        <f>$BQ$14</f>
        <v>la prescription ou la consigne donnee</v>
      </c>
      <c r="F52" s="289" t="str">
        <f>$BR$14</f>
        <v>je regarde la consigne</v>
      </c>
      <c r="G52" s="289" t="str">
        <f>$BS$14</f>
        <v>regarde la consigne</v>
      </c>
      <c r="H52" s="289" t="str">
        <f>$BT$14</f>
        <v>prescription consigne</v>
      </c>
      <c r="I52" s="289" t="str">
        <f>$BU$14</f>
        <v>consigne donnee</v>
      </c>
      <c r="J52" s="288">
        <f>$BY$14</f>
        <v>1</v>
      </c>
      <c r="K52" s="290">
        <f>$CE$14</f>
        <v>1</v>
      </c>
      <c r="M52" s="192" t="s">
        <v>884</v>
      </c>
      <c r="N52" s="192">
        <v>50</v>
      </c>
      <c r="O52" s="192" t="s">
        <v>7372</v>
      </c>
      <c r="P52" s="154" t="s">
        <v>7373</v>
      </c>
      <c r="Q52" s="154" t="s">
        <v>8645</v>
      </c>
      <c r="R52" s="154" t="s">
        <v>8646</v>
      </c>
      <c r="S52" s="192" t="s">
        <v>8672</v>
      </c>
      <c r="T52" s="154" t="s">
        <v>8673</v>
      </c>
      <c r="U52" s="192" t="s">
        <v>7663</v>
      </c>
      <c r="V52" s="154" t="s">
        <v>8674</v>
      </c>
      <c r="W52" s="154" t="s">
        <v>8675</v>
      </c>
      <c r="X52" s="154" t="s">
        <v>8676</v>
      </c>
      <c r="Y52" s="154" t="s">
        <v>7382</v>
      </c>
      <c r="Z52" s="154" t="s">
        <v>7383</v>
      </c>
      <c r="AA52" s="154" t="s">
        <v>7384</v>
      </c>
      <c r="AB52" s="154" t="s">
        <v>8677</v>
      </c>
      <c r="AC52" s="154" t="s">
        <v>8678</v>
      </c>
      <c r="AD52" s="154" t="s">
        <v>8679</v>
      </c>
      <c r="AE52" s="154" t="s">
        <v>8680</v>
      </c>
      <c r="AF52" s="154" t="s">
        <v>8681</v>
      </c>
      <c r="AG52" s="154" t="s">
        <v>8682</v>
      </c>
      <c r="AH52" s="154" t="s">
        <v>8683</v>
      </c>
      <c r="AI52" s="154" t="s">
        <v>8684</v>
      </c>
      <c r="AJ52" s="154" t="s">
        <v>8685</v>
      </c>
      <c r="AK52" s="154" t="s">
        <v>8686</v>
      </c>
      <c r="AL52" s="154" t="s">
        <v>8687</v>
      </c>
      <c r="AM52" s="154" t="s">
        <v>8688</v>
      </c>
      <c r="AN52" s="154" t="s">
        <v>8664</v>
      </c>
      <c r="AO52" s="154" t="s">
        <v>8689</v>
      </c>
      <c r="AP52" s="154" t="s">
        <v>8690</v>
      </c>
      <c r="AQ52" s="154" t="s">
        <v>8691</v>
      </c>
      <c r="AR52" s="154" t="s">
        <v>8692</v>
      </c>
      <c r="AS52" s="154" t="s">
        <v>8693</v>
      </c>
      <c r="AT52" s="154" t="s">
        <v>7778</v>
      </c>
      <c r="AU52" s="192" t="s">
        <v>7404</v>
      </c>
      <c r="AV52" s="192" t="s">
        <v>8694</v>
      </c>
      <c r="AW52" s="192" t="s">
        <v>7406</v>
      </c>
      <c r="AX52" s="192" t="s">
        <v>7407</v>
      </c>
      <c r="AZ52" s="230" t="s">
        <v>145</v>
      </c>
      <c r="BA52" s="230" t="s">
        <v>5332</v>
      </c>
      <c r="BB52" s="230">
        <v>5</v>
      </c>
      <c r="BC52" s="194" t="s">
        <v>7529</v>
      </c>
      <c r="BD52" s="194" t="s">
        <v>8695</v>
      </c>
      <c r="BE52" s="194" t="s">
        <v>8696</v>
      </c>
      <c r="BF52" s="194" t="s">
        <v>7532</v>
      </c>
      <c r="BG52" s="194" t="s">
        <v>7533</v>
      </c>
      <c r="BJ52" s="230">
        <v>4</v>
      </c>
      <c r="BK52" s="230" t="s">
        <v>7534</v>
      </c>
      <c r="BL52" s="198" t="s">
        <v>7412</v>
      </c>
      <c r="CQ52" s="199">
        <v>1</v>
      </c>
    </row>
    <row r="53" spans="2:95" ht="27.95" customHeight="1" x14ac:dyDescent="0.25">
      <c r="B53" s="287" t="str">
        <f>$BN$15</f>
        <v>CFA</v>
      </c>
      <c r="C53" s="288">
        <f>$BO$15</f>
        <v>3</v>
      </c>
      <c r="D53" s="289" t="str">
        <f>$BP$15</f>
        <v>Réaliser le contrôle simple attendu</v>
      </c>
      <c r="E53" s="289" t="str">
        <f>$BQ$15</f>
        <v>ecoulement libre sans resistance notable</v>
      </c>
      <c r="F53" s="289">
        <f>$BR$15</f>
        <v>0</v>
      </c>
      <c r="G53" s="289">
        <f>$BS$15</f>
        <v>0</v>
      </c>
      <c r="H53" s="289">
        <f>$BT$15</f>
        <v>0</v>
      </c>
      <c r="I53" s="289">
        <f>$BU$15</f>
        <v>0</v>
      </c>
      <c r="J53" s="288">
        <f>$BY$15</f>
        <v>1</v>
      </c>
      <c r="K53" s="290">
        <f>$CE$15</f>
        <v>1</v>
      </c>
      <c r="M53" s="192" t="s">
        <v>900</v>
      </c>
      <c r="N53" s="192">
        <v>51</v>
      </c>
      <c r="O53" s="192" t="s">
        <v>7372</v>
      </c>
      <c r="P53" s="154" t="s">
        <v>7373</v>
      </c>
      <c r="Q53" s="154" t="s">
        <v>8645</v>
      </c>
      <c r="R53" s="154" t="s">
        <v>8646</v>
      </c>
      <c r="S53" s="192" t="s">
        <v>1813</v>
      </c>
      <c r="T53" s="154" t="s">
        <v>8697</v>
      </c>
      <c r="U53" s="192" t="s">
        <v>7663</v>
      </c>
      <c r="V53" s="154" t="s">
        <v>8698</v>
      </c>
      <c r="W53" s="154" t="s">
        <v>8699</v>
      </c>
      <c r="X53" s="154" t="s">
        <v>8700</v>
      </c>
      <c r="Y53" s="154" t="s">
        <v>7382</v>
      </c>
      <c r="Z53" s="154" t="s">
        <v>7383</v>
      </c>
      <c r="AA53" s="154" t="s">
        <v>7384</v>
      </c>
      <c r="AB53" s="154" t="s">
        <v>8701</v>
      </c>
      <c r="AC53" s="154" t="s">
        <v>8702</v>
      </c>
      <c r="AD53" s="154" t="s">
        <v>8703</v>
      </c>
      <c r="AE53" s="154" t="s">
        <v>8704</v>
      </c>
      <c r="AF53" s="154" t="s">
        <v>8705</v>
      </c>
      <c r="AG53" s="154" t="s">
        <v>8706</v>
      </c>
      <c r="AH53" s="154" t="s">
        <v>8707</v>
      </c>
      <c r="AI53" s="154" t="s">
        <v>8708</v>
      </c>
      <c r="AJ53" s="154" t="s">
        <v>8709</v>
      </c>
      <c r="AK53" s="154" t="s">
        <v>8710</v>
      </c>
      <c r="AL53" s="154" t="s">
        <v>8711</v>
      </c>
      <c r="AM53" s="154" t="s">
        <v>8712</v>
      </c>
      <c r="AN53" s="154" t="s">
        <v>8664</v>
      </c>
      <c r="AO53" s="154" t="s">
        <v>8713</v>
      </c>
      <c r="AP53" s="154" t="s">
        <v>8714</v>
      </c>
      <c r="AQ53" s="154" t="s">
        <v>8715</v>
      </c>
      <c r="AR53" s="154" t="s">
        <v>8716</v>
      </c>
      <c r="AS53" s="154" t="s">
        <v>8717</v>
      </c>
      <c r="AT53" s="154" t="s">
        <v>7778</v>
      </c>
      <c r="AU53" s="192" t="s">
        <v>7404</v>
      </c>
      <c r="AV53" s="192" t="s">
        <v>8718</v>
      </c>
      <c r="AW53" s="192" t="s">
        <v>7406</v>
      </c>
      <c r="AX53" s="192" t="s">
        <v>7407</v>
      </c>
      <c r="AZ53" s="230" t="s">
        <v>145</v>
      </c>
      <c r="BA53" s="230" t="s">
        <v>7562</v>
      </c>
      <c r="BB53" s="230">
        <v>1</v>
      </c>
      <c r="BC53" s="194" t="s">
        <v>7563</v>
      </c>
      <c r="BD53" s="194" t="s">
        <v>8621</v>
      </c>
      <c r="BJ53" s="230">
        <v>4</v>
      </c>
      <c r="BK53" s="230" t="s">
        <v>7564</v>
      </c>
      <c r="BL53" s="198" t="s">
        <v>7412</v>
      </c>
      <c r="CQ53" s="199">
        <v>1</v>
      </c>
    </row>
    <row r="54" spans="2:95" ht="27.95" customHeight="1" x14ac:dyDescent="0.25">
      <c r="B54" s="287" t="str">
        <f>$BN$16</f>
        <v>CFA</v>
      </c>
      <c r="C54" s="288">
        <f>$BO$16</f>
        <v>4</v>
      </c>
      <c r="D54" s="289" t="str">
        <f>$BP$16</f>
        <v>Prévenir en cas d'écart</v>
      </c>
      <c r="E54" s="289" t="str">
        <f>$BQ$16</f>
        <v>je previens le responsable les soins ou le formateur</v>
      </c>
      <c r="F54" s="289" t="str">
        <f>$BR$16</f>
        <v>je previens</v>
      </c>
      <c r="G54" s="289" t="str">
        <f>$BS$16</f>
        <v>prevenir responsable</v>
      </c>
      <c r="H54" s="289" t="str">
        <f>$BT$16</f>
        <v>soins formateur</v>
      </c>
      <c r="I54" s="289" t="str">
        <f>$BU$16</f>
        <v>si ce n est pas bon</v>
      </c>
      <c r="J54" s="288">
        <f>$BY$16</f>
        <v>0</v>
      </c>
      <c r="K54" s="290">
        <f>$CE$16</f>
        <v>1</v>
      </c>
      <c r="M54" s="192" t="s">
        <v>915</v>
      </c>
      <c r="N54" s="192">
        <v>52</v>
      </c>
      <c r="O54" s="192" t="s">
        <v>7372</v>
      </c>
      <c r="P54" s="154" t="s">
        <v>7373</v>
      </c>
      <c r="Q54" s="154" t="s">
        <v>8645</v>
      </c>
      <c r="R54" s="154" t="s">
        <v>8646</v>
      </c>
      <c r="S54" s="192" t="s">
        <v>1078</v>
      </c>
      <c r="T54" s="154" t="s">
        <v>8719</v>
      </c>
      <c r="U54" s="192" t="s">
        <v>7663</v>
      </c>
      <c r="V54" s="154" t="s">
        <v>8720</v>
      </c>
      <c r="W54" s="154" t="s">
        <v>8721</v>
      </c>
      <c r="X54" s="154" t="s">
        <v>8722</v>
      </c>
      <c r="Y54" s="154" t="s">
        <v>7382</v>
      </c>
      <c r="Z54" s="154" t="s">
        <v>7383</v>
      </c>
      <c r="AA54" s="154" t="s">
        <v>7384</v>
      </c>
      <c r="AB54" s="154" t="s">
        <v>8723</v>
      </c>
      <c r="AC54" s="154" t="s">
        <v>8724</v>
      </c>
      <c r="AD54" s="154" t="s">
        <v>8725</v>
      </c>
      <c r="AE54" s="154" t="s">
        <v>8726</v>
      </c>
      <c r="AF54" s="154" t="s">
        <v>8727</v>
      </c>
      <c r="AG54" s="154" t="s">
        <v>8728</v>
      </c>
      <c r="AH54" s="154" t="s">
        <v>8729</v>
      </c>
      <c r="AI54" s="154" t="s">
        <v>8730</v>
      </c>
      <c r="AJ54" s="154" t="s">
        <v>8731</v>
      </c>
      <c r="AK54" s="154" t="s">
        <v>8732</v>
      </c>
      <c r="AL54" s="154" t="s">
        <v>8733</v>
      </c>
      <c r="AM54" s="154" t="s">
        <v>8734</v>
      </c>
      <c r="AN54" s="154" t="s">
        <v>8664</v>
      </c>
      <c r="AO54" s="154" t="s">
        <v>8735</v>
      </c>
      <c r="AP54" s="154" t="s">
        <v>8736</v>
      </c>
      <c r="AQ54" s="154" t="s">
        <v>8737</v>
      </c>
      <c r="AR54" s="154" t="s">
        <v>8738</v>
      </c>
      <c r="AS54" s="154" t="s">
        <v>8739</v>
      </c>
      <c r="AT54" s="154" t="s">
        <v>7778</v>
      </c>
      <c r="AU54" s="192" t="s">
        <v>7404</v>
      </c>
      <c r="AV54" s="192" t="s">
        <v>8740</v>
      </c>
      <c r="AW54" s="192" t="s">
        <v>7406</v>
      </c>
      <c r="AX54" s="192" t="s">
        <v>7407</v>
      </c>
      <c r="AZ54" s="230" t="s">
        <v>145</v>
      </c>
      <c r="BA54" s="230" t="s">
        <v>7562</v>
      </c>
      <c r="BB54" s="230">
        <v>2</v>
      </c>
      <c r="BC54" s="194" t="s">
        <v>7589</v>
      </c>
      <c r="BD54" s="194" t="s">
        <v>7590</v>
      </c>
      <c r="BE54" s="194" t="s">
        <v>7591</v>
      </c>
      <c r="BF54" s="194" t="s">
        <v>7443</v>
      </c>
      <c r="BG54" s="194" t="s">
        <v>7442</v>
      </c>
      <c r="BH54" s="230" t="s">
        <v>7592</v>
      </c>
      <c r="BJ54" s="230">
        <v>4</v>
      </c>
      <c r="BK54" s="230" t="s">
        <v>7593</v>
      </c>
      <c r="BL54" s="198" t="s">
        <v>7412</v>
      </c>
      <c r="CQ54" s="199">
        <v>1</v>
      </c>
    </row>
    <row r="55" spans="2:95" ht="27.95" customHeight="1" x14ac:dyDescent="0.25">
      <c r="B55" s="291" t="str">
        <f>$BN$17</f>
        <v>CFA</v>
      </c>
      <c r="C55" s="292">
        <f>$BO$17</f>
        <v>5</v>
      </c>
      <c r="D55" s="293" t="str">
        <f>$BP$17</f>
        <v>Transmettre ou noter ce qui a été observé</v>
      </c>
      <c r="E55" s="293" t="str">
        <f>$BQ$17</f>
        <v>ce que j ai vu corrige ou fait remonter</v>
      </c>
      <c r="F55" s="293" t="str">
        <f>$BR$17</f>
        <v>ce que j ai vu</v>
      </c>
      <c r="G55" s="293" t="str">
        <f>$BS$17</f>
        <v>corrige ou fait remonter</v>
      </c>
      <c r="H55" s="293" t="str">
        <f>$BT$17</f>
        <v>fait remonter</v>
      </c>
      <c r="I55" s="293" t="str">
        <f>$BU$17</f>
        <v>je transmets</v>
      </c>
      <c r="J55" s="292">
        <f>$BY$17</f>
        <v>0</v>
      </c>
      <c r="K55" s="294">
        <f>$CE$17</f>
        <v>1</v>
      </c>
      <c r="M55" s="192" t="s">
        <v>936</v>
      </c>
      <c r="N55" s="192">
        <v>53</v>
      </c>
      <c r="O55" s="192" t="s">
        <v>7372</v>
      </c>
      <c r="P55" s="154" t="s">
        <v>7373</v>
      </c>
      <c r="Q55" s="154" t="s">
        <v>8645</v>
      </c>
      <c r="R55" s="154" t="s">
        <v>8646</v>
      </c>
      <c r="S55" s="192" t="s">
        <v>8741</v>
      </c>
      <c r="T55" s="154" t="s">
        <v>8742</v>
      </c>
      <c r="U55" s="192" t="s">
        <v>7663</v>
      </c>
      <c r="V55" s="154" t="s">
        <v>8743</v>
      </c>
      <c r="W55" s="154" t="s">
        <v>8744</v>
      </c>
      <c r="X55" s="154" t="s">
        <v>8745</v>
      </c>
      <c r="Y55" s="154" t="s">
        <v>7382</v>
      </c>
      <c r="Z55" s="154" t="s">
        <v>7383</v>
      </c>
      <c r="AA55" s="154" t="s">
        <v>7384</v>
      </c>
      <c r="AB55" s="154" t="s">
        <v>8746</v>
      </c>
      <c r="AC55" s="154" t="s">
        <v>8747</v>
      </c>
      <c r="AD55" s="154" t="s">
        <v>8748</v>
      </c>
      <c r="AE55" s="154" t="s">
        <v>8749</v>
      </c>
      <c r="AF55" s="154" t="s">
        <v>8750</v>
      </c>
      <c r="AG55" s="154" t="s">
        <v>8751</v>
      </c>
      <c r="AH55" s="154" t="s">
        <v>8752</v>
      </c>
      <c r="AI55" s="154" t="s">
        <v>8753</v>
      </c>
      <c r="AJ55" s="154" t="s">
        <v>8754</v>
      </c>
      <c r="AK55" s="154" t="s">
        <v>8755</v>
      </c>
      <c r="AL55" s="154" t="s">
        <v>8756</v>
      </c>
      <c r="AM55" s="154" t="s">
        <v>8757</v>
      </c>
      <c r="AN55" s="154" t="s">
        <v>8664</v>
      </c>
      <c r="AO55" s="154" t="s">
        <v>8758</v>
      </c>
      <c r="AP55" s="154" t="s">
        <v>8759</v>
      </c>
      <c r="AQ55" s="154" t="s">
        <v>8760</v>
      </c>
      <c r="AR55" s="154" t="s">
        <v>8761</v>
      </c>
      <c r="AS55" s="154" t="s">
        <v>8762</v>
      </c>
      <c r="AT55" s="154" t="s">
        <v>7778</v>
      </c>
      <c r="AU55" s="192" t="s">
        <v>7404</v>
      </c>
      <c r="AV55" s="192" t="s">
        <v>8763</v>
      </c>
      <c r="AW55" s="192" t="s">
        <v>7406</v>
      </c>
      <c r="AX55" s="192" t="s">
        <v>7407</v>
      </c>
      <c r="AZ55" s="230" t="s">
        <v>145</v>
      </c>
      <c r="BA55" s="230" t="s">
        <v>7562</v>
      </c>
      <c r="BB55" s="230">
        <v>3</v>
      </c>
      <c r="BC55" s="194" t="s">
        <v>7620</v>
      </c>
      <c r="BD55" s="194" t="s">
        <v>8764</v>
      </c>
      <c r="BE55" s="194" t="s">
        <v>8644</v>
      </c>
      <c r="BJ55" s="230">
        <v>4</v>
      </c>
      <c r="BK55" s="230" t="s">
        <v>7622</v>
      </c>
      <c r="BL55" s="198" t="s">
        <v>7412</v>
      </c>
      <c r="CQ55" s="199">
        <v>1</v>
      </c>
    </row>
    <row r="56" spans="2:95" x14ac:dyDescent="0.25">
      <c r="M56" s="192" t="s">
        <v>956</v>
      </c>
      <c r="N56" s="192">
        <v>54</v>
      </c>
      <c r="O56" s="192" t="s">
        <v>7372</v>
      </c>
      <c r="P56" s="154" t="s">
        <v>7373</v>
      </c>
      <c r="Q56" s="154" t="s">
        <v>8645</v>
      </c>
      <c r="R56" s="154" t="s">
        <v>8646</v>
      </c>
      <c r="S56" s="192" t="s">
        <v>8765</v>
      </c>
      <c r="T56" s="154" t="s">
        <v>8766</v>
      </c>
      <c r="U56" s="192" t="s">
        <v>7663</v>
      </c>
      <c r="V56" s="154" t="s">
        <v>8767</v>
      </c>
      <c r="W56" s="154" t="s">
        <v>8768</v>
      </c>
      <c r="X56" s="154" t="s">
        <v>8769</v>
      </c>
      <c r="Y56" s="154" t="s">
        <v>7382</v>
      </c>
      <c r="Z56" s="154" t="s">
        <v>7383</v>
      </c>
      <c r="AA56" s="154" t="s">
        <v>7384</v>
      </c>
      <c r="AB56" s="154" t="s">
        <v>8770</v>
      </c>
      <c r="AC56" s="154" t="s">
        <v>8771</v>
      </c>
      <c r="AD56" s="154" t="s">
        <v>8772</v>
      </c>
      <c r="AE56" s="154" t="s">
        <v>8773</v>
      </c>
      <c r="AF56" s="154" t="s">
        <v>8774</v>
      </c>
      <c r="AG56" s="154" t="s">
        <v>8775</v>
      </c>
      <c r="AH56" s="154" t="s">
        <v>8776</v>
      </c>
      <c r="AI56" s="154" t="s">
        <v>8777</v>
      </c>
      <c r="AJ56" s="154" t="s">
        <v>8778</v>
      </c>
      <c r="AK56" s="154" t="s">
        <v>8779</v>
      </c>
      <c r="AL56" s="154" t="s">
        <v>8780</v>
      </c>
      <c r="AM56" s="154" t="s">
        <v>8781</v>
      </c>
      <c r="AN56" s="154" t="s">
        <v>8664</v>
      </c>
      <c r="AO56" s="154" t="s">
        <v>8782</v>
      </c>
      <c r="AP56" s="154" t="s">
        <v>8783</v>
      </c>
      <c r="AQ56" s="154" t="s">
        <v>8784</v>
      </c>
      <c r="AR56" s="154" t="s">
        <v>8785</v>
      </c>
      <c r="AS56" s="154" t="s">
        <v>8786</v>
      </c>
      <c r="AT56" s="154" t="s">
        <v>7778</v>
      </c>
      <c r="AU56" s="192" t="s">
        <v>7404</v>
      </c>
      <c r="AV56" s="192" t="s">
        <v>8787</v>
      </c>
      <c r="AW56" s="192" t="s">
        <v>7406</v>
      </c>
      <c r="AX56" s="192" t="s">
        <v>7407</v>
      </c>
      <c r="AZ56" s="230" t="s">
        <v>145</v>
      </c>
      <c r="BA56" s="230" t="s">
        <v>7562</v>
      </c>
      <c r="BB56" s="230">
        <v>4</v>
      </c>
      <c r="BC56" s="194" t="s">
        <v>7649</v>
      </c>
      <c r="BD56" s="194" t="s">
        <v>7650</v>
      </c>
      <c r="BE56" s="194" t="s">
        <v>7651</v>
      </c>
      <c r="BF56" s="194" t="s">
        <v>7652</v>
      </c>
      <c r="BG56" s="194" t="s">
        <v>7653</v>
      </c>
      <c r="BH56" s="230" t="s">
        <v>7654</v>
      </c>
      <c r="BI56" s="230" t="s">
        <v>7655</v>
      </c>
      <c r="BJ56" s="230">
        <v>4</v>
      </c>
      <c r="BK56" s="230" t="s">
        <v>7656</v>
      </c>
      <c r="BL56" s="198" t="s">
        <v>7412</v>
      </c>
      <c r="CQ56" s="199">
        <v>1</v>
      </c>
    </row>
    <row r="57" spans="2:95" x14ac:dyDescent="0.25">
      <c r="M57" s="192" t="s">
        <v>977</v>
      </c>
      <c r="N57" s="192">
        <v>55</v>
      </c>
      <c r="O57" s="192" t="s">
        <v>7372</v>
      </c>
      <c r="P57" s="154" t="s">
        <v>7373</v>
      </c>
      <c r="Q57" s="154" t="s">
        <v>8645</v>
      </c>
      <c r="R57" s="154" t="s">
        <v>8646</v>
      </c>
      <c r="S57" s="192" t="s">
        <v>1849</v>
      </c>
      <c r="T57" s="154" t="s">
        <v>8788</v>
      </c>
      <c r="U57" s="192" t="s">
        <v>7663</v>
      </c>
      <c r="V57" s="154" t="s">
        <v>8789</v>
      </c>
      <c r="W57" s="154" t="s">
        <v>8790</v>
      </c>
      <c r="X57" s="154" t="s">
        <v>8791</v>
      </c>
      <c r="Y57" s="154" t="s">
        <v>7382</v>
      </c>
      <c r="Z57" s="154" t="s">
        <v>7383</v>
      </c>
      <c r="AA57" s="154" t="s">
        <v>7384</v>
      </c>
      <c r="AB57" s="154" t="s">
        <v>8792</v>
      </c>
      <c r="AC57" s="154" t="s">
        <v>8793</v>
      </c>
      <c r="AD57" s="154" t="s">
        <v>8794</v>
      </c>
      <c r="AE57" s="154" t="s">
        <v>8795</v>
      </c>
      <c r="AF57" s="154" t="s">
        <v>8796</v>
      </c>
      <c r="AG57" s="154" t="s">
        <v>8797</v>
      </c>
      <c r="AH57" s="154" t="s">
        <v>8798</v>
      </c>
      <c r="AI57" s="154" t="s">
        <v>8799</v>
      </c>
      <c r="AJ57" s="154" t="s">
        <v>8800</v>
      </c>
      <c r="AK57" s="154" t="s">
        <v>8801</v>
      </c>
      <c r="AL57" s="154" t="s">
        <v>8802</v>
      </c>
      <c r="AM57" s="154" t="s">
        <v>8803</v>
      </c>
      <c r="AN57" s="154" t="s">
        <v>8664</v>
      </c>
      <c r="AO57" s="154" t="s">
        <v>8804</v>
      </c>
      <c r="AP57" s="154" t="s">
        <v>8805</v>
      </c>
      <c r="AQ57" s="154" t="s">
        <v>8806</v>
      </c>
      <c r="AR57" s="154" t="s">
        <v>8807</v>
      </c>
      <c r="AS57" s="154" t="s">
        <v>8808</v>
      </c>
      <c r="AT57" s="154" t="s">
        <v>7778</v>
      </c>
      <c r="AU57" s="192" t="s">
        <v>7404</v>
      </c>
      <c r="AV57" s="192" t="s">
        <v>8809</v>
      </c>
      <c r="AW57" s="192" t="s">
        <v>7406</v>
      </c>
      <c r="AX57" s="192" t="s">
        <v>7407</v>
      </c>
      <c r="AZ57" s="230" t="s">
        <v>145</v>
      </c>
      <c r="BA57" s="230" t="s">
        <v>7562</v>
      </c>
      <c r="BB57" s="230">
        <v>5</v>
      </c>
      <c r="BC57" s="194" t="s">
        <v>7686</v>
      </c>
      <c r="BD57" s="194" t="s">
        <v>7687</v>
      </c>
      <c r="BE57" s="194" t="s">
        <v>7688</v>
      </c>
      <c r="BF57" s="194" t="s">
        <v>7689</v>
      </c>
      <c r="BG57" s="194" t="s">
        <v>7690</v>
      </c>
      <c r="BH57" s="230" t="s">
        <v>7691</v>
      </c>
      <c r="BJ57" s="230">
        <v>4</v>
      </c>
      <c r="BK57" s="230" t="s">
        <v>7692</v>
      </c>
      <c r="BL57" s="198" t="s">
        <v>7412</v>
      </c>
      <c r="CQ57" s="199">
        <v>1</v>
      </c>
    </row>
    <row r="58" spans="2:95" x14ac:dyDescent="0.25">
      <c r="M58" s="192" t="s">
        <v>997</v>
      </c>
      <c r="N58" s="192">
        <v>56</v>
      </c>
      <c r="O58" s="192" t="s">
        <v>7372</v>
      </c>
      <c r="P58" s="154" t="s">
        <v>7373</v>
      </c>
      <c r="Q58" s="154" t="s">
        <v>8645</v>
      </c>
      <c r="R58" s="154" t="s">
        <v>8646</v>
      </c>
      <c r="S58" s="192" t="s">
        <v>8810</v>
      </c>
      <c r="T58" s="154" t="s">
        <v>8811</v>
      </c>
      <c r="U58" s="192" t="s">
        <v>7663</v>
      </c>
      <c r="V58" s="154" t="s">
        <v>8812</v>
      </c>
      <c r="W58" s="154" t="s">
        <v>8813</v>
      </c>
      <c r="X58" s="154" t="s">
        <v>8814</v>
      </c>
      <c r="Y58" s="154" t="s">
        <v>7382</v>
      </c>
      <c r="Z58" s="154" t="s">
        <v>7383</v>
      </c>
      <c r="AA58" s="154" t="s">
        <v>7384</v>
      </c>
      <c r="AB58" s="154" t="s">
        <v>8815</v>
      </c>
      <c r="AC58" s="154" t="s">
        <v>8816</v>
      </c>
      <c r="AD58" s="154" t="s">
        <v>8817</v>
      </c>
      <c r="AE58" s="154" t="s">
        <v>8818</v>
      </c>
      <c r="AF58" s="154" t="s">
        <v>8819</v>
      </c>
      <c r="AG58" s="154" t="s">
        <v>8820</v>
      </c>
      <c r="AH58" s="154" t="s">
        <v>8821</v>
      </c>
      <c r="AI58" s="154" t="s">
        <v>8822</v>
      </c>
      <c r="AJ58" s="154" t="s">
        <v>8823</v>
      </c>
      <c r="AK58" s="154" t="s">
        <v>8824</v>
      </c>
      <c r="AL58" s="154" t="s">
        <v>8825</v>
      </c>
      <c r="AM58" s="154" t="s">
        <v>8826</v>
      </c>
      <c r="AN58" s="154" t="s">
        <v>8664</v>
      </c>
      <c r="AO58" s="154" t="s">
        <v>8827</v>
      </c>
      <c r="AP58" s="154" t="s">
        <v>8828</v>
      </c>
      <c r="AQ58" s="154" t="s">
        <v>8829</v>
      </c>
      <c r="AR58" s="154" t="s">
        <v>8830</v>
      </c>
      <c r="AS58" s="154" t="s">
        <v>8831</v>
      </c>
      <c r="AT58" s="154" t="s">
        <v>7778</v>
      </c>
      <c r="AU58" s="192" t="s">
        <v>7404</v>
      </c>
      <c r="AV58" s="192" t="s">
        <v>8832</v>
      </c>
      <c r="AW58" s="192" t="s">
        <v>7406</v>
      </c>
      <c r="AX58" s="192" t="s">
        <v>7407</v>
      </c>
      <c r="AZ58" s="230" t="s">
        <v>145</v>
      </c>
      <c r="BA58" s="230" t="s">
        <v>5333</v>
      </c>
      <c r="BB58" s="230">
        <v>1</v>
      </c>
      <c r="BC58" s="194" t="s">
        <v>7719</v>
      </c>
      <c r="BD58" s="194" t="s">
        <v>8597</v>
      </c>
      <c r="BE58" s="194" t="s">
        <v>8598</v>
      </c>
      <c r="BH58" s="194"/>
      <c r="BI58" s="194"/>
      <c r="BJ58" s="230">
        <v>4</v>
      </c>
      <c r="BK58" s="230" t="s">
        <v>7720</v>
      </c>
      <c r="BL58" s="198" t="s">
        <v>7412</v>
      </c>
      <c r="CQ58" s="199">
        <v>1</v>
      </c>
    </row>
    <row r="59" spans="2:95" x14ac:dyDescent="0.25">
      <c r="M59" s="192" t="s">
        <v>1017</v>
      </c>
      <c r="N59" s="192">
        <v>57</v>
      </c>
      <c r="O59" s="192" t="s">
        <v>7372</v>
      </c>
      <c r="P59" s="154" t="s">
        <v>7373</v>
      </c>
      <c r="Q59" s="154" t="s">
        <v>8645</v>
      </c>
      <c r="R59" s="154" t="s">
        <v>8646</v>
      </c>
      <c r="S59" s="192" t="s">
        <v>8833</v>
      </c>
      <c r="T59" s="154" t="s">
        <v>8834</v>
      </c>
      <c r="U59" s="192" t="s">
        <v>7663</v>
      </c>
      <c r="V59" s="154" t="s">
        <v>8835</v>
      </c>
      <c r="W59" s="154" t="s">
        <v>8836</v>
      </c>
      <c r="X59" s="154" t="s">
        <v>8837</v>
      </c>
      <c r="Y59" s="154" t="s">
        <v>7382</v>
      </c>
      <c r="Z59" s="154" t="s">
        <v>7383</v>
      </c>
      <c r="AA59" s="154" t="s">
        <v>7384</v>
      </c>
      <c r="AB59" s="154" t="s">
        <v>8838</v>
      </c>
      <c r="AC59" s="154" t="s">
        <v>8839</v>
      </c>
      <c r="AD59" s="154" t="s">
        <v>8840</v>
      </c>
      <c r="AE59" s="154" t="s">
        <v>8841</v>
      </c>
      <c r="AF59" s="154" t="s">
        <v>8842</v>
      </c>
      <c r="AG59" s="154" t="s">
        <v>8843</v>
      </c>
      <c r="AH59" s="154" t="s">
        <v>8844</v>
      </c>
      <c r="AI59" s="154" t="s">
        <v>8845</v>
      </c>
      <c r="AJ59" s="154" t="s">
        <v>8846</v>
      </c>
      <c r="AK59" s="154" t="s">
        <v>8847</v>
      </c>
      <c r="AL59" s="154" t="s">
        <v>8848</v>
      </c>
      <c r="AM59" s="154" t="s">
        <v>8849</v>
      </c>
      <c r="AN59" s="154" t="s">
        <v>8664</v>
      </c>
      <c r="AO59" s="154" t="s">
        <v>8850</v>
      </c>
      <c r="AP59" s="154" t="s">
        <v>8851</v>
      </c>
      <c r="AQ59" s="154" t="s">
        <v>8852</v>
      </c>
      <c r="AR59" s="154" t="s">
        <v>8853</v>
      </c>
      <c r="AS59" s="154" t="s">
        <v>8854</v>
      </c>
      <c r="AT59" s="154" t="s">
        <v>7778</v>
      </c>
      <c r="AU59" s="192" t="s">
        <v>7404</v>
      </c>
      <c r="AV59" s="192" t="s">
        <v>8855</v>
      </c>
      <c r="AW59" s="192" t="s">
        <v>7406</v>
      </c>
      <c r="AX59" s="192" t="s">
        <v>7407</v>
      </c>
      <c r="AZ59" s="230" t="s">
        <v>145</v>
      </c>
      <c r="BA59" s="230" t="s">
        <v>5333</v>
      </c>
      <c r="BB59" s="230">
        <v>2</v>
      </c>
      <c r="BC59" s="194" t="s">
        <v>7745</v>
      </c>
      <c r="BD59" s="194" t="s">
        <v>7746</v>
      </c>
      <c r="BE59" s="194" t="s">
        <v>7747</v>
      </c>
      <c r="BF59" s="194" t="s">
        <v>7748</v>
      </c>
      <c r="BG59" s="194" t="s">
        <v>7749</v>
      </c>
      <c r="BH59" s="194" t="s">
        <v>7750</v>
      </c>
      <c r="BI59" s="194"/>
      <c r="BJ59" s="230">
        <v>4</v>
      </c>
      <c r="BK59" s="230" t="s">
        <v>7751</v>
      </c>
      <c r="BL59" s="198" t="s">
        <v>7412</v>
      </c>
      <c r="CQ59" s="199">
        <v>1</v>
      </c>
    </row>
    <row r="60" spans="2:95" x14ac:dyDescent="0.25">
      <c r="M60" s="192" t="s">
        <v>1036</v>
      </c>
      <c r="N60" s="192">
        <v>58</v>
      </c>
      <c r="O60" s="192" t="s">
        <v>7372</v>
      </c>
      <c r="P60" s="154" t="s">
        <v>7373</v>
      </c>
      <c r="Q60" s="154" t="s">
        <v>8645</v>
      </c>
      <c r="R60" s="154" t="s">
        <v>8646</v>
      </c>
      <c r="S60" s="192" t="s">
        <v>8856</v>
      </c>
      <c r="T60" s="154" t="s">
        <v>8857</v>
      </c>
      <c r="U60" s="192" t="s">
        <v>7663</v>
      </c>
      <c r="V60" s="154" t="s">
        <v>8858</v>
      </c>
      <c r="W60" s="154" t="s">
        <v>8859</v>
      </c>
      <c r="X60" s="154" t="s">
        <v>8860</v>
      </c>
      <c r="Y60" s="154" t="s">
        <v>7382</v>
      </c>
      <c r="Z60" s="154" t="s">
        <v>7383</v>
      </c>
      <c r="AA60" s="154" t="s">
        <v>7384</v>
      </c>
      <c r="AB60" s="154" t="s">
        <v>8861</v>
      </c>
      <c r="AC60" s="154" t="s">
        <v>8862</v>
      </c>
      <c r="AD60" s="154" t="s">
        <v>8863</v>
      </c>
      <c r="AE60" s="154" t="s">
        <v>8864</v>
      </c>
      <c r="AF60" s="154" t="s">
        <v>8865</v>
      </c>
      <c r="AG60" s="154" t="s">
        <v>8866</v>
      </c>
      <c r="AH60" s="154" t="s">
        <v>8867</v>
      </c>
      <c r="AI60" s="154" t="s">
        <v>8868</v>
      </c>
      <c r="AJ60" s="154" t="s">
        <v>8869</v>
      </c>
      <c r="AK60" s="154" t="s">
        <v>8870</v>
      </c>
      <c r="AL60" s="154" t="s">
        <v>8871</v>
      </c>
      <c r="AM60" s="154" t="s">
        <v>8872</v>
      </c>
      <c r="AN60" s="154" t="s">
        <v>8664</v>
      </c>
      <c r="AO60" s="154" t="s">
        <v>8873</v>
      </c>
      <c r="AP60" s="154" t="s">
        <v>8874</v>
      </c>
      <c r="AQ60" s="154" t="s">
        <v>8875</v>
      </c>
      <c r="AR60" s="154" t="s">
        <v>8876</v>
      </c>
      <c r="AS60" s="154" t="s">
        <v>8877</v>
      </c>
      <c r="AT60" s="154" t="s">
        <v>7778</v>
      </c>
      <c r="AU60" s="192" t="s">
        <v>7404</v>
      </c>
      <c r="AV60" s="192" t="s">
        <v>8878</v>
      </c>
      <c r="AW60" s="192" t="s">
        <v>7406</v>
      </c>
      <c r="AX60" s="192" t="s">
        <v>7407</v>
      </c>
      <c r="AZ60" s="230" t="s">
        <v>145</v>
      </c>
      <c r="BA60" s="230" t="s">
        <v>5333</v>
      </c>
      <c r="BB60" s="230">
        <v>3</v>
      </c>
      <c r="BC60" s="194" t="s">
        <v>7781</v>
      </c>
      <c r="BD60" s="194" t="s">
        <v>8644</v>
      </c>
      <c r="BH60" s="194"/>
      <c r="BI60" s="194"/>
      <c r="BJ60" s="230">
        <v>4</v>
      </c>
      <c r="BK60" s="230" t="s">
        <v>7782</v>
      </c>
      <c r="BL60" s="198" t="s">
        <v>7412</v>
      </c>
      <c r="CQ60" s="199">
        <v>1</v>
      </c>
    </row>
    <row r="61" spans="2:95" x14ac:dyDescent="0.25">
      <c r="M61" s="192" t="s">
        <v>1056</v>
      </c>
      <c r="N61" s="192">
        <v>59</v>
      </c>
      <c r="O61" s="192" t="s">
        <v>7372</v>
      </c>
      <c r="P61" s="154" t="s">
        <v>7373</v>
      </c>
      <c r="Q61" s="154" t="s">
        <v>8645</v>
      </c>
      <c r="R61" s="154" t="s">
        <v>8646</v>
      </c>
      <c r="S61" s="192" t="s">
        <v>8879</v>
      </c>
      <c r="T61" s="154" t="s">
        <v>8880</v>
      </c>
      <c r="U61" s="192" t="s">
        <v>2873</v>
      </c>
      <c r="V61" s="154" t="s">
        <v>8881</v>
      </c>
      <c r="W61" s="154" t="s">
        <v>8882</v>
      </c>
      <c r="X61" s="154" t="s">
        <v>8883</v>
      </c>
      <c r="Y61" s="154" t="s">
        <v>7382</v>
      </c>
      <c r="Z61" s="154" t="s">
        <v>7383</v>
      </c>
      <c r="AA61" s="154" t="s">
        <v>7384</v>
      </c>
      <c r="AB61" s="154" t="s">
        <v>8884</v>
      </c>
      <c r="AC61" s="154" t="s">
        <v>8885</v>
      </c>
      <c r="AD61" s="154" t="s">
        <v>8886</v>
      </c>
      <c r="AE61" s="154" t="s">
        <v>8887</v>
      </c>
      <c r="AF61" s="154" t="s">
        <v>8888</v>
      </c>
      <c r="AG61" s="154" t="s">
        <v>8889</v>
      </c>
      <c r="AH61" s="154" t="s">
        <v>8890</v>
      </c>
      <c r="AI61" s="154" t="s">
        <v>8891</v>
      </c>
      <c r="AJ61" s="154" t="s">
        <v>8892</v>
      </c>
      <c r="AK61" s="154" t="s">
        <v>8893</v>
      </c>
      <c r="AL61" s="154" t="s">
        <v>8894</v>
      </c>
      <c r="AM61" s="154" t="s">
        <v>8895</v>
      </c>
      <c r="AN61" s="154" t="s">
        <v>8664</v>
      </c>
      <c r="AO61" s="154" t="s">
        <v>8896</v>
      </c>
      <c r="AP61" s="154" t="s">
        <v>8897</v>
      </c>
      <c r="AQ61" s="154" t="s">
        <v>8898</v>
      </c>
      <c r="AR61" s="154" t="s">
        <v>8899</v>
      </c>
      <c r="AS61" s="154" t="s">
        <v>8900</v>
      </c>
      <c r="AT61" s="154" t="s">
        <v>7778</v>
      </c>
      <c r="AU61" s="192" t="s">
        <v>7404</v>
      </c>
      <c r="AV61" s="192" t="s">
        <v>8901</v>
      </c>
      <c r="AW61" s="192" t="s">
        <v>7406</v>
      </c>
      <c r="AX61" s="192" t="s">
        <v>7407</v>
      </c>
      <c r="AZ61" s="230" t="s">
        <v>145</v>
      </c>
      <c r="BA61" s="230" t="s">
        <v>5333</v>
      </c>
      <c r="BB61" s="230">
        <v>4</v>
      </c>
      <c r="BC61" s="194" t="s">
        <v>7806</v>
      </c>
      <c r="BD61" s="194" t="s">
        <v>7807</v>
      </c>
      <c r="BE61" s="194" t="s">
        <v>7808</v>
      </c>
      <c r="BF61" s="194" t="s">
        <v>7654</v>
      </c>
      <c r="BG61" s="194" t="s">
        <v>7809</v>
      </c>
      <c r="BH61" s="194" t="s">
        <v>7810</v>
      </c>
      <c r="BI61" s="194" t="s">
        <v>7811</v>
      </c>
      <c r="BJ61" s="230">
        <v>4</v>
      </c>
      <c r="BK61" s="230" t="s">
        <v>7812</v>
      </c>
      <c r="BL61" s="198" t="s">
        <v>7412</v>
      </c>
      <c r="CQ61" s="199">
        <v>1</v>
      </c>
    </row>
    <row r="62" spans="2:95" x14ac:dyDescent="0.25">
      <c r="M62" s="192" t="s">
        <v>1076</v>
      </c>
      <c r="N62" s="192">
        <v>60</v>
      </c>
      <c r="O62" s="192" t="s">
        <v>7372</v>
      </c>
      <c r="P62" s="154" t="s">
        <v>7373</v>
      </c>
      <c r="Q62" s="154" t="s">
        <v>8645</v>
      </c>
      <c r="R62" s="154" t="s">
        <v>8646</v>
      </c>
      <c r="S62" s="192" t="s">
        <v>8902</v>
      </c>
      <c r="T62" s="154" t="s">
        <v>8903</v>
      </c>
      <c r="U62" s="192" t="s">
        <v>7663</v>
      </c>
      <c r="V62" s="154" t="s">
        <v>8904</v>
      </c>
      <c r="W62" s="154" t="s">
        <v>8905</v>
      </c>
      <c r="X62" s="154" t="s">
        <v>8906</v>
      </c>
      <c r="Y62" s="154" t="s">
        <v>7382</v>
      </c>
      <c r="Z62" s="154" t="s">
        <v>7383</v>
      </c>
      <c r="AA62" s="154" t="s">
        <v>7384</v>
      </c>
      <c r="AB62" s="154" t="s">
        <v>8907</v>
      </c>
      <c r="AC62" s="154" t="s">
        <v>8908</v>
      </c>
      <c r="AD62" s="154" t="s">
        <v>8909</v>
      </c>
      <c r="AE62" s="154" t="s">
        <v>8910</v>
      </c>
      <c r="AF62" s="154" t="s">
        <v>8911</v>
      </c>
      <c r="AG62" s="154" t="s">
        <v>8912</v>
      </c>
      <c r="AH62" s="154" t="s">
        <v>8913</v>
      </c>
      <c r="AI62" s="154" t="s">
        <v>8914</v>
      </c>
      <c r="AJ62" s="154" t="s">
        <v>8915</v>
      </c>
      <c r="AK62" s="154" t="s">
        <v>8916</v>
      </c>
      <c r="AL62" s="154" t="s">
        <v>8917</v>
      </c>
      <c r="AM62" s="154" t="s">
        <v>8918</v>
      </c>
      <c r="AN62" s="154" t="s">
        <v>8664</v>
      </c>
      <c r="AO62" s="154" t="s">
        <v>8919</v>
      </c>
      <c r="AP62" s="154" t="s">
        <v>8920</v>
      </c>
      <c r="AQ62" s="154" t="s">
        <v>8921</v>
      </c>
      <c r="AR62" s="154" t="s">
        <v>8922</v>
      </c>
      <c r="AS62" s="154" t="s">
        <v>8923</v>
      </c>
      <c r="AT62" s="154" t="s">
        <v>7778</v>
      </c>
      <c r="AU62" s="192" t="s">
        <v>7404</v>
      </c>
      <c r="AV62" s="192" t="s">
        <v>8924</v>
      </c>
      <c r="AW62" s="192" t="s">
        <v>7406</v>
      </c>
      <c r="AX62" s="192" t="s">
        <v>7407</v>
      </c>
      <c r="AZ62" s="230" t="s">
        <v>145</v>
      </c>
      <c r="BA62" s="230" t="s">
        <v>5333</v>
      </c>
      <c r="BB62" s="230">
        <v>5</v>
      </c>
      <c r="BC62" s="194" t="s">
        <v>7836</v>
      </c>
      <c r="BD62" s="194" t="s">
        <v>7837</v>
      </c>
      <c r="BE62" s="194" t="s">
        <v>7838</v>
      </c>
      <c r="BF62" s="194" t="s">
        <v>7839</v>
      </c>
      <c r="BG62" s="194" t="s">
        <v>7840</v>
      </c>
      <c r="BH62" s="194" t="s">
        <v>7533</v>
      </c>
      <c r="BI62" s="194"/>
      <c r="BJ62" s="230">
        <v>4</v>
      </c>
      <c r="BK62" s="230" t="s">
        <v>7841</v>
      </c>
      <c r="BL62" s="198" t="s">
        <v>7412</v>
      </c>
      <c r="CQ62" s="199">
        <v>1</v>
      </c>
    </row>
    <row r="63" spans="2:95" x14ac:dyDescent="0.25">
      <c r="M63" s="192" t="s">
        <v>1096</v>
      </c>
      <c r="N63" s="192">
        <v>61</v>
      </c>
      <c r="O63" s="192" t="s">
        <v>7372</v>
      </c>
      <c r="P63" s="154" t="s">
        <v>7373</v>
      </c>
      <c r="Q63" s="154" t="s">
        <v>8925</v>
      </c>
      <c r="R63" s="154" t="s">
        <v>8926</v>
      </c>
      <c r="S63" s="192" t="s">
        <v>8927</v>
      </c>
      <c r="T63" s="154" t="s">
        <v>8928</v>
      </c>
      <c r="U63" s="192" t="s">
        <v>7663</v>
      </c>
      <c r="V63" s="154" t="s">
        <v>8929</v>
      </c>
      <c r="W63" s="154" t="s">
        <v>8930</v>
      </c>
      <c r="X63" s="154" t="s">
        <v>8931</v>
      </c>
      <c r="Y63" s="154" t="s">
        <v>7382</v>
      </c>
      <c r="Z63" s="154" t="s">
        <v>7383</v>
      </c>
      <c r="AA63" s="154" t="s">
        <v>7384</v>
      </c>
      <c r="AB63" s="154" t="s">
        <v>8932</v>
      </c>
      <c r="AC63" s="154" t="s">
        <v>8933</v>
      </c>
      <c r="AD63" s="154" t="s">
        <v>8934</v>
      </c>
      <c r="AE63" s="154" t="s">
        <v>8935</v>
      </c>
      <c r="AF63" s="154" t="s">
        <v>8936</v>
      </c>
      <c r="AG63" s="154" t="s">
        <v>8937</v>
      </c>
      <c r="AH63" s="154" t="s">
        <v>8938</v>
      </c>
      <c r="AI63" s="154" t="s">
        <v>8939</v>
      </c>
      <c r="AJ63" s="154" t="s">
        <v>8940</v>
      </c>
      <c r="AK63" s="154" t="s">
        <v>8941</v>
      </c>
      <c r="AL63" s="154" t="s">
        <v>8942</v>
      </c>
      <c r="AM63" s="154" t="s">
        <v>8943</v>
      </c>
      <c r="AN63" s="154" t="s">
        <v>8266</v>
      </c>
      <c r="AO63" s="154" t="s">
        <v>8944</v>
      </c>
      <c r="AP63" s="154" t="s">
        <v>8945</v>
      </c>
      <c r="AQ63" s="154" t="s">
        <v>8946</v>
      </c>
      <c r="AR63" s="154" t="s">
        <v>8947</v>
      </c>
      <c r="AS63" s="154" t="s">
        <v>8948</v>
      </c>
      <c r="AT63" s="154" t="s">
        <v>7778</v>
      </c>
      <c r="AU63" s="192" t="s">
        <v>7404</v>
      </c>
      <c r="AV63" s="192" t="s">
        <v>8949</v>
      </c>
      <c r="AW63" s="192" t="s">
        <v>7406</v>
      </c>
      <c r="AX63" s="192" t="s">
        <v>7407</v>
      </c>
      <c r="AZ63" s="230" t="s">
        <v>167</v>
      </c>
      <c r="BA63" s="230" t="s">
        <v>5332</v>
      </c>
      <c r="BB63" s="230">
        <v>1</v>
      </c>
      <c r="BC63" s="194" t="s">
        <v>7408</v>
      </c>
      <c r="BD63" s="194" t="s">
        <v>8950</v>
      </c>
      <c r="BE63" s="194" t="s">
        <v>8951</v>
      </c>
      <c r="BI63" s="194"/>
      <c r="BJ63" s="230">
        <v>4</v>
      </c>
      <c r="BK63" s="230" t="s">
        <v>7411</v>
      </c>
      <c r="BL63" s="198" t="s">
        <v>7412</v>
      </c>
      <c r="CQ63" s="199">
        <v>1</v>
      </c>
    </row>
    <row r="64" spans="2:95" x14ac:dyDescent="0.25">
      <c r="M64" s="192" t="s">
        <v>1116</v>
      </c>
      <c r="N64" s="192">
        <v>62</v>
      </c>
      <c r="O64" s="192" t="s">
        <v>7372</v>
      </c>
      <c r="P64" s="154" t="s">
        <v>7373</v>
      </c>
      <c r="Q64" s="154" t="s">
        <v>8925</v>
      </c>
      <c r="R64" s="154" t="s">
        <v>8926</v>
      </c>
      <c r="S64" s="192" t="s">
        <v>8952</v>
      </c>
      <c r="T64" s="154" t="s">
        <v>8953</v>
      </c>
      <c r="U64" s="192" t="s">
        <v>7663</v>
      </c>
      <c r="V64" s="154" t="s">
        <v>8954</v>
      </c>
      <c r="W64" s="154" t="s">
        <v>8955</v>
      </c>
      <c r="X64" s="154" t="s">
        <v>8956</v>
      </c>
      <c r="Y64" s="154" t="s">
        <v>7382</v>
      </c>
      <c r="Z64" s="154" t="s">
        <v>7383</v>
      </c>
      <c r="AA64" s="154" t="s">
        <v>7384</v>
      </c>
      <c r="AB64" s="154" t="s">
        <v>8957</v>
      </c>
      <c r="AC64" s="154" t="s">
        <v>8958</v>
      </c>
      <c r="AD64" s="154" t="s">
        <v>8959</v>
      </c>
      <c r="AE64" s="154" t="s">
        <v>8960</v>
      </c>
      <c r="AF64" s="154" t="s">
        <v>8961</v>
      </c>
      <c r="AG64" s="154" t="s">
        <v>8962</v>
      </c>
      <c r="AH64" s="154" t="s">
        <v>8963</v>
      </c>
      <c r="AI64" s="154" t="s">
        <v>8964</v>
      </c>
      <c r="AJ64" s="154" t="s">
        <v>8965</v>
      </c>
      <c r="AK64" s="154" t="s">
        <v>8966</v>
      </c>
      <c r="AL64" s="154" t="s">
        <v>8967</v>
      </c>
      <c r="AM64" s="154" t="s">
        <v>8968</v>
      </c>
      <c r="AN64" s="154" t="s">
        <v>8266</v>
      </c>
      <c r="AO64" s="154" t="s">
        <v>8969</v>
      </c>
      <c r="AP64" s="154" t="s">
        <v>8970</v>
      </c>
      <c r="AQ64" s="154" t="s">
        <v>8971</v>
      </c>
      <c r="AR64" s="154" t="s">
        <v>8972</v>
      </c>
      <c r="AS64" s="154" t="s">
        <v>8973</v>
      </c>
      <c r="AT64" s="154" t="s">
        <v>7778</v>
      </c>
      <c r="AU64" s="192" t="s">
        <v>7404</v>
      </c>
      <c r="AV64" s="192" t="s">
        <v>8974</v>
      </c>
      <c r="AW64" s="192" t="s">
        <v>7406</v>
      </c>
      <c r="AX64" s="192" t="s">
        <v>7407</v>
      </c>
      <c r="AZ64" s="230" t="s">
        <v>167</v>
      </c>
      <c r="BA64" s="230" t="s">
        <v>5332</v>
      </c>
      <c r="BB64" s="230">
        <v>2</v>
      </c>
      <c r="BC64" s="194" t="s">
        <v>7439</v>
      </c>
      <c r="BD64" s="194" t="s">
        <v>8975</v>
      </c>
      <c r="BE64" s="194" t="s">
        <v>7441</v>
      </c>
      <c r="BF64" s="194" t="s">
        <v>7442</v>
      </c>
      <c r="BG64" s="194" t="s">
        <v>7443</v>
      </c>
      <c r="BJ64" s="230">
        <v>4</v>
      </c>
      <c r="BK64" s="230" t="s">
        <v>7444</v>
      </c>
      <c r="BL64" s="198" t="s">
        <v>7412</v>
      </c>
      <c r="CQ64" s="199">
        <v>1</v>
      </c>
    </row>
    <row r="65" spans="13:95" x14ac:dyDescent="0.25">
      <c r="M65" s="192" t="s">
        <v>1136</v>
      </c>
      <c r="N65" s="192">
        <v>63</v>
      </c>
      <c r="O65" s="192" t="s">
        <v>7372</v>
      </c>
      <c r="P65" s="154" t="s">
        <v>7373</v>
      </c>
      <c r="Q65" s="154" t="s">
        <v>8925</v>
      </c>
      <c r="R65" s="154" t="s">
        <v>8926</v>
      </c>
      <c r="S65" s="192" t="s">
        <v>8976</v>
      </c>
      <c r="T65" s="154" t="s">
        <v>8977</v>
      </c>
      <c r="U65" s="192" t="s">
        <v>7663</v>
      </c>
      <c r="V65" s="154" t="s">
        <v>8978</v>
      </c>
      <c r="W65" s="154" t="s">
        <v>8979</v>
      </c>
      <c r="X65" s="154" t="s">
        <v>8980</v>
      </c>
      <c r="Y65" s="154" t="s">
        <v>7382</v>
      </c>
      <c r="Z65" s="154" t="s">
        <v>7383</v>
      </c>
      <c r="AA65" s="154" t="s">
        <v>7384</v>
      </c>
      <c r="AB65" s="154" t="s">
        <v>8981</v>
      </c>
      <c r="AC65" s="154" t="s">
        <v>8982</v>
      </c>
      <c r="AD65" s="154" t="s">
        <v>8983</v>
      </c>
      <c r="AE65" s="154" t="s">
        <v>8984</v>
      </c>
      <c r="AF65" s="154" t="s">
        <v>8985</v>
      </c>
      <c r="AG65" s="154" t="s">
        <v>8986</v>
      </c>
      <c r="AH65" s="154" t="s">
        <v>8987</v>
      </c>
      <c r="AI65" s="154" t="s">
        <v>8988</v>
      </c>
      <c r="AJ65" s="154" t="s">
        <v>8989</v>
      </c>
      <c r="AK65" s="154" t="s">
        <v>8990</v>
      </c>
      <c r="AL65" s="154" t="s">
        <v>8991</v>
      </c>
      <c r="AM65" s="154" t="s">
        <v>8992</v>
      </c>
      <c r="AN65" s="154" t="s">
        <v>8266</v>
      </c>
      <c r="AO65" s="154" t="s">
        <v>8993</v>
      </c>
      <c r="AP65" s="154" t="s">
        <v>8994</v>
      </c>
      <c r="AQ65" s="154" t="s">
        <v>8995</v>
      </c>
      <c r="AR65" s="154" t="s">
        <v>8996</v>
      </c>
      <c r="AS65" s="154" t="s">
        <v>8997</v>
      </c>
      <c r="AT65" s="154" t="s">
        <v>7778</v>
      </c>
      <c r="AU65" s="192" t="s">
        <v>7404</v>
      </c>
      <c r="AV65" s="192" t="s">
        <v>8998</v>
      </c>
      <c r="AW65" s="192" t="s">
        <v>7406</v>
      </c>
      <c r="AX65" s="192" t="s">
        <v>7407</v>
      </c>
      <c r="AZ65" s="230" t="s">
        <v>167</v>
      </c>
      <c r="BA65" s="230" t="s">
        <v>5332</v>
      </c>
      <c r="BB65" s="230">
        <v>3</v>
      </c>
      <c r="BC65" s="194" t="s">
        <v>7472</v>
      </c>
      <c r="BD65" s="194" t="s">
        <v>8999</v>
      </c>
      <c r="BJ65" s="230">
        <v>4</v>
      </c>
      <c r="BK65" s="230" t="s">
        <v>7474</v>
      </c>
      <c r="BL65" s="198" t="s">
        <v>7412</v>
      </c>
      <c r="CQ65" s="199">
        <v>1</v>
      </c>
    </row>
    <row r="66" spans="13:95" x14ac:dyDescent="0.25">
      <c r="M66" s="192" t="s">
        <v>1155</v>
      </c>
      <c r="N66" s="192">
        <v>64</v>
      </c>
      <c r="O66" s="192" t="s">
        <v>7372</v>
      </c>
      <c r="P66" s="154" t="s">
        <v>7373</v>
      </c>
      <c r="Q66" s="154" t="s">
        <v>8925</v>
      </c>
      <c r="R66" s="154" t="s">
        <v>8926</v>
      </c>
      <c r="S66" s="192" t="s">
        <v>9000</v>
      </c>
      <c r="T66" s="154" t="s">
        <v>9001</v>
      </c>
      <c r="U66" s="192" t="s">
        <v>7663</v>
      </c>
      <c r="V66" s="154" t="s">
        <v>9002</v>
      </c>
      <c r="W66" s="154" t="s">
        <v>9003</v>
      </c>
      <c r="X66" s="154" t="s">
        <v>9004</v>
      </c>
      <c r="Y66" s="154" t="s">
        <v>7382</v>
      </c>
      <c r="Z66" s="154" t="s">
        <v>7383</v>
      </c>
      <c r="AA66" s="154" t="s">
        <v>7384</v>
      </c>
      <c r="AB66" s="154" t="s">
        <v>9005</v>
      </c>
      <c r="AC66" s="154" t="s">
        <v>9006</v>
      </c>
      <c r="AD66" s="154" t="s">
        <v>9007</v>
      </c>
      <c r="AE66" s="154" t="s">
        <v>9008</v>
      </c>
      <c r="AF66" s="154" t="s">
        <v>9009</v>
      </c>
      <c r="AG66" s="154" t="s">
        <v>9010</v>
      </c>
      <c r="AH66" s="154" t="s">
        <v>9011</v>
      </c>
      <c r="AI66" s="154" t="s">
        <v>9012</v>
      </c>
      <c r="AJ66" s="154" t="s">
        <v>9013</v>
      </c>
      <c r="AK66" s="154" t="s">
        <v>9014</v>
      </c>
      <c r="AL66" s="154" t="s">
        <v>9015</v>
      </c>
      <c r="AM66" s="154" t="s">
        <v>9016</v>
      </c>
      <c r="AN66" s="154" t="s">
        <v>8266</v>
      </c>
      <c r="AO66" s="154" t="s">
        <v>9017</v>
      </c>
      <c r="AP66" s="154" t="s">
        <v>9018</v>
      </c>
      <c r="AQ66" s="154" t="s">
        <v>9019</v>
      </c>
      <c r="AR66" s="154" t="s">
        <v>9020</v>
      </c>
      <c r="AS66" s="154" t="s">
        <v>9021</v>
      </c>
      <c r="AT66" s="154" t="s">
        <v>7778</v>
      </c>
      <c r="AU66" s="192" t="s">
        <v>7404</v>
      </c>
      <c r="AV66" s="192" t="s">
        <v>9022</v>
      </c>
      <c r="AW66" s="192" t="s">
        <v>7406</v>
      </c>
      <c r="AX66" s="192" t="s">
        <v>7407</v>
      </c>
      <c r="AZ66" s="230" t="s">
        <v>167</v>
      </c>
      <c r="BA66" s="230" t="s">
        <v>5332</v>
      </c>
      <c r="BB66" s="230">
        <v>4</v>
      </c>
      <c r="BC66" s="194" t="s">
        <v>7502</v>
      </c>
      <c r="BD66" s="194" t="s">
        <v>8975</v>
      </c>
      <c r="BE66" s="194" t="s">
        <v>9023</v>
      </c>
      <c r="BJ66" s="230">
        <v>4</v>
      </c>
      <c r="BK66" s="230" t="s">
        <v>7504</v>
      </c>
      <c r="BL66" s="198" t="s">
        <v>7412</v>
      </c>
      <c r="CQ66" s="199">
        <v>1</v>
      </c>
    </row>
    <row r="67" spans="13:95" x14ac:dyDescent="0.25">
      <c r="M67" s="192" t="s">
        <v>1174</v>
      </c>
      <c r="N67" s="192">
        <v>65</v>
      </c>
      <c r="O67" s="192" t="s">
        <v>7372</v>
      </c>
      <c r="P67" s="154" t="s">
        <v>7373</v>
      </c>
      <c r="Q67" s="154" t="s">
        <v>8925</v>
      </c>
      <c r="R67" s="154" t="s">
        <v>8926</v>
      </c>
      <c r="S67" s="192" t="s">
        <v>9024</v>
      </c>
      <c r="T67" s="154" t="s">
        <v>9025</v>
      </c>
      <c r="U67" s="192" t="s">
        <v>7663</v>
      </c>
      <c r="V67" s="154" t="s">
        <v>9026</v>
      </c>
      <c r="W67" s="154" t="s">
        <v>9027</v>
      </c>
      <c r="X67" s="154" t="s">
        <v>9028</v>
      </c>
      <c r="Y67" s="154" t="s">
        <v>7382</v>
      </c>
      <c r="Z67" s="154" t="s">
        <v>7383</v>
      </c>
      <c r="AA67" s="154" t="s">
        <v>7384</v>
      </c>
      <c r="AB67" s="154" t="s">
        <v>9029</v>
      </c>
      <c r="AC67" s="154" t="s">
        <v>9030</v>
      </c>
      <c r="AD67" s="154" t="s">
        <v>9031</v>
      </c>
      <c r="AE67" s="154" t="s">
        <v>9032</v>
      </c>
      <c r="AF67" s="154" t="s">
        <v>9033</v>
      </c>
      <c r="AG67" s="154" t="s">
        <v>9034</v>
      </c>
      <c r="AH67" s="154" t="s">
        <v>9035</v>
      </c>
      <c r="AI67" s="154" t="s">
        <v>9036</v>
      </c>
      <c r="AJ67" s="154" t="s">
        <v>9037</v>
      </c>
      <c r="AK67" s="154" t="s">
        <v>9038</v>
      </c>
      <c r="AL67" s="154" t="s">
        <v>9039</v>
      </c>
      <c r="AM67" s="154" t="s">
        <v>9040</v>
      </c>
      <c r="AN67" s="154" t="s">
        <v>8266</v>
      </c>
      <c r="AO67" s="154" t="s">
        <v>9041</v>
      </c>
      <c r="AP67" s="154" t="s">
        <v>9042</v>
      </c>
      <c r="AQ67" s="154" t="s">
        <v>9043</v>
      </c>
      <c r="AR67" s="154" t="s">
        <v>9044</v>
      </c>
      <c r="AS67" s="154" t="s">
        <v>9045</v>
      </c>
      <c r="AT67" s="154" t="s">
        <v>7778</v>
      </c>
      <c r="AU67" s="192" t="s">
        <v>7404</v>
      </c>
      <c r="AV67" s="192" t="s">
        <v>9046</v>
      </c>
      <c r="AW67" s="192" t="s">
        <v>7406</v>
      </c>
      <c r="AX67" s="192" t="s">
        <v>7407</v>
      </c>
      <c r="AZ67" s="230" t="s">
        <v>167</v>
      </c>
      <c r="BA67" s="230" t="s">
        <v>5332</v>
      </c>
      <c r="BB67" s="230">
        <v>5</v>
      </c>
      <c r="BC67" s="194" t="s">
        <v>7529</v>
      </c>
      <c r="BD67" s="194" t="s">
        <v>9047</v>
      </c>
      <c r="BE67" s="194" t="s">
        <v>9048</v>
      </c>
      <c r="BF67" s="194" t="s">
        <v>7532</v>
      </c>
      <c r="BG67" s="194" t="s">
        <v>7533</v>
      </c>
      <c r="BJ67" s="230">
        <v>4</v>
      </c>
      <c r="BK67" s="230" t="s">
        <v>7534</v>
      </c>
      <c r="BL67" s="198" t="s">
        <v>7412</v>
      </c>
      <c r="CQ67" s="199">
        <v>1</v>
      </c>
    </row>
    <row r="68" spans="13:95" x14ac:dyDescent="0.25">
      <c r="M68" s="192" t="s">
        <v>1193</v>
      </c>
      <c r="N68" s="192">
        <v>66</v>
      </c>
      <c r="O68" s="192" t="s">
        <v>7372</v>
      </c>
      <c r="P68" s="154" t="s">
        <v>7373</v>
      </c>
      <c r="Q68" s="154" t="s">
        <v>8925</v>
      </c>
      <c r="R68" s="154" t="s">
        <v>8926</v>
      </c>
      <c r="S68" s="192" t="s">
        <v>9049</v>
      </c>
      <c r="T68" s="154" t="s">
        <v>9050</v>
      </c>
      <c r="U68" s="192" t="s">
        <v>7663</v>
      </c>
      <c r="V68" s="154" t="s">
        <v>9051</v>
      </c>
      <c r="W68" s="154" t="s">
        <v>9052</v>
      </c>
      <c r="X68" s="154" t="s">
        <v>9053</v>
      </c>
      <c r="Y68" s="154" t="s">
        <v>7382</v>
      </c>
      <c r="Z68" s="154" t="s">
        <v>7383</v>
      </c>
      <c r="AA68" s="154" t="s">
        <v>7384</v>
      </c>
      <c r="AB68" s="154" t="s">
        <v>9054</v>
      </c>
      <c r="AC68" s="154" t="s">
        <v>9055</v>
      </c>
      <c r="AD68" s="154" t="s">
        <v>9056</v>
      </c>
      <c r="AE68" s="154" t="s">
        <v>9057</v>
      </c>
      <c r="AF68" s="154" t="s">
        <v>9058</v>
      </c>
      <c r="AG68" s="154" t="s">
        <v>9059</v>
      </c>
      <c r="AH68" s="154" t="s">
        <v>9060</v>
      </c>
      <c r="AI68" s="154" t="s">
        <v>9061</v>
      </c>
      <c r="AJ68" s="154" t="s">
        <v>9062</v>
      </c>
      <c r="AK68" s="154" t="s">
        <v>9063</v>
      </c>
      <c r="AL68" s="154" t="s">
        <v>9064</v>
      </c>
      <c r="AM68" s="154" t="s">
        <v>9065</v>
      </c>
      <c r="AN68" s="154" t="s">
        <v>8266</v>
      </c>
      <c r="AO68" s="154" t="s">
        <v>9066</v>
      </c>
      <c r="AP68" s="154" t="s">
        <v>9067</v>
      </c>
      <c r="AQ68" s="154" t="s">
        <v>9068</v>
      </c>
      <c r="AR68" s="154" t="s">
        <v>9069</v>
      </c>
      <c r="AS68" s="154" t="s">
        <v>9070</v>
      </c>
      <c r="AT68" s="154" t="s">
        <v>7778</v>
      </c>
      <c r="AU68" s="192" t="s">
        <v>7404</v>
      </c>
      <c r="AV68" s="192" t="s">
        <v>9071</v>
      </c>
      <c r="AW68" s="192" t="s">
        <v>7406</v>
      </c>
      <c r="AX68" s="192" t="s">
        <v>7407</v>
      </c>
      <c r="AZ68" s="230" t="s">
        <v>167</v>
      </c>
      <c r="BA68" s="230" t="s">
        <v>7562</v>
      </c>
      <c r="BB68" s="230">
        <v>1</v>
      </c>
      <c r="BC68" s="194" t="s">
        <v>7563</v>
      </c>
      <c r="BD68" s="194" t="s">
        <v>8975</v>
      </c>
      <c r="BJ68" s="230">
        <v>4</v>
      </c>
      <c r="BK68" s="230" t="s">
        <v>7564</v>
      </c>
      <c r="BL68" s="198" t="s">
        <v>7412</v>
      </c>
      <c r="CQ68" s="199">
        <v>1</v>
      </c>
    </row>
    <row r="69" spans="13:95" x14ac:dyDescent="0.25">
      <c r="M69" s="192" t="s">
        <v>1214</v>
      </c>
      <c r="N69" s="192">
        <v>67</v>
      </c>
      <c r="O69" s="192" t="s">
        <v>7372</v>
      </c>
      <c r="P69" s="154" t="s">
        <v>7373</v>
      </c>
      <c r="Q69" s="154" t="s">
        <v>8925</v>
      </c>
      <c r="R69" s="154" t="s">
        <v>8926</v>
      </c>
      <c r="S69" s="192" t="s">
        <v>9072</v>
      </c>
      <c r="T69" s="154" t="s">
        <v>9073</v>
      </c>
      <c r="U69" s="192" t="s">
        <v>7663</v>
      </c>
      <c r="V69" s="154" t="s">
        <v>9074</v>
      </c>
      <c r="W69" s="154" t="s">
        <v>9075</v>
      </c>
      <c r="X69" s="154" t="s">
        <v>9076</v>
      </c>
      <c r="Y69" s="154" t="s">
        <v>7382</v>
      </c>
      <c r="Z69" s="154" t="s">
        <v>7383</v>
      </c>
      <c r="AA69" s="154" t="s">
        <v>7384</v>
      </c>
      <c r="AB69" s="154" t="s">
        <v>9077</v>
      </c>
      <c r="AC69" s="154" t="s">
        <v>9078</v>
      </c>
      <c r="AD69" s="154" t="s">
        <v>9079</v>
      </c>
      <c r="AE69" s="154" t="s">
        <v>9080</v>
      </c>
      <c r="AF69" s="154" t="s">
        <v>9081</v>
      </c>
      <c r="AG69" s="154" t="s">
        <v>9082</v>
      </c>
      <c r="AH69" s="154" t="s">
        <v>9083</v>
      </c>
      <c r="AI69" s="154" t="s">
        <v>9084</v>
      </c>
      <c r="AJ69" s="154" t="s">
        <v>9085</v>
      </c>
      <c r="AK69" s="154" t="s">
        <v>9086</v>
      </c>
      <c r="AL69" s="154" t="s">
        <v>9087</v>
      </c>
      <c r="AM69" s="154" t="s">
        <v>9088</v>
      </c>
      <c r="AN69" s="154" t="s">
        <v>8266</v>
      </c>
      <c r="AO69" s="154" t="s">
        <v>9089</v>
      </c>
      <c r="AP69" s="154" t="s">
        <v>9090</v>
      </c>
      <c r="AQ69" s="154" t="s">
        <v>9091</v>
      </c>
      <c r="AR69" s="154" t="s">
        <v>9092</v>
      </c>
      <c r="AS69" s="154" t="s">
        <v>9093</v>
      </c>
      <c r="AT69" s="154" t="s">
        <v>7778</v>
      </c>
      <c r="AU69" s="192" t="s">
        <v>7404</v>
      </c>
      <c r="AV69" s="192" t="s">
        <v>9094</v>
      </c>
      <c r="AW69" s="192" t="s">
        <v>7406</v>
      </c>
      <c r="AX69" s="192" t="s">
        <v>7407</v>
      </c>
      <c r="AZ69" s="230" t="s">
        <v>167</v>
      </c>
      <c r="BA69" s="230" t="s">
        <v>7562</v>
      </c>
      <c r="BB69" s="230">
        <v>2</v>
      </c>
      <c r="BC69" s="194" t="s">
        <v>7589</v>
      </c>
      <c r="BD69" s="194" t="s">
        <v>7590</v>
      </c>
      <c r="BE69" s="194" t="s">
        <v>7591</v>
      </c>
      <c r="BF69" s="194" t="s">
        <v>7443</v>
      </c>
      <c r="BG69" s="194" t="s">
        <v>7442</v>
      </c>
      <c r="BH69" s="230" t="s">
        <v>7592</v>
      </c>
      <c r="BJ69" s="230">
        <v>4</v>
      </c>
      <c r="BK69" s="230" t="s">
        <v>7593</v>
      </c>
      <c r="BL69" s="198" t="s">
        <v>7412</v>
      </c>
      <c r="CQ69" s="199">
        <v>1</v>
      </c>
    </row>
    <row r="70" spans="13:95" x14ac:dyDescent="0.25">
      <c r="M70" s="192" t="s">
        <v>1235</v>
      </c>
      <c r="N70" s="192">
        <v>68</v>
      </c>
      <c r="O70" s="192" t="s">
        <v>7372</v>
      </c>
      <c r="P70" s="154" t="s">
        <v>7373</v>
      </c>
      <c r="Q70" s="154" t="s">
        <v>8925</v>
      </c>
      <c r="R70" s="154" t="s">
        <v>8926</v>
      </c>
      <c r="S70" s="192" t="s">
        <v>9095</v>
      </c>
      <c r="T70" s="154" t="s">
        <v>9096</v>
      </c>
      <c r="U70" s="192" t="s">
        <v>7663</v>
      </c>
      <c r="V70" s="154" t="s">
        <v>9097</v>
      </c>
      <c r="W70" s="154" t="s">
        <v>9098</v>
      </c>
      <c r="X70" s="154" t="s">
        <v>9099</v>
      </c>
      <c r="Y70" s="154" t="s">
        <v>7382</v>
      </c>
      <c r="Z70" s="154" t="s">
        <v>7383</v>
      </c>
      <c r="AA70" s="154" t="s">
        <v>7384</v>
      </c>
      <c r="AB70" s="154" t="s">
        <v>9100</v>
      </c>
      <c r="AC70" s="154" t="s">
        <v>9101</v>
      </c>
      <c r="AD70" s="154" t="s">
        <v>9102</v>
      </c>
      <c r="AE70" s="154" t="s">
        <v>9103</v>
      </c>
      <c r="AF70" s="154" t="s">
        <v>9104</v>
      </c>
      <c r="AG70" s="154" t="s">
        <v>9105</v>
      </c>
      <c r="AH70" s="154" t="s">
        <v>9106</v>
      </c>
      <c r="AI70" s="154" t="s">
        <v>9107</v>
      </c>
      <c r="AJ70" s="154" t="s">
        <v>9108</v>
      </c>
      <c r="AK70" s="154" t="s">
        <v>9109</v>
      </c>
      <c r="AL70" s="154" t="s">
        <v>9110</v>
      </c>
      <c r="AM70" s="154" t="s">
        <v>9111</v>
      </c>
      <c r="AN70" s="154" t="s">
        <v>8266</v>
      </c>
      <c r="AO70" s="154" t="s">
        <v>9112</v>
      </c>
      <c r="AP70" s="154" t="s">
        <v>9113</v>
      </c>
      <c r="AQ70" s="154" t="s">
        <v>9114</v>
      </c>
      <c r="AR70" s="154" t="s">
        <v>9115</v>
      </c>
      <c r="AS70" s="154" t="s">
        <v>9116</v>
      </c>
      <c r="AT70" s="154" t="s">
        <v>7778</v>
      </c>
      <c r="AU70" s="192" t="s">
        <v>7404</v>
      </c>
      <c r="AV70" s="192" t="s">
        <v>9117</v>
      </c>
      <c r="AW70" s="192" t="s">
        <v>7406</v>
      </c>
      <c r="AX70" s="192" t="s">
        <v>7407</v>
      </c>
      <c r="AZ70" s="230" t="s">
        <v>167</v>
      </c>
      <c r="BA70" s="230" t="s">
        <v>7562</v>
      </c>
      <c r="BB70" s="230">
        <v>3</v>
      </c>
      <c r="BC70" s="194" t="s">
        <v>7620</v>
      </c>
      <c r="BD70" s="194" t="s">
        <v>9118</v>
      </c>
      <c r="BE70" s="194" t="s">
        <v>8999</v>
      </c>
      <c r="BJ70" s="230">
        <v>4</v>
      </c>
      <c r="BK70" s="230" t="s">
        <v>7622</v>
      </c>
      <c r="BL70" s="198" t="s">
        <v>7412</v>
      </c>
      <c r="CQ70" s="199">
        <v>1</v>
      </c>
    </row>
    <row r="71" spans="13:95" x14ac:dyDescent="0.25">
      <c r="M71" s="192" t="s">
        <v>1255</v>
      </c>
      <c r="N71" s="192">
        <v>69</v>
      </c>
      <c r="O71" s="192" t="s">
        <v>7372</v>
      </c>
      <c r="P71" s="154" t="s">
        <v>7373</v>
      </c>
      <c r="Q71" s="154" t="s">
        <v>8925</v>
      </c>
      <c r="R71" s="154" t="s">
        <v>8926</v>
      </c>
      <c r="S71" s="192" t="s">
        <v>9119</v>
      </c>
      <c r="T71" s="154" t="s">
        <v>9120</v>
      </c>
      <c r="U71" s="192" t="s">
        <v>7663</v>
      </c>
      <c r="V71" s="154" t="s">
        <v>9121</v>
      </c>
      <c r="W71" s="154" t="s">
        <v>9122</v>
      </c>
      <c r="X71" s="154" t="s">
        <v>9123</v>
      </c>
      <c r="Y71" s="154" t="s">
        <v>7382</v>
      </c>
      <c r="Z71" s="154" t="s">
        <v>7383</v>
      </c>
      <c r="AA71" s="154" t="s">
        <v>7384</v>
      </c>
      <c r="AB71" s="154" t="s">
        <v>9124</v>
      </c>
      <c r="AC71" s="154" t="s">
        <v>9125</v>
      </c>
      <c r="AD71" s="154" t="s">
        <v>9126</v>
      </c>
      <c r="AE71" s="154" t="s">
        <v>9127</v>
      </c>
      <c r="AF71" s="154" t="s">
        <v>9128</v>
      </c>
      <c r="AG71" s="154" t="s">
        <v>9129</v>
      </c>
      <c r="AH71" s="154" t="s">
        <v>9130</v>
      </c>
      <c r="AI71" s="154" t="s">
        <v>9131</v>
      </c>
      <c r="AJ71" s="154" t="s">
        <v>9132</v>
      </c>
      <c r="AK71" s="154" t="s">
        <v>9133</v>
      </c>
      <c r="AL71" s="154" t="s">
        <v>9134</v>
      </c>
      <c r="AM71" s="154" t="s">
        <v>9135</v>
      </c>
      <c r="AN71" s="154" t="s">
        <v>8266</v>
      </c>
      <c r="AO71" s="154" t="s">
        <v>9136</v>
      </c>
      <c r="AP71" s="154" t="s">
        <v>9137</v>
      </c>
      <c r="AQ71" s="154" t="s">
        <v>9138</v>
      </c>
      <c r="AR71" s="154" t="s">
        <v>9139</v>
      </c>
      <c r="AS71" s="154" t="s">
        <v>9140</v>
      </c>
      <c r="AT71" s="154" t="s">
        <v>7778</v>
      </c>
      <c r="AU71" s="192" t="s">
        <v>7404</v>
      </c>
      <c r="AV71" s="192" t="s">
        <v>9141</v>
      </c>
      <c r="AW71" s="192" t="s">
        <v>7406</v>
      </c>
      <c r="AX71" s="192" t="s">
        <v>7407</v>
      </c>
      <c r="AZ71" s="230" t="s">
        <v>167</v>
      </c>
      <c r="BA71" s="230" t="s">
        <v>7562</v>
      </c>
      <c r="BB71" s="230">
        <v>4</v>
      </c>
      <c r="BC71" s="194" t="s">
        <v>7649</v>
      </c>
      <c r="BD71" s="194" t="s">
        <v>7650</v>
      </c>
      <c r="BE71" s="194" t="s">
        <v>7651</v>
      </c>
      <c r="BF71" s="194" t="s">
        <v>7652</v>
      </c>
      <c r="BG71" s="194" t="s">
        <v>7653</v>
      </c>
      <c r="BH71" s="230" t="s">
        <v>7654</v>
      </c>
      <c r="BI71" s="230" t="s">
        <v>7655</v>
      </c>
      <c r="BJ71" s="230">
        <v>4</v>
      </c>
      <c r="BK71" s="230" t="s">
        <v>7656</v>
      </c>
      <c r="BL71" s="198" t="s">
        <v>7412</v>
      </c>
      <c r="CQ71" s="199">
        <v>1</v>
      </c>
    </row>
    <row r="72" spans="13:95" x14ac:dyDescent="0.25">
      <c r="M72" s="192" t="s">
        <v>1269</v>
      </c>
      <c r="N72" s="192">
        <v>70</v>
      </c>
      <c r="O72" s="192" t="s">
        <v>7372</v>
      </c>
      <c r="P72" s="154" t="s">
        <v>7373</v>
      </c>
      <c r="Q72" s="154" t="s">
        <v>8925</v>
      </c>
      <c r="R72" s="154" t="s">
        <v>8926</v>
      </c>
      <c r="S72" s="192" t="s">
        <v>1215</v>
      </c>
      <c r="T72" s="154" t="s">
        <v>9142</v>
      </c>
      <c r="U72" s="192" t="s">
        <v>7663</v>
      </c>
      <c r="V72" s="154" t="s">
        <v>9143</v>
      </c>
      <c r="W72" s="154" t="s">
        <v>9144</v>
      </c>
      <c r="X72" s="154" t="s">
        <v>9145</v>
      </c>
      <c r="Y72" s="154" t="s">
        <v>7382</v>
      </c>
      <c r="Z72" s="154" t="s">
        <v>7383</v>
      </c>
      <c r="AA72" s="154" t="s">
        <v>7384</v>
      </c>
      <c r="AB72" s="154" t="s">
        <v>9146</v>
      </c>
      <c r="AC72" s="154" t="s">
        <v>9147</v>
      </c>
      <c r="AD72" s="154" t="s">
        <v>9148</v>
      </c>
      <c r="AE72" s="154" t="s">
        <v>9149</v>
      </c>
      <c r="AF72" s="154" t="s">
        <v>9150</v>
      </c>
      <c r="AG72" s="154" t="s">
        <v>9151</v>
      </c>
      <c r="AH72" s="154" t="s">
        <v>9152</v>
      </c>
      <c r="AI72" s="154" t="s">
        <v>9153</v>
      </c>
      <c r="AJ72" s="154" t="s">
        <v>9154</v>
      </c>
      <c r="AK72" s="154" t="s">
        <v>9155</v>
      </c>
      <c r="AL72" s="154" t="s">
        <v>9156</v>
      </c>
      <c r="AM72" s="154" t="s">
        <v>9157</v>
      </c>
      <c r="AN72" s="154" t="s">
        <v>8266</v>
      </c>
      <c r="AO72" s="154" t="s">
        <v>9158</v>
      </c>
      <c r="AP72" s="154" t="s">
        <v>9159</v>
      </c>
      <c r="AQ72" s="154" t="s">
        <v>9160</v>
      </c>
      <c r="AR72" s="154" t="s">
        <v>9161</v>
      </c>
      <c r="AS72" s="154" t="s">
        <v>9162</v>
      </c>
      <c r="AT72" s="154" t="s">
        <v>7778</v>
      </c>
      <c r="AU72" s="192" t="s">
        <v>7404</v>
      </c>
      <c r="AV72" s="192" t="s">
        <v>9163</v>
      </c>
      <c r="AW72" s="192" t="s">
        <v>7406</v>
      </c>
      <c r="AX72" s="192" t="s">
        <v>7407</v>
      </c>
      <c r="AZ72" s="230" t="s">
        <v>167</v>
      </c>
      <c r="BA72" s="230" t="s">
        <v>7562</v>
      </c>
      <c r="BB72" s="230">
        <v>5</v>
      </c>
      <c r="BC72" s="194" t="s">
        <v>7686</v>
      </c>
      <c r="BD72" s="194" t="s">
        <v>7687</v>
      </c>
      <c r="BE72" s="194" t="s">
        <v>7688</v>
      </c>
      <c r="BF72" s="194" t="s">
        <v>7689</v>
      </c>
      <c r="BG72" s="194" t="s">
        <v>7690</v>
      </c>
      <c r="BH72" s="230" t="s">
        <v>7691</v>
      </c>
      <c r="BJ72" s="230">
        <v>4</v>
      </c>
      <c r="BK72" s="230" t="s">
        <v>7692</v>
      </c>
      <c r="BL72" s="198" t="s">
        <v>7412</v>
      </c>
      <c r="CQ72" s="199">
        <v>1</v>
      </c>
    </row>
    <row r="73" spans="13:95" x14ac:dyDescent="0.25">
      <c r="M73" s="192" t="s">
        <v>1283</v>
      </c>
      <c r="N73" s="192">
        <v>71</v>
      </c>
      <c r="O73" s="192" t="s">
        <v>7372</v>
      </c>
      <c r="P73" s="154" t="s">
        <v>7373</v>
      </c>
      <c r="Q73" s="154" t="s">
        <v>8925</v>
      </c>
      <c r="R73" s="154" t="s">
        <v>8926</v>
      </c>
      <c r="S73" s="192" t="s">
        <v>9164</v>
      </c>
      <c r="T73" s="154" t="s">
        <v>9165</v>
      </c>
      <c r="U73" s="192" t="s">
        <v>7663</v>
      </c>
      <c r="V73" s="154" t="s">
        <v>9166</v>
      </c>
      <c r="W73" s="154" t="s">
        <v>9167</v>
      </c>
      <c r="X73" s="154" t="s">
        <v>9168</v>
      </c>
      <c r="Y73" s="154" t="s">
        <v>7382</v>
      </c>
      <c r="Z73" s="154" t="s">
        <v>7383</v>
      </c>
      <c r="AA73" s="154" t="s">
        <v>7384</v>
      </c>
      <c r="AB73" s="154" t="s">
        <v>9169</v>
      </c>
      <c r="AC73" s="154" t="s">
        <v>9170</v>
      </c>
      <c r="AD73" s="154" t="s">
        <v>9171</v>
      </c>
      <c r="AE73" s="154" t="s">
        <v>9172</v>
      </c>
      <c r="AF73" s="154" t="s">
        <v>9173</v>
      </c>
      <c r="AG73" s="154" t="s">
        <v>9174</v>
      </c>
      <c r="AH73" s="154" t="s">
        <v>9175</v>
      </c>
      <c r="AI73" s="154" t="s">
        <v>9176</v>
      </c>
      <c r="AJ73" s="154" t="s">
        <v>9177</v>
      </c>
      <c r="AK73" s="154" t="s">
        <v>9178</v>
      </c>
      <c r="AL73" s="154" t="s">
        <v>9179</v>
      </c>
      <c r="AM73" s="154" t="s">
        <v>9180</v>
      </c>
      <c r="AN73" s="154" t="s">
        <v>8266</v>
      </c>
      <c r="AO73" s="154" t="s">
        <v>9181</v>
      </c>
      <c r="AP73" s="154" t="s">
        <v>9182</v>
      </c>
      <c r="AQ73" s="154" t="s">
        <v>9183</v>
      </c>
      <c r="AR73" s="154" t="s">
        <v>9184</v>
      </c>
      <c r="AS73" s="154" t="s">
        <v>9185</v>
      </c>
      <c r="AT73" s="154" t="s">
        <v>7778</v>
      </c>
      <c r="AU73" s="192" t="s">
        <v>7404</v>
      </c>
      <c r="AV73" s="192" t="s">
        <v>9186</v>
      </c>
      <c r="AW73" s="192" t="s">
        <v>7406</v>
      </c>
      <c r="AX73" s="192" t="s">
        <v>7407</v>
      </c>
      <c r="AZ73" s="230" t="s">
        <v>167</v>
      </c>
      <c r="BA73" s="230" t="s">
        <v>5333</v>
      </c>
      <c r="BB73" s="230">
        <v>1</v>
      </c>
      <c r="BC73" s="194" t="s">
        <v>7719</v>
      </c>
      <c r="BD73" s="194" t="s">
        <v>8950</v>
      </c>
      <c r="BE73" s="194" t="s">
        <v>8951</v>
      </c>
      <c r="BH73" s="194"/>
      <c r="BI73" s="194"/>
      <c r="BJ73" s="230">
        <v>4</v>
      </c>
      <c r="BK73" s="230" t="s">
        <v>7720</v>
      </c>
      <c r="BL73" s="198" t="s">
        <v>7412</v>
      </c>
      <c r="CQ73" s="199">
        <v>1</v>
      </c>
    </row>
    <row r="74" spans="13:95" x14ac:dyDescent="0.25">
      <c r="M74" s="192" t="s">
        <v>1297</v>
      </c>
      <c r="N74" s="192">
        <v>72</v>
      </c>
      <c r="O74" s="192" t="s">
        <v>7372</v>
      </c>
      <c r="P74" s="154" t="s">
        <v>7373</v>
      </c>
      <c r="Q74" s="154" t="s">
        <v>8925</v>
      </c>
      <c r="R74" s="154" t="s">
        <v>8926</v>
      </c>
      <c r="S74" s="192" t="s">
        <v>9187</v>
      </c>
      <c r="T74" s="154" t="s">
        <v>9188</v>
      </c>
      <c r="U74" s="192" t="s">
        <v>7663</v>
      </c>
      <c r="V74" s="154" t="s">
        <v>9189</v>
      </c>
      <c r="W74" s="154" t="s">
        <v>9190</v>
      </c>
      <c r="X74" s="154" t="s">
        <v>9191</v>
      </c>
      <c r="Y74" s="154" t="s">
        <v>7382</v>
      </c>
      <c r="Z74" s="154" t="s">
        <v>7383</v>
      </c>
      <c r="AA74" s="154" t="s">
        <v>7384</v>
      </c>
      <c r="AB74" s="154" t="s">
        <v>9192</v>
      </c>
      <c r="AC74" s="154" t="s">
        <v>9193</v>
      </c>
      <c r="AD74" s="154" t="s">
        <v>9194</v>
      </c>
      <c r="AE74" s="154" t="s">
        <v>9195</v>
      </c>
      <c r="AF74" s="154" t="s">
        <v>9196</v>
      </c>
      <c r="AG74" s="154" t="s">
        <v>9197</v>
      </c>
      <c r="AH74" s="154" t="s">
        <v>9198</v>
      </c>
      <c r="AI74" s="154" t="s">
        <v>9199</v>
      </c>
      <c r="AJ74" s="154" t="s">
        <v>9200</v>
      </c>
      <c r="AK74" s="154" t="s">
        <v>9201</v>
      </c>
      <c r="AL74" s="154" t="s">
        <v>9202</v>
      </c>
      <c r="AM74" s="154" t="s">
        <v>9203</v>
      </c>
      <c r="AN74" s="154" t="s">
        <v>8266</v>
      </c>
      <c r="AO74" s="154" t="s">
        <v>9204</v>
      </c>
      <c r="AP74" s="154" t="s">
        <v>9205</v>
      </c>
      <c r="AQ74" s="154" t="s">
        <v>9206</v>
      </c>
      <c r="AR74" s="154" t="s">
        <v>9207</v>
      </c>
      <c r="AS74" s="154" t="s">
        <v>9208</v>
      </c>
      <c r="AT74" s="154" t="s">
        <v>7778</v>
      </c>
      <c r="AU74" s="192" t="s">
        <v>7404</v>
      </c>
      <c r="AV74" s="192" t="s">
        <v>9209</v>
      </c>
      <c r="AW74" s="192" t="s">
        <v>7406</v>
      </c>
      <c r="AX74" s="192" t="s">
        <v>7407</v>
      </c>
      <c r="AZ74" s="230" t="s">
        <v>167</v>
      </c>
      <c r="BA74" s="230" t="s">
        <v>5333</v>
      </c>
      <c r="BB74" s="230">
        <v>2</v>
      </c>
      <c r="BC74" s="194" t="s">
        <v>7745</v>
      </c>
      <c r="BD74" s="194" t="s">
        <v>7746</v>
      </c>
      <c r="BE74" s="194" t="s">
        <v>7747</v>
      </c>
      <c r="BF74" s="194" t="s">
        <v>7748</v>
      </c>
      <c r="BG74" s="194" t="s">
        <v>7749</v>
      </c>
      <c r="BH74" s="194" t="s">
        <v>7750</v>
      </c>
      <c r="BI74" s="194"/>
      <c r="BJ74" s="230">
        <v>4</v>
      </c>
      <c r="BK74" s="230" t="s">
        <v>7751</v>
      </c>
      <c r="BL74" s="198" t="s">
        <v>7412</v>
      </c>
      <c r="CQ74" s="199">
        <v>1</v>
      </c>
    </row>
    <row r="75" spans="13:95" x14ac:dyDescent="0.25">
      <c r="M75" s="192" t="s">
        <v>1311</v>
      </c>
      <c r="N75" s="192">
        <v>73</v>
      </c>
      <c r="O75" s="192" t="s">
        <v>7372</v>
      </c>
      <c r="P75" s="154" t="s">
        <v>7373</v>
      </c>
      <c r="Q75" s="154" t="s">
        <v>9210</v>
      </c>
      <c r="R75" s="154" t="s">
        <v>9211</v>
      </c>
      <c r="S75" s="192" t="s">
        <v>9212</v>
      </c>
      <c r="T75" s="154" t="s">
        <v>9213</v>
      </c>
      <c r="U75" s="192" t="s">
        <v>7663</v>
      </c>
      <c r="V75" s="154" t="s">
        <v>9214</v>
      </c>
      <c r="W75" s="154" t="s">
        <v>9215</v>
      </c>
      <c r="X75" s="154" t="s">
        <v>9216</v>
      </c>
      <c r="Y75" s="154" t="s">
        <v>7382</v>
      </c>
      <c r="Z75" s="154" t="s">
        <v>7383</v>
      </c>
      <c r="AA75" s="154" t="s">
        <v>7384</v>
      </c>
      <c r="AB75" s="154" t="s">
        <v>9217</v>
      </c>
      <c r="AC75" s="154" t="s">
        <v>9218</v>
      </c>
      <c r="AD75" s="154" t="s">
        <v>9219</v>
      </c>
      <c r="AE75" s="154" t="s">
        <v>9220</v>
      </c>
      <c r="AF75" s="154" t="s">
        <v>9221</v>
      </c>
      <c r="AG75" s="154" t="s">
        <v>9222</v>
      </c>
      <c r="AH75" s="154" t="s">
        <v>9223</v>
      </c>
      <c r="AI75" s="154" t="s">
        <v>9224</v>
      </c>
      <c r="AJ75" s="154" t="s">
        <v>9225</v>
      </c>
      <c r="AK75" s="154" t="s">
        <v>9226</v>
      </c>
      <c r="AL75" s="154" t="s">
        <v>9227</v>
      </c>
      <c r="AM75" s="154" t="s">
        <v>9228</v>
      </c>
      <c r="AN75" s="154" t="s">
        <v>7397</v>
      </c>
      <c r="AO75" s="154" t="s">
        <v>9229</v>
      </c>
      <c r="AP75" s="154" t="s">
        <v>9230</v>
      </c>
      <c r="AQ75" s="154" t="s">
        <v>9231</v>
      </c>
      <c r="AR75" s="154" t="s">
        <v>9232</v>
      </c>
      <c r="AS75" s="154" t="s">
        <v>9233</v>
      </c>
      <c r="AT75" s="154" t="s">
        <v>7778</v>
      </c>
      <c r="AU75" s="192" t="s">
        <v>7404</v>
      </c>
      <c r="AV75" s="192" t="s">
        <v>9234</v>
      </c>
      <c r="AW75" s="192" t="s">
        <v>7406</v>
      </c>
      <c r="AX75" s="192" t="s">
        <v>7407</v>
      </c>
      <c r="AZ75" s="230" t="s">
        <v>167</v>
      </c>
      <c r="BA75" s="230" t="s">
        <v>5333</v>
      </c>
      <c r="BB75" s="230">
        <v>3</v>
      </c>
      <c r="BC75" s="194" t="s">
        <v>7781</v>
      </c>
      <c r="BD75" s="194" t="s">
        <v>8999</v>
      </c>
      <c r="BH75" s="194"/>
      <c r="BI75" s="194"/>
      <c r="BJ75" s="230">
        <v>4</v>
      </c>
      <c r="BK75" s="230" t="s">
        <v>7782</v>
      </c>
      <c r="BL75" s="198" t="s">
        <v>7412</v>
      </c>
      <c r="CQ75" s="199">
        <v>1</v>
      </c>
    </row>
    <row r="76" spans="13:95" x14ac:dyDescent="0.25">
      <c r="M76" s="192" t="s">
        <v>1325</v>
      </c>
      <c r="N76" s="192">
        <v>74</v>
      </c>
      <c r="O76" s="192" t="s">
        <v>7372</v>
      </c>
      <c r="P76" s="154" t="s">
        <v>7373</v>
      </c>
      <c r="Q76" s="154" t="s">
        <v>9210</v>
      </c>
      <c r="R76" s="154" t="s">
        <v>9211</v>
      </c>
      <c r="S76" s="192" t="s">
        <v>9235</v>
      </c>
      <c r="T76" s="154" t="s">
        <v>9236</v>
      </c>
      <c r="U76" s="192" t="s">
        <v>7663</v>
      </c>
      <c r="V76" s="154" t="s">
        <v>9237</v>
      </c>
      <c r="W76" s="154" t="s">
        <v>9238</v>
      </c>
      <c r="X76" s="154" t="s">
        <v>9239</v>
      </c>
      <c r="Y76" s="154" t="s">
        <v>7382</v>
      </c>
      <c r="Z76" s="154" t="s">
        <v>7383</v>
      </c>
      <c r="AA76" s="154" t="s">
        <v>7384</v>
      </c>
      <c r="AB76" s="154" t="s">
        <v>9240</v>
      </c>
      <c r="AC76" s="154" t="s">
        <v>9241</v>
      </c>
      <c r="AD76" s="154" t="s">
        <v>9242</v>
      </c>
      <c r="AE76" s="154" t="s">
        <v>9243</v>
      </c>
      <c r="AF76" s="154" t="s">
        <v>9244</v>
      </c>
      <c r="AG76" s="154" t="s">
        <v>9245</v>
      </c>
      <c r="AH76" s="154" t="s">
        <v>9246</v>
      </c>
      <c r="AI76" s="154" t="s">
        <v>9247</v>
      </c>
      <c r="AJ76" s="154" t="s">
        <v>9248</v>
      </c>
      <c r="AK76" s="154" t="s">
        <v>9249</v>
      </c>
      <c r="AL76" s="154" t="s">
        <v>9250</v>
      </c>
      <c r="AM76" s="154" t="s">
        <v>9251</v>
      </c>
      <c r="AN76" s="154" t="s">
        <v>7397</v>
      </c>
      <c r="AO76" s="154" t="s">
        <v>9252</v>
      </c>
      <c r="AP76" s="154" t="s">
        <v>9230</v>
      </c>
      <c r="AQ76" s="154" t="s">
        <v>9253</v>
      </c>
      <c r="AR76" s="154" t="s">
        <v>9254</v>
      </c>
      <c r="AS76" s="154" t="s">
        <v>9255</v>
      </c>
      <c r="AT76" s="154" t="s">
        <v>7778</v>
      </c>
      <c r="AU76" s="192" t="s">
        <v>7404</v>
      </c>
      <c r="AV76" s="192" t="s">
        <v>9256</v>
      </c>
      <c r="AW76" s="192" t="s">
        <v>7406</v>
      </c>
      <c r="AX76" s="192" t="s">
        <v>7407</v>
      </c>
      <c r="AZ76" s="230" t="s">
        <v>167</v>
      </c>
      <c r="BA76" s="230" t="s">
        <v>5333</v>
      </c>
      <c r="BB76" s="230">
        <v>4</v>
      </c>
      <c r="BC76" s="194" t="s">
        <v>7806</v>
      </c>
      <c r="BD76" s="194" t="s">
        <v>7807</v>
      </c>
      <c r="BE76" s="194" t="s">
        <v>7808</v>
      </c>
      <c r="BF76" s="194" t="s">
        <v>7654</v>
      </c>
      <c r="BG76" s="194" t="s">
        <v>7809</v>
      </c>
      <c r="BH76" s="194" t="s">
        <v>7810</v>
      </c>
      <c r="BI76" s="194" t="s">
        <v>7811</v>
      </c>
      <c r="BJ76" s="230">
        <v>4</v>
      </c>
      <c r="BK76" s="230" t="s">
        <v>7812</v>
      </c>
      <c r="BL76" s="198" t="s">
        <v>7412</v>
      </c>
      <c r="CQ76" s="199">
        <v>1</v>
      </c>
    </row>
    <row r="77" spans="13:95" x14ac:dyDescent="0.25">
      <c r="M77" s="192" t="s">
        <v>1339</v>
      </c>
      <c r="N77" s="192">
        <v>75</v>
      </c>
      <c r="O77" s="192" t="s">
        <v>7372</v>
      </c>
      <c r="P77" s="154" t="s">
        <v>7373</v>
      </c>
      <c r="Q77" s="154" t="s">
        <v>9210</v>
      </c>
      <c r="R77" s="154" t="s">
        <v>9211</v>
      </c>
      <c r="S77" s="192" t="s">
        <v>9257</v>
      </c>
      <c r="T77" s="154" t="s">
        <v>9258</v>
      </c>
      <c r="U77" s="192" t="s">
        <v>7663</v>
      </c>
      <c r="V77" s="154" t="s">
        <v>9259</v>
      </c>
      <c r="W77" s="154" t="s">
        <v>9260</v>
      </c>
      <c r="X77" s="154" t="s">
        <v>9261</v>
      </c>
      <c r="Y77" s="154" t="s">
        <v>7382</v>
      </c>
      <c r="Z77" s="154" t="s">
        <v>7383</v>
      </c>
      <c r="AA77" s="154" t="s">
        <v>7384</v>
      </c>
      <c r="AB77" s="154" t="s">
        <v>9262</v>
      </c>
      <c r="AC77" s="154" t="s">
        <v>9263</v>
      </c>
      <c r="AD77" s="154" t="s">
        <v>9264</v>
      </c>
      <c r="AE77" s="154" t="s">
        <v>9265</v>
      </c>
      <c r="AF77" s="154" t="s">
        <v>9266</v>
      </c>
      <c r="AG77" s="154" t="s">
        <v>9267</v>
      </c>
      <c r="AH77" s="154" t="s">
        <v>9268</v>
      </c>
      <c r="AI77" s="154" t="s">
        <v>9269</v>
      </c>
      <c r="AJ77" s="154" t="s">
        <v>9270</v>
      </c>
      <c r="AK77" s="154" t="s">
        <v>9271</v>
      </c>
      <c r="AL77" s="154" t="s">
        <v>9272</v>
      </c>
      <c r="AM77" s="154" t="s">
        <v>9273</v>
      </c>
      <c r="AN77" s="154" t="s">
        <v>7397</v>
      </c>
      <c r="AO77" s="154" t="s">
        <v>9274</v>
      </c>
      <c r="AP77" s="154" t="s">
        <v>9230</v>
      </c>
      <c r="AQ77" s="154" t="s">
        <v>9275</v>
      </c>
      <c r="AR77" s="154" t="s">
        <v>9276</v>
      </c>
      <c r="AS77" s="154" t="s">
        <v>9277</v>
      </c>
      <c r="AT77" s="154" t="s">
        <v>7778</v>
      </c>
      <c r="AU77" s="192" t="s">
        <v>7404</v>
      </c>
      <c r="AV77" s="192" t="s">
        <v>9278</v>
      </c>
      <c r="AW77" s="192" t="s">
        <v>7406</v>
      </c>
      <c r="AX77" s="192" t="s">
        <v>7407</v>
      </c>
      <c r="AZ77" s="230" t="s">
        <v>167</v>
      </c>
      <c r="BA77" s="230" t="s">
        <v>5333</v>
      </c>
      <c r="BB77" s="230">
        <v>5</v>
      </c>
      <c r="BC77" s="194" t="s">
        <v>7836</v>
      </c>
      <c r="BD77" s="194" t="s">
        <v>7837</v>
      </c>
      <c r="BE77" s="194" t="s">
        <v>7838</v>
      </c>
      <c r="BF77" s="194" t="s">
        <v>7839</v>
      </c>
      <c r="BG77" s="194" t="s">
        <v>7840</v>
      </c>
      <c r="BH77" s="194" t="s">
        <v>7533</v>
      </c>
      <c r="BI77" s="194"/>
      <c r="BJ77" s="230">
        <v>4</v>
      </c>
      <c r="BK77" s="230" t="s">
        <v>7841</v>
      </c>
      <c r="BL77" s="198" t="s">
        <v>7412</v>
      </c>
      <c r="CQ77" s="199">
        <v>1</v>
      </c>
    </row>
    <row r="78" spans="13:95" x14ac:dyDescent="0.25">
      <c r="M78" s="192" t="s">
        <v>1353</v>
      </c>
      <c r="N78" s="192">
        <v>76</v>
      </c>
      <c r="O78" s="192" t="s">
        <v>7372</v>
      </c>
      <c r="P78" s="154" t="s">
        <v>7373</v>
      </c>
      <c r="Q78" s="154" t="s">
        <v>9210</v>
      </c>
      <c r="R78" s="154" t="s">
        <v>9211</v>
      </c>
      <c r="S78" s="192" t="s">
        <v>9279</v>
      </c>
      <c r="T78" s="154" t="s">
        <v>9280</v>
      </c>
      <c r="U78" s="192" t="s">
        <v>7663</v>
      </c>
      <c r="V78" s="154" t="s">
        <v>9281</v>
      </c>
      <c r="W78" s="154" t="s">
        <v>9282</v>
      </c>
      <c r="X78" s="154" t="s">
        <v>9283</v>
      </c>
      <c r="Y78" s="154" t="s">
        <v>7382</v>
      </c>
      <c r="Z78" s="154" t="s">
        <v>7383</v>
      </c>
      <c r="AA78" s="154" t="s">
        <v>7384</v>
      </c>
      <c r="AB78" s="154" t="s">
        <v>9284</v>
      </c>
      <c r="AC78" s="154" t="s">
        <v>9285</v>
      </c>
      <c r="AD78" s="154" t="s">
        <v>9286</v>
      </c>
      <c r="AE78" s="154" t="s">
        <v>9287</v>
      </c>
      <c r="AF78" s="154" t="s">
        <v>9288</v>
      </c>
      <c r="AG78" s="154" t="s">
        <v>9289</v>
      </c>
      <c r="AH78" s="154" t="s">
        <v>9290</v>
      </c>
      <c r="AI78" s="154" t="s">
        <v>9291</v>
      </c>
      <c r="AJ78" s="154" t="s">
        <v>9292</v>
      </c>
      <c r="AK78" s="154" t="s">
        <v>9293</v>
      </c>
      <c r="AL78" s="154" t="s">
        <v>9294</v>
      </c>
      <c r="AM78" s="154" t="s">
        <v>9295</v>
      </c>
      <c r="AN78" s="154" t="s">
        <v>7397</v>
      </c>
      <c r="AO78" s="154" t="s">
        <v>9296</v>
      </c>
      <c r="AP78" s="154" t="s">
        <v>9230</v>
      </c>
      <c r="AQ78" s="154" t="s">
        <v>9297</v>
      </c>
      <c r="AR78" s="154" t="s">
        <v>9298</v>
      </c>
      <c r="AS78" s="154" t="s">
        <v>9299</v>
      </c>
      <c r="AT78" s="154" t="s">
        <v>7778</v>
      </c>
      <c r="AU78" s="192" t="s">
        <v>7404</v>
      </c>
      <c r="AV78" s="192" t="s">
        <v>9300</v>
      </c>
      <c r="AW78" s="192" t="s">
        <v>7406</v>
      </c>
      <c r="AX78" s="192" t="s">
        <v>7407</v>
      </c>
      <c r="AZ78" s="230" t="s">
        <v>187</v>
      </c>
      <c r="BA78" s="230" t="s">
        <v>5332</v>
      </c>
      <c r="BB78" s="230">
        <v>1</v>
      </c>
      <c r="BC78" s="194" t="s">
        <v>7408</v>
      </c>
      <c r="BD78" s="194" t="s">
        <v>9301</v>
      </c>
      <c r="BE78" s="194" t="s">
        <v>9302</v>
      </c>
      <c r="BJ78" s="230">
        <v>4</v>
      </c>
      <c r="BK78" s="230" t="s">
        <v>7411</v>
      </c>
      <c r="BL78" s="198" t="s">
        <v>7412</v>
      </c>
      <c r="CQ78" s="199">
        <v>1</v>
      </c>
    </row>
    <row r="79" spans="13:95" x14ac:dyDescent="0.25">
      <c r="M79" s="192" t="s">
        <v>1367</v>
      </c>
      <c r="N79" s="192">
        <v>77</v>
      </c>
      <c r="O79" s="192" t="s">
        <v>7372</v>
      </c>
      <c r="P79" s="154" t="s">
        <v>7373</v>
      </c>
      <c r="Q79" s="154" t="s">
        <v>9210</v>
      </c>
      <c r="R79" s="154" t="s">
        <v>9211</v>
      </c>
      <c r="S79" s="192" t="s">
        <v>9303</v>
      </c>
      <c r="T79" s="154" t="s">
        <v>9304</v>
      </c>
      <c r="U79" s="192" t="s">
        <v>7663</v>
      </c>
      <c r="V79" s="154" t="s">
        <v>9305</v>
      </c>
      <c r="W79" s="154" t="s">
        <v>9306</v>
      </c>
      <c r="X79" s="154" t="s">
        <v>9307</v>
      </c>
      <c r="Y79" s="154" t="s">
        <v>7382</v>
      </c>
      <c r="Z79" s="154" t="s">
        <v>7383</v>
      </c>
      <c r="AA79" s="154" t="s">
        <v>7384</v>
      </c>
      <c r="AB79" s="154" t="s">
        <v>9308</v>
      </c>
      <c r="AC79" s="154" t="s">
        <v>9309</v>
      </c>
      <c r="AD79" s="154" t="s">
        <v>9310</v>
      </c>
      <c r="AE79" s="154" t="s">
        <v>9311</v>
      </c>
      <c r="AF79" s="154" t="s">
        <v>9312</v>
      </c>
      <c r="AG79" s="154" t="s">
        <v>9313</v>
      </c>
      <c r="AH79" s="154" t="s">
        <v>9314</v>
      </c>
      <c r="AI79" s="154" t="s">
        <v>9315</v>
      </c>
      <c r="AJ79" s="154" t="s">
        <v>9316</v>
      </c>
      <c r="AK79" s="154" t="s">
        <v>9317</v>
      </c>
      <c r="AL79" s="154" t="s">
        <v>9318</v>
      </c>
      <c r="AM79" s="154" t="s">
        <v>9319</v>
      </c>
      <c r="AN79" s="154" t="s">
        <v>7397</v>
      </c>
      <c r="AO79" s="154" t="s">
        <v>9320</v>
      </c>
      <c r="AP79" s="154" t="s">
        <v>9230</v>
      </c>
      <c r="AQ79" s="154" t="s">
        <v>9321</v>
      </c>
      <c r="AR79" s="154" t="s">
        <v>9322</v>
      </c>
      <c r="AS79" s="154" t="s">
        <v>9323</v>
      </c>
      <c r="AT79" s="154" t="s">
        <v>7778</v>
      </c>
      <c r="AU79" s="192" t="s">
        <v>7404</v>
      </c>
      <c r="AV79" s="192" t="s">
        <v>9324</v>
      </c>
      <c r="AW79" s="192" t="s">
        <v>7406</v>
      </c>
      <c r="AX79" s="192" t="s">
        <v>7407</v>
      </c>
      <c r="AZ79" s="230" t="s">
        <v>187</v>
      </c>
      <c r="BA79" s="230" t="s">
        <v>5332</v>
      </c>
      <c r="BB79" s="230">
        <v>2</v>
      </c>
      <c r="BC79" s="194" t="s">
        <v>7439</v>
      </c>
      <c r="BD79" s="194" t="s">
        <v>9325</v>
      </c>
      <c r="BE79" s="194" t="s">
        <v>7441</v>
      </c>
      <c r="BF79" s="194" t="s">
        <v>7442</v>
      </c>
      <c r="BG79" s="194" t="s">
        <v>7443</v>
      </c>
      <c r="BJ79" s="230">
        <v>4</v>
      </c>
      <c r="BK79" s="230" t="s">
        <v>7444</v>
      </c>
      <c r="BL79" s="198" t="s">
        <v>7412</v>
      </c>
      <c r="CQ79" s="199">
        <v>1</v>
      </c>
    </row>
    <row r="80" spans="13:95" x14ac:dyDescent="0.25">
      <c r="M80" s="192" t="s">
        <v>1381</v>
      </c>
      <c r="N80" s="192">
        <v>78</v>
      </c>
      <c r="O80" s="192" t="s">
        <v>7372</v>
      </c>
      <c r="P80" s="154" t="s">
        <v>7373</v>
      </c>
      <c r="Q80" s="154" t="s">
        <v>9210</v>
      </c>
      <c r="R80" s="154" t="s">
        <v>9211</v>
      </c>
      <c r="S80" s="192" t="s">
        <v>9326</v>
      </c>
      <c r="T80" s="154" t="s">
        <v>9327</v>
      </c>
      <c r="U80" s="192" t="s">
        <v>7663</v>
      </c>
      <c r="V80" s="154" t="s">
        <v>9328</v>
      </c>
      <c r="W80" s="154" t="s">
        <v>9329</v>
      </c>
      <c r="X80" s="154" t="s">
        <v>9330</v>
      </c>
      <c r="Y80" s="154" t="s">
        <v>7382</v>
      </c>
      <c r="Z80" s="154" t="s">
        <v>7383</v>
      </c>
      <c r="AA80" s="154" t="s">
        <v>7384</v>
      </c>
      <c r="AB80" s="154" t="s">
        <v>9331</v>
      </c>
      <c r="AC80" s="154" t="s">
        <v>9332</v>
      </c>
      <c r="AD80" s="154" t="s">
        <v>9333</v>
      </c>
      <c r="AE80" s="154" t="s">
        <v>9334</v>
      </c>
      <c r="AF80" s="154" t="s">
        <v>9335</v>
      </c>
      <c r="AG80" s="154" t="s">
        <v>9336</v>
      </c>
      <c r="AH80" s="154" t="s">
        <v>9337</v>
      </c>
      <c r="AI80" s="154" t="s">
        <v>9338</v>
      </c>
      <c r="AJ80" s="154" t="s">
        <v>9339</v>
      </c>
      <c r="AK80" s="154" t="s">
        <v>9340</v>
      </c>
      <c r="AL80" s="154" t="s">
        <v>9341</v>
      </c>
      <c r="AM80" s="154" t="s">
        <v>9342</v>
      </c>
      <c r="AN80" s="154" t="s">
        <v>7397</v>
      </c>
      <c r="AO80" s="154" t="s">
        <v>9343</v>
      </c>
      <c r="AP80" s="154" t="s">
        <v>9230</v>
      </c>
      <c r="AQ80" s="154" t="s">
        <v>9344</v>
      </c>
      <c r="AR80" s="154" t="s">
        <v>9345</v>
      </c>
      <c r="AS80" s="154" t="s">
        <v>9346</v>
      </c>
      <c r="AT80" s="154" t="s">
        <v>7778</v>
      </c>
      <c r="AU80" s="192" t="s">
        <v>7404</v>
      </c>
      <c r="AV80" s="192" t="s">
        <v>9347</v>
      </c>
      <c r="AW80" s="192" t="s">
        <v>7406</v>
      </c>
      <c r="AX80" s="192" t="s">
        <v>7407</v>
      </c>
      <c r="AZ80" s="230" t="s">
        <v>187</v>
      </c>
      <c r="BA80" s="230" t="s">
        <v>5332</v>
      </c>
      <c r="BB80" s="230">
        <v>3</v>
      </c>
      <c r="BC80" s="194" t="s">
        <v>7472</v>
      </c>
      <c r="BD80" s="194" t="s">
        <v>9348</v>
      </c>
      <c r="BI80" s="194"/>
      <c r="BJ80" s="230">
        <v>4</v>
      </c>
      <c r="BK80" s="230" t="s">
        <v>7474</v>
      </c>
      <c r="BL80" s="198" t="s">
        <v>7412</v>
      </c>
      <c r="CQ80" s="199">
        <v>1</v>
      </c>
    </row>
    <row r="81" spans="13:95" x14ac:dyDescent="0.25">
      <c r="M81" s="192" t="s">
        <v>1395</v>
      </c>
      <c r="N81" s="192">
        <v>79</v>
      </c>
      <c r="O81" s="192" t="s">
        <v>7372</v>
      </c>
      <c r="P81" s="154" t="s">
        <v>7373</v>
      </c>
      <c r="Q81" s="154" t="s">
        <v>9210</v>
      </c>
      <c r="R81" s="154" t="s">
        <v>9211</v>
      </c>
      <c r="S81" s="192" t="s">
        <v>9349</v>
      </c>
      <c r="T81" s="154" t="s">
        <v>9350</v>
      </c>
      <c r="U81" s="192" t="s">
        <v>7663</v>
      </c>
      <c r="V81" s="154" t="s">
        <v>7445</v>
      </c>
      <c r="W81" s="154" t="s">
        <v>9351</v>
      </c>
      <c r="X81" s="154" t="s">
        <v>7446</v>
      </c>
      <c r="Y81" s="154" t="s">
        <v>7382</v>
      </c>
      <c r="Z81" s="154" t="s">
        <v>7383</v>
      </c>
      <c r="AA81" s="154" t="s">
        <v>7384</v>
      </c>
      <c r="AB81" s="154" t="s">
        <v>9352</v>
      </c>
      <c r="AC81" s="154" t="s">
        <v>9353</v>
      </c>
      <c r="AD81" s="154" t="s">
        <v>9354</v>
      </c>
      <c r="AE81" s="154" t="s">
        <v>9355</v>
      </c>
      <c r="AF81" s="154" t="s">
        <v>9356</v>
      </c>
      <c r="AG81" s="154" t="s">
        <v>9357</v>
      </c>
      <c r="AH81" s="154" t="s">
        <v>9358</v>
      </c>
      <c r="AI81" s="154" t="s">
        <v>9359</v>
      </c>
      <c r="AJ81" s="154" t="s">
        <v>9360</v>
      </c>
      <c r="AK81" s="154" t="s">
        <v>9361</v>
      </c>
      <c r="AL81" s="154" t="s">
        <v>9362</v>
      </c>
      <c r="AM81" s="154" t="s">
        <v>9363</v>
      </c>
      <c r="AN81" s="154" t="s">
        <v>7397</v>
      </c>
      <c r="AO81" s="154" t="s">
        <v>9364</v>
      </c>
      <c r="AP81" s="154" t="s">
        <v>9230</v>
      </c>
      <c r="AQ81" s="154" t="s">
        <v>9365</v>
      </c>
      <c r="AR81" s="154" t="s">
        <v>9366</v>
      </c>
      <c r="AS81" s="154" t="s">
        <v>9367</v>
      </c>
      <c r="AT81" s="154" t="s">
        <v>7778</v>
      </c>
      <c r="AU81" s="192" t="s">
        <v>7404</v>
      </c>
      <c r="AV81" s="192" t="s">
        <v>9368</v>
      </c>
      <c r="AW81" s="192" t="s">
        <v>7406</v>
      </c>
      <c r="AX81" s="192" t="s">
        <v>7407</v>
      </c>
      <c r="AZ81" s="230" t="s">
        <v>187</v>
      </c>
      <c r="BA81" s="230" t="s">
        <v>5332</v>
      </c>
      <c r="BB81" s="230">
        <v>4</v>
      </c>
      <c r="BC81" s="194" t="s">
        <v>7502</v>
      </c>
      <c r="BD81" s="194" t="s">
        <v>9369</v>
      </c>
      <c r="BJ81" s="230">
        <v>4</v>
      </c>
      <c r="BK81" s="230" t="s">
        <v>7504</v>
      </c>
      <c r="BL81" s="198" t="s">
        <v>7412</v>
      </c>
      <c r="CQ81" s="199">
        <v>1</v>
      </c>
    </row>
    <row r="82" spans="13:95" x14ac:dyDescent="0.25">
      <c r="M82" s="192" t="s">
        <v>1409</v>
      </c>
      <c r="N82" s="192">
        <v>80</v>
      </c>
      <c r="O82" s="192" t="s">
        <v>7372</v>
      </c>
      <c r="P82" s="154" t="s">
        <v>7373</v>
      </c>
      <c r="Q82" s="154" t="s">
        <v>9210</v>
      </c>
      <c r="R82" s="154" t="s">
        <v>9211</v>
      </c>
      <c r="S82" s="192" t="s">
        <v>9370</v>
      </c>
      <c r="T82" s="154" t="s">
        <v>9371</v>
      </c>
      <c r="U82" s="192" t="s">
        <v>7663</v>
      </c>
      <c r="V82" s="154" t="s">
        <v>9372</v>
      </c>
      <c r="W82" s="154" t="s">
        <v>9373</v>
      </c>
      <c r="X82" s="154" t="s">
        <v>9374</v>
      </c>
      <c r="Y82" s="154" t="s">
        <v>7382</v>
      </c>
      <c r="Z82" s="154" t="s">
        <v>7383</v>
      </c>
      <c r="AA82" s="154" t="s">
        <v>7384</v>
      </c>
      <c r="AB82" s="154" t="s">
        <v>9375</v>
      </c>
      <c r="AC82" s="154" t="s">
        <v>9376</v>
      </c>
      <c r="AD82" s="154" t="s">
        <v>9377</v>
      </c>
      <c r="AE82" s="154" t="s">
        <v>9378</v>
      </c>
      <c r="AF82" s="154" t="s">
        <v>9379</v>
      </c>
      <c r="AG82" s="154" t="s">
        <v>9380</v>
      </c>
      <c r="AH82" s="154" t="s">
        <v>9381</v>
      </c>
      <c r="AI82" s="154" t="s">
        <v>9382</v>
      </c>
      <c r="AJ82" s="154" t="s">
        <v>9383</v>
      </c>
      <c r="AK82" s="154" t="s">
        <v>9384</v>
      </c>
      <c r="AL82" s="154" t="s">
        <v>9385</v>
      </c>
      <c r="AM82" s="154" t="s">
        <v>9386</v>
      </c>
      <c r="AN82" s="154" t="s">
        <v>7397</v>
      </c>
      <c r="AO82" s="154" t="s">
        <v>9387</v>
      </c>
      <c r="AP82" s="154" t="s">
        <v>9230</v>
      </c>
      <c r="AQ82" s="154" t="s">
        <v>9388</v>
      </c>
      <c r="AR82" s="154" t="s">
        <v>9389</v>
      </c>
      <c r="AS82" s="154" t="s">
        <v>9390</v>
      </c>
      <c r="AT82" s="154" t="s">
        <v>7778</v>
      </c>
      <c r="AU82" s="192" t="s">
        <v>7404</v>
      </c>
      <c r="AV82" s="192" t="s">
        <v>9391</v>
      </c>
      <c r="AW82" s="192" t="s">
        <v>7406</v>
      </c>
      <c r="AX82" s="192" t="s">
        <v>7407</v>
      </c>
      <c r="AZ82" s="230" t="s">
        <v>187</v>
      </c>
      <c r="BA82" s="230" t="s">
        <v>5332</v>
      </c>
      <c r="BB82" s="230">
        <v>5</v>
      </c>
      <c r="BC82" s="194" t="s">
        <v>7529</v>
      </c>
      <c r="BD82" s="194" t="s">
        <v>9392</v>
      </c>
      <c r="BE82" s="194" t="s">
        <v>9393</v>
      </c>
      <c r="BF82" s="194" t="s">
        <v>7532</v>
      </c>
      <c r="BG82" s="194" t="s">
        <v>7533</v>
      </c>
      <c r="BJ82" s="230">
        <v>4</v>
      </c>
      <c r="BK82" s="230" t="s">
        <v>7534</v>
      </c>
      <c r="BL82" s="198" t="s">
        <v>7412</v>
      </c>
      <c r="CQ82" s="199">
        <v>1</v>
      </c>
    </row>
    <row r="83" spans="13:95" x14ac:dyDescent="0.25">
      <c r="M83" s="192" t="s">
        <v>1422</v>
      </c>
      <c r="N83" s="192">
        <v>81</v>
      </c>
      <c r="O83" s="192" t="s">
        <v>7372</v>
      </c>
      <c r="P83" s="154" t="s">
        <v>7373</v>
      </c>
      <c r="Q83" s="154" t="s">
        <v>9210</v>
      </c>
      <c r="R83" s="154" t="s">
        <v>9211</v>
      </c>
      <c r="S83" s="192" t="s">
        <v>9394</v>
      </c>
      <c r="T83" s="154" t="s">
        <v>9395</v>
      </c>
      <c r="U83" s="192" t="s">
        <v>7663</v>
      </c>
      <c r="V83" s="154" t="s">
        <v>9396</v>
      </c>
      <c r="W83" s="154" t="s">
        <v>9397</v>
      </c>
      <c r="X83" s="154" t="s">
        <v>9398</v>
      </c>
      <c r="Y83" s="154" t="s">
        <v>7382</v>
      </c>
      <c r="Z83" s="154" t="s">
        <v>7383</v>
      </c>
      <c r="AA83" s="154" t="s">
        <v>7384</v>
      </c>
      <c r="AB83" s="154" t="s">
        <v>9399</v>
      </c>
      <c r="AC83" s="154" t="s">
        <v>9400</v>
      </c>
      <c r="AD83" s="154" t="s">
        <v>9401</v>
      </c>
      <c r="AE83" s="154" t="s">
        <v>9402</v>
      </c>
      <c r="AF83" s="154" t="s">
        <v>9403</v>
      </c>
      <c r="AG83" s="154" t="s">
        <v>9404</v>
      </c>
      <c r="AH83" s="154" t="s">
        <v>9405</v>
      </c>
      <c r="AI83" s="154" t="s">
        <v>9406</v>
      </c>
      <c r="AJ83" s="154" t="s">
        <v>9407</v>
      </c>
      <c r="AK83" s="154" t="s">
        <v>9408</v>
      </c>
      <c r="AL83" s="154" t="s">
        <v>9409</v>
      </c>
      <c r="AM83" s="154" t="s">
        <v>9410</v>
      </c>
      <c r="AN83" s="154" t="s">
        <v>7397</v>
      </c>
      <c r="AO83" s="154" t="s">
        <v>9411</v>
      </c>
      <c r="AP83" s="154" t="s">
        <v>9230</v>
      </c>
      <c r="AQ83" s="154" t="s">
        <v>9412</v>
      </c>
      <c r="AR83" s="154" t="s">
        <v>9413</v>
      </c>
      <c r="AS83" s="154" t="s">
        <v>9414</v>
      </c>
      <c r="AT83" s="154" t="s">
        <v>7778</v>
      </c>
      <c r="AU83" s="192" t="s">
        <v>7404</v>
      </c>
      <c r="AV83" s="192" t="s">
        <v>9415</v>
      </c>
      <c r="AW83" s="192" t="s">
        <v>7406</v>
      </c>
      <c r="AX83" s="192" t="s">
        <v>7407</v>
      </c>
      <c r="AZ83" s="230" t="s">
        <v>187</v>
      </c>
      <c r="BA83" s="230" t="s">
        <v>7562</v>
      </c>
      <c r="BB83" s="230">
        <v>1</v>
      </c>
      <c r="BC83" s="194" t="s">
        <v>7563</v>
      </c>
      <c r="BD83" s="194" t="s">
        <v>9325</v>
      </c>
      <c r="BJ83" s="230">
        <v>4</v>
      </c>
      <c r="BK83" s="230" t="s">
        <v>7564</v>
      </c>
      <c r="BL83" s="198" t="s">
        <v>7412</v>
      </c>
      <c r="CQ83" s="199">
        <v>1</v>
      </c>
    </row>
    <row r="84" spans="13:95" x14ac:dyDescent="0.25">
      <c r="M84" s="192" t="s">
        <v>1436</v>
      </c>
      <c r="N84" s="192">
        <v>82</v>
      </c>
      <c r="O84" s="192" t="s">
        <v>7372</v>
      </c>
      <c r="P84" s="154" t="s">
        <v>7373</v>
      </c>
      <c r="Q84" s="154" t="s">
        <v>9210</v>
      </c>
      <c r="R84" s="154" t="s">
        <v>9211</v>
      </c>
      <c r="S84" s="192" t="s">
        <v>9416</v>
      </c>
      <c r="T84" s="154" t="s">
        <v>9417</v>
      </c>
      <c r="U84" s="192" t="s">
        <v>7663</v>
      </c>
      <c r="V84" s="154" t="s">
        <v>9418</v>
      </c>
      <c r="W84" s="154" t="s">
        <v>9419</v>
      </c>
      <c r="X84" s="154" t="s">
        <v>9420</v>
      </c>
      <c r="Y84" s="154" t="s">
        <v>7382</v>
      </c>
      <c r="Z84" s="154" t="s">
        <v>7383</v>
      </c>
      <c r="AA84" s="154" t="s">
        <v>7384</v>
      </c>
      <c r="AB84" s="154" t="s">
        <v>9421</v>
      </c>
      <c r="AC84" s="154" t="s">
        <v>9422</v>
      </c>
      <c r="AD84" s="154" t="s">
        <v>9423</v>
      </c>
      <c r="AE84" s="154" t="s">
        <v>9424</v>
      </c>
      <c r="AF84" s="154" t="s">
        <v>9425</v>
      </c>
      <c r="AG84" s="154" t="s">
        <v>9426</v>
      </c>
      <c r="AH84" s="154" t="s">
        <v>9427</v>
      </c>
      <c r="AI84" s="154" t="s">
        <v>9428</v>
      </c>
      <c r="AJ84" s="154" t="s">
        <v>9429</v>
      </c>
      <c r="AK84" s="154" t="s">
        <v>9430</v>
      </c>
      <c r="AL84" s="154" t="s">
        <v>9431</v>
      </c>
      <c r="AM84" s="154" t="s">
        <v>9432</v>
      </c>
      <c r="AN84" s="154" t="s">
        <v>7397</v>
      </c>
      <c r="AO84" s="154" t="s">
        <v>9433</v>
      </c>
      <c r="AP84" s="154" t="s">
        <v>9230</v>
      </c>
      <c r="AQ84" s="154" t="s">
        <v>9434</v>
      </c>
      <c r="AR84" s="154" t="s">
        <v>9435</v>
      </c>
      <c r="AS84" s="154" t="s">
        <v>9436</v>
      </c>
      <c r="AT84" s="154" t="s">
        <v>7778</v>
      </c>
      <c r="AU84" s="192" t="s">
        <v>7404</v>
      </c>
      <c r="AV84" s="192" t="s">
        <v>9437</v>
      </c>
      <c r="AW84" s="192" t="s">
        <v>7406</v>
      </c>
      <c r="AX84" s="192" t="s">
        <v>7407</v>
      </c>
      <c r="AZ84" s="230" t="s">
        <v>187</v>
      </c>
      <c r="BA84" s="230" t="s">
        <v>7562</v>
      </c>
      <c r="BB84" s="230">
        <v>2</v>
      </c>
      <c r="BC84" s="194" t="s">
        <v>7589</v>
      </c>
      <c r="BD84" s="194" t="s">
        <v>7590</v>
      </c>
      <c r="BE84" s="194" t="s">
        <v>7591</v>
      </c>
      <c r="BF84" s="194" t="s">
        <v>7443</v>
      </c>
      <c r="BG84" s="194" t="s">
        <v>7442</v>
      </c>
      <c r="BH84" s="230" t="s">
        <v>7592</v>
      </c>
      <c r="BJ84" s="230">
        <v>4</v>
      </c>
      <c r="BK84" s="230" t="s">
        <v>7593</v>
      </c>
      <c r="BL84" s="198" t="s">
        <v>7412</v>
      </c>
      <c r="CQ84" s="199">
        <v>1</v>
      </c>
    </row>
    <row r="85" spans="13:95" x14ac:dyDescent="0.25">
      <c r="M85" s="192" t="s">
        <v>1448</v>
      </c>
      <c r="N85" s="192">
        <v>83</v>
      </c>
      <c r="O85" s="192" t="s">
        <v>7372</v>
      </c>
      <c r="P85" s="154" t="s">
        <v>7373</v>
      </c>
      <c r="Q85" s="154" t="s">
        <v>9210</v>
      </c>
      <c r="R85" s="154" t="s">
        <v>9211</v>
      </c>
      <c r="S85" s="192" t="s">
        <v>9438</v>
      </c>
      <c r="T85" s="154" t="s">
        <v>9439</v>
      </c>
      <c r="U85" s="192" t="s">
        <v>7663</v>
      </c>
      <c r="V85" s="154" t="s">
        <v>9440</v>
      </c>
      <c r="W85" s="154" t="s">
        <v>9441</v>
      </c>
      <c r="X85" s="154" t="s">
        <v>9442</v>
      </c>
      <c r="Y85" s="154" t="s">
        <v>7382</v>
      </c>
      <c r="Z85" s="154" t="s">
        <v>7383</v>
      </c>
      <c r="AA85" s="154" t="s">
        <v>7384</v>
      </c>
      <c r="AB85" s="154" t="s">
        <v>9443</v>
      </c>
      <c r="AC85" s="154" t="s">
        <v>9444</v>
      </c>
      <c r="AD85" s="154" t="s">
        <v>9445</v>
      </c>
      <c r="AE85" s="154" t="s">
        <v>9446</v>
      </c>
      <c r="AF85" s="154" t="s">
        <v>9447</v>
      </c>
      <c r="AG85" s="154" t="s">
        <v>9448</v>
      </c>
      <c r="AH85" s="154" t="s">
        <v>9449</v>
      </c>
      <c r="AI85" s="154" t="s">
        <v>9450</v>
      </c>
      <c r="AJ85" s="154" t="s">
        <v>9451</v>
      </c>
      <c r="AK85" s="154" t="s">
        <v>9452</v>
      </c>
      <c r="AL85" s="154" t="s">
        <v>9453</v>
      </c>
      <c r="AM85" s="154" t="s">
        <v>9454</v>
      </c>
      <c r="AN85" s="154" t="s">
        <v>7397</v>
      </c>
      <c r="AO85" s="154" t="s">
        <v>9455</v>
      </c>
      <c r="AP85" s="154" t="s">
        <v>9230</v>
      </c>
      <c r="AQ85" s="154" t="s">
        <v>9456</v>
      </c>
      <c r="AR85" s="154" t="s">
        <v>9457</v>
      </c>
      <c r="AS85" s="154" t="s">
        <v>9458</v>
      </c>
      <c r="AT85" s="154" t="s">
        <v>7778</v>
      </c>
      <c r="AU85" s="192" t="s">
        <v>7404</v>
      </c>
      <c r="AV85" s="192" t="s">
        <v>9459</v>
      </c>
      <c r="AW85" s="192" t="s">
        <v>7406</v>
      </c>
      <c r="AX85" s="192" t="s">
        <v>7407</v>
      </c>
      <c r="AZ85" s="230" t="s">
        <v>187</v>
      </c>
      <c r="BA85" s="230" t="s">
        <v>7562</v>
      </c>
      <c r="BB85" s="230">
        <v>3</v>
      </c>
      <c r="BC85" s="194" t="s">
        <v>7620</v>
      </c>
      <c r="BD85" s="194" t="s">
        <v>9460</v>
      </c>
      <c r="BE85" s="194" t="s">
        <v>9348</v>
      </c>
      <c r="BJ85" s="230">
        <v>4</v>
      </c>
      <c r="BK85" s="230" t="s">
        <v>7622</v>
      </c>
      <c r="BL85" s="198" t="s">
        <v>7412</v>
      </c>
      <c r="CQ85" s="199">
        <v>1</v>
      </c>
    </row>
    <row r="86" spans="13:95" x14ac:dyDescent="0.25">
      <c r="M86" s="192" t="s">
        <v>1462</v>
      </c>
      <c r="N86" s="192">
        <v>84</v>
      </c>
      <c r="O86" s="192" t="s">
        <v>7372</v>
      </c>
      <c r="P86" s="154" t="s">
        <v>7373</v>
      </c>
      <c r="Q86" s="154" t="s">
        <v>9210</v>
      </c>
      <c r="R86" s="154" t="s">
        <v>9211</v>
      </c>
      <c r="S86" s="192" t="s">
        <v>9461</v>
      </c>
      <c r="T86" s="154" t="s">
        <v>9462</v>
      </c>
      <c r="U86" s="192" t="s">
        <v>7663</v>
      </c>
      <c r="V86" s="154" t="s">
        <v>9463</v>
      </c>
      <c r="W86" s="154" t="s">
        <v>9464</v>
      </c>
      <c r="X86" s="154" t="s">
        <v>9465</v>
      </c>
      <c r="Y86" s="154" t="s">
        <v>7382</v>
      </c>
      <c r="Z86" s="154" t="s">
        <v>7383</v>
      </c>
      <c r="AA86" s="154" t="s">
        <v>7384</v>
      </c>
      <c r="AB86" s="154" t="s">
        <v>9466</v>
      </c>
      <c r="AC86" s="154" t="s">
        <v>9467</v>
      </c>
      <c r="AD86" s="154" t="s">
        <v>9468</v>
      </c>
      <c r="AE86" s="154" t="s">
        <v>9469</v>
      </c>
      <c r="AF86" s="154" t="s">
        <v>9470</v>
      </c>
      <c r="AG86" s="154" t="s">
        <v>9471</v>
      </c>
      <c r="AH86" s="154" t="s">
        <v>9472</v>
      </c>
      <c r="AI86" s="154" t="s">
        <v>9473</v>
      </c>
      <c r="AJ86" s="154" t="s">
        <v>9474</v>
      </c>
      <c r="AK86" s="154" t="s">
        <v>9475</v>
      </c>
      <c r="AL86" s="154" t="s">
        <v>9476</v>
      </c>
      <c r="AM86" s="154" t="s">
        <v>9477</v>
      </c>
      <c r="AN86" s="154" t="s">
        <v>7397</v>
      </c>
      <c r="AO86" s="154" t="s">
        <v>9478</v>
      </c>
      <c r="AP86" s="154" t="s">
        <v>9230</v>
      </c>
      <c r="AQ86" s="154" t="s">
        <v>9479</v>
      </c>
      <c r="AR86" s="154" t="s">
        <v>9480</v>
      </c>
      <c r="AS86" s="154" t="s">
        <v>9481</v>
      </c>
      <c r="AT86" s="154" t="s">
        <v>7778</v>
      </c>
      <c r="AU86" s="192" t="s">
        <v>7404</v>
      </c>
      <c r="AV86" s="192" t="s">
        <v>9482</v>
      </c>
      <c r="AW86" s="192" t="s">
        <v>7406</v>
      </c>
      <c r="AX86" s="192" t="s">
        <v>7407</v>
      </c>
      <c r="AZ86" s="230" t="s">
        <v>187</v>
      </c>
      <c r="BA86" s="230" t="s">
        <v>7562</v>
      </c>
      <c r="BB86" s="230">
        <v>4</v>
      </c>
      <c r="BC86" s="194" t="s">
        <v>7649</v>
      </c>
      <c r="BD86" s="194" t="s">
        <v>7650</v>
      </c>
      <c r="BE86" s="194" t="s">
        <v>7651</v>
      </c>
      <c r="BF86" s="194" t="s">
        <v>7652</v>
      </c>
      <c r="BG86" s="194" t="s">
        <v>7653</v>
      </c>
      <c r="BH86" s="230" t="s">
        <v>7654</v>
      </c>
      <c r="BI86" s="230" t="s">
        <v>7655</v>
      </c>
      <c r="BJ86" s="230">
        <v>4</v>
      </c>
      <c r="BK86" s="230" t="s">
        <v>7656</v>
      </c>
      <c r="BL86" s="198" t="s">
        <v>7412</v>
      </c>
      <c r="CQ86" s="199">
        <v>1</v>
      </c>
    </row>
    <row r="87" spans="13:95" x14ac:dyDescent="0.25">
      <c r="M87" s="192" t="s">
        <v>1476</v>
      </c>
      <c r="N87" s="192">
        <v>85</v>
      </c>
      <c r="O87" s="192" t="s">
        <v>7372</v>
      </c>
      <c r="P87" s="154" t="s">
        <v>7373</v>
      </c>
      <c r="Q87" s="154" t="s">
        <v>9483</v>
      </c>
      <c r="R87" s="154" t="s">
        <v>9484</v>
      </c>
      <c r="S87" s="192" t="s">
        <v>9485</v>
      </c>
      <c r="T87" s="154" t="s">
        <v>9486</v>
      </c>
      <c r="U87" s="192" t="s">
        <v>7663</v>
      </c>
      <c r="V87" s="154" t="s">
        <v>9487</v>
      </c>
      <c r="W87" s="154" t="s">
        <v>9488</v>
      </c>
      <c r="X87" s="154" t="s">
        <v>9489</v>
      </c>
      <c r="Y87" s="154" t="s">
        <v>7382</v>
      </c>
      <c r="Z87" s="154" t="s">
        <v>7383</v>
      </c>
      <c r="AA87" s="154" t="s">
        <v>7384</v>
      </c>
      <c r="AB87" s="154" t="s">
        <v>9490</v>
      </c>
      <c r="AC87" s="154" t="s">
        <v>9491</v>
      </c>
      <c r="AD87" s="154" t="s">
        <v>9492</v>
      </c>
      <c r="AE87" s="154" t="s">
        <v>9493</v>
      </c>
      <c r="AF87" s="154" t="s">
        <v>9494</v>
      </c>
      <c r="AG87" s="154" t="s">
        <v>9495</v>
      </c>
      <c r="AH87" s="154" t="s">
        <v>9496</v>
      </c>
      <c r="AI87" s="154" t="s">
        <v>9497</v>
      </c>
      <c r="AJ87" s="154" t="s">
        <v>9498</v>
      </c>
      <c r="AK87" s="154" t="s">
        <v>9499</v>
      </c>
      <c r="AL87" s="154" t="s">
        <v>9500</v>
      </c>
      <c r="AM87" s="154" t="s">
        <v>9501</v>
      </c>
      <c r="AN87" s="154" t="s">
        <v>9502</v>
      </c>
      <c r="AO87" s="154" t="s">
        <v>9503</v>
      </c>
      <c r="AP87" s="154" t="s">
        <v>9504</v>
      </c>
      <c r="AQ87" s="154" t="s">
        <v>9505</v>
      </c>
      <c r="AR87" s="154" t="s">
        <v>9506</v>
      </c>
      <c r="AS87" s="154" t="s">
        <v>9507</v>
      </c>
      <c r="AT87" s="154" t="s">
        <v>7778</v>
      </c>
      <c r="AU87" s="192" t="s">
        <v>7404</v>
      </c>
      <c r="AV87" s="192" t="s">
        <v>9508</v>
      </c>
      <c r="AW87" s="192" t="s">
        <v>7406</v>
      </c>
      <c r="AX87" s="192" t="s">
        <v>7407</v>
      </c>
      <c r="AZ87" s="230" t="s">
        <v>187</v>
      </c>
      <c r="BA87" s="230" t="s">
        <v>7562</v>
      </c>
      <c r="BB87" s="230">
        <v>5</v>
      </c>
      <c r="BC87" s="194" t="s">
        <v>7686</v>
      </c>
      <c r="BD87" s="194" t="s">
        <v>7687</v>
      </c>
      <c r="BE87" s="194" t="s">
        <v>7688</v>
      </c>
      <c r="BF87" s="194" t="s">
        <v>7689</v>
      </c>
      <c r="BG87" s="194" t="s">
        <v>7690</v>
      </c>
      <c r="BH87" s="230" t="s">
        <v>7691</v>
      </c>
      <c r="BJ87" s="230">
        <v>4</v>
      </c>
      <c r="BK87" s="230" t="s">
        <v>7692</v>
      </c>
      <c r="BL87" s="198" t="s">
        <v>7412</v>
      </c>
      <c r="CQ87" s="199">
        <v>1</v>
      </c>
    </row>
    <row r="88" spans="13:95" x14ac:dyDescent="0.25">
      <c r="M88" s="192" t="s">
        <v>1490</v>
      </c>
      <c r="N88" s="192">
        <v>86</v>
      </c>
      <c r="O88" s="192" t="s">
        <v>7372</v>
      </c>
      <c r="P88" s="154" t="s">
        <v>7373</v>
      </c>
      <c r="Q88" s="154" t="s">
        <v>9483</v>
      </c>
      <c r="R88" s="154" t="s">
        <v>9484</v>
      </c>
      <c r="S88" s="192" t="s">
        <v>9509</v>
      </c>
      <c r="T88" s="154" t="s">
        <v>9510</v>
      </c>
      <c r="U88" s="192" t="s">
        <v>7663</v>
      </c>
      <c r="V88" s="154" t="s">
        <v>9511</v>
      </c>
      <c r="W88" s="154" t="s">
        <v>9512</v>
      </c>
      <c r="X88" s="154" t="s">
        <v>9513</v>
      </c>
      <c r="Y88" s="154" t="s">
        <v>7382</v>
      </c>
      <c r="Z88" s="154" t="s">
        <v>7383</v>
      </c>
      <c r="AA88" s="154" t="s">
        <v>7384</v>
      </c>
      <c r="AB88" s="154" t="s">
        <v>9514</v>
      </c>
      <c r="AC88" s="154" t="s">
        <v>9515</v>
      </c>
      <c r="AD88" s="154" t="s">
        <v>9516</v>
      </c>
      <c r="AE88" s="154" t="s">
        <v>9517</v>
      </c>
      <c r="AF88" s="154" t="s">
        <v>9518</v>
      </c>
      <c r="AG88" s="154" t="s">
        <v>9519</v>
      </c>
      <c r="AH88" s="154" t="s">
        <v>9520</v>
      </c>
      <c r="AI88" s="154" t="s">
        <v>9521</v>
      </c>
      <c r="AJ88" s="154" t="s">
        <v>9522</v>
      </c>
      <c r="AK88" s="154" t="s">
        <v>9523</v>
      </c>
      <c r="AL88" s="154" t="s">
        <v>9524</v>
      </c>
      <c r="AM88" s="154" t="s">
        <v>9525</v>
      </c>
      <c r="AN88" s="154" t="s">
        <v>9502</v>
      </c>
      <c r="AO88" s="154" t="s">
        <v>9526</v>
      </c>
      <c r="AP88" s="154" t="s">
        <v>9527</v>
      </c>
      <c r="AQ88" s="154" t="s">
        <v>9528</v>
      </c>
      <c r="AR88" s="154" t="s">
        <v>9529</v>
      </c>
      <c r="AS88" s="154" t="s">
        <v>9530</v>
      </c>
      <c r="AT88" s="154" t="s">
        <v>7778</v>
      </c>
      <c r="AU88" s="192" t="s">
        <v>7404</v>
      </c>
      <c r="AV88" s="192" t="s">
        <v>9531</v>
      </c>
      <c r="AW88" s="192" t="s">
        <v>7406</v>
      </c>
      <c r="AX88" s="192" t="s">
        <v>8006</v>
      </c>
      <c r="AZ88" s="230" t="s">
        <v>187</v>
      </c>
      <c r="BA88" s="230" t="s">
        <v>5333</v>
      </c>
      <c r="BB88" s="230">
        <v>1</v>
      </c>
      <c r="BC88" s="194" t="s">
        <v>7719</v>
      </c>
      <c r="BD88" s="194" t="s">
        <v>9301</v>
      </c>
      <c r="BE88" s="194" t="s">
        <v>9302</v>
      </c>
      <c r="BH88" s="194"/>
      <c r="BI88" s="194"/>
      <c r="BJ88" s="230">
        <v>4</v>
      </c>
      <c r="BK88" s="230" t="s">
        <v>7720</v>
      </c>
      <c r="BL88" s="198" t="s">
        <v>7412</v>
      </c>
      <c r="CQ88" s="199">
        <v>1</v>
      </c>
    </row>
    <row r="89" spans="13:95" x14ac:dyDescent="0.25">
      <c r="M89" s="192" t="s">
        <v>1504</v>
      </c>
      <c r="N89" s="192">
        <v>87</v>
      </c>
      <c r="O89" s="192" t="s">
        <v>7372</v>
      </c>
      <c r="P89" s="154" t="s">
        <v>7373</v>
      </c>
      <c r="Q89" s="154" t="s">
        <v>9483</v>
      </c>
      <c r="R89" s="154" t="s">
        <v>9484</v>
      </c>
      <c r="S89" s="192" t="s">
        <v>9532</v>
      </c>
      <c r="T89" s="154" t="s">
        <v>9533</v>
      </c>
      <c r="U89" s="192" t="s">
        <v>7663</v>
      </c>
      <c r="V89" s="154" t="s">
        <v>9534</v>
      </c>
      <c r="W89" s="154" t="s">
        <v>9535</v>
      </c>
      <c r="X89" s="154" t="s">
        <v>9536</v>
      </c>
      <c r="Y89" s="154" t="s">
        <v>7382</v>
      </c>
      <c r="Z89" s="154" t="s">
        <v>7383</v>
      </c>
      <c r="AA89" s="154" t="s">
        <v>7384</v>
      </c>
      <c r="AB89" s="154" t="s">
        <v>9537</v>
      </c>
      <c r="AC89" s="154" t="s">
        <v>9538</v>
      </c>
      <c r="AD89" s="154" t="s">
        <v>9539</v>
      </c>
      <c r="AE89" s="154" t="s">
        <v>9540</v>
      </c>
      <c r="AF89" s="154" t="s">
        <v>9541</v>
      </c>
      <c r="AG89" s="154" t="s">
        <v>9542</v>
      </c>
      <c r="AH89" s="154" t="s">
        <v>9543</v>
      </c>
      <c r="AI89" s="154" t="s">
        <v>9544</v>
      </c>
      <c r="AJ89" s="154" t="s">
        <v>9545</v>
      </c>
      <c r="AK89" s="154" t="s">
        <v>9546</v>
      </c>
      <c r="AL89" s="154" t="s">
        <v>9547</v>
      </c>
      <c r="AM89" s="154" t="s">
        <v>9548</v>
      </c>
      <c r="AN89" s="154" t="s">
        <v>9502</v>
      </c>
      <c r="AO89" s="154" t="s">
        <v>9549</v>
      </c>
      <c r="AP89" s="154" t="s">
        <v>9550</v>
      </c>
      <c r="AQ89" s="154" t="s">
        <v>9551</v>
      </c>
      <c r="AR89" s="154" t="s">
        <v>9552</v>
      </c>
      <c r="AS89" s="154" t="s">
        <v>9553</v>
      </c>
      <c r="AT89" s="154" t="s">
        <v>7778</v>
      </c>
      <c r="AU89" s="192" t="s">
        <v>7404</v>
      </c>
      <c r="AV89" s="192" t="s">
        <v>9554</v>
      </c>
      <c r="AW89" s="192" t="s">
        <v>7406</v>
      </c>
      <c r="AX89" s="192" t="s">
        <v>8006</v>
      </c>
      <c r="AZ89" s="230" t="s">
        <v>187</v>
      </c>
      <c r="BA89" s="230" t="s">
        <v>5333</v>
      </c>
      <c r="BB89" s="230">
        <v>2</v>
      </c>
      <c r="BC89" s="194" t="s">
        <v>7745</v>
      </c>
      <c r="BD89" s="194" t="s">
        <v>7746</v>
      </c>
      <c r="BE89" s="194" t="s">
        <v>7747</v>
      </c>
      <c r="BF89" s="194" t="s">
        <v>7748</v>
      </c>
      <c r="BG89" s="194" t="s">
        <v>7749</v>
      </c>
      <c r="BH89" s="194" t="s">
        <v>7750</v>
      </c>
      <c r="BI89" s="194"/>
      <c r="BJ89" s="230">
        <v>4</v>
      </c>
      <c r="BK89" s="230" t="s">
        <v>7751</v>
      </c>
      <c r="BL89" s="198" t="s">
        <v>7412</v>
      </c>
      <c r="CQ89" s="199">
        <v>1</v>
      </c>
    </row>
    <row r="90" spans="13:95" x14ac:dyDescent="0.25">
      <c r="M90" s="192" t="s">
        <v>1518</v>
      </c>
      <c r="N90" s="192">
        <v>88</v>
      </c>
      <c r="O90" s="192" t="s">
        <v>7372</v>
      </c>
      <c r="P90" s="154" t="s">
        <v>7373</v>
      </c>
      <c r="Q90" s="154" t="s">
        <v>9483</v>
      </c>
      <c r="R90" s="154" t="s">
        <v>9484</v>
      </c>
      <c r="S90" s="192" t="s">
        <v>9555</v>
      </c>
      <c r="T90" s="154" t="s">
        <v>9556</v>
      </c>
      <c r="U90" s="192" t="s">
        <v>7663</v>
      </c>
      <c r="V90" s="154" t="s">
        <v>9557</v>
      </c>
      <c r="W90" s="154" t="s">
        <v>9558</v>
      </c>
      <c r="X90" s="154" t="s">
        <v>9559</v>
      </c>
      <c r="Y90" s="154" t="s">
        <v>7382</v>
      </c>
      <c r="Z90" s="154" t="s">
        <v>7383</v>
      </c>
      <c r="AA90" s="154" t="s">
        <v>7384</v>
      </c>
      <c r="AB90" s="154" t="s">
        <v>9560</v>
      </c>
      <c r="AC90" s="154" t="s">
        <v>9561</v>
      </c>
      <c r="AD90" s="154" t="s">
        <v>9562</v>
      </c>
      <c r="AE90" s="154" t="s">
        <v>9563</v>
      </c>
      <c r="AF90" s="154" t="s">
        <v>9564</v>
      </c>
      <c r="AG90" s="154" t="s">
        <v>9565</v>
      </c>
      <c r="AH90" s="154" t="s">
        <v>9566</v>
      </c>
      <c r="AI90" s="154" t="s">
        <v>9567</v>
      </c>
      <c r="AJ90" s="154" t="s">
        <v>9568</v>
      </c>
      <c r="AK90" s="154" t="s">
        <v>9569</v>
      </c>
      <c r="AL90" s="154" t="s">
        <v>9570</v>
      </c>
      <c r="AM90" s="154" t="s">
        <v>9571</v>
      </c>
      <c r="AN90" s="154" t="s">
        <v>9502</v>
      </c>
      <c r="AO90" s="154" t="s">
        <v>9572</v>
      </c>
      <c r="AP90" s="154" t="s">
        <v>9573</v>
      </c>
      <c r="AQ90" s="154" t="s">
        <v>9574</v>
      </c>
      <c r="AR90" s="154" t="s">
        <v>9575</v>
      </c>
      <c r="AS90" s="154" t="s">
        <v>9576</v>
      </c>
      <c r="AT90" s="154" t="s">
        <v>7778</v>
      </c>
      <c r="AU90" s="192" t="s">
        <v>7404</v>
      </c>
      <c r="AV90" s="192" t="s">
        <v>9577</v>
      </c>
      <c r="AW90" s="192" t="s">
        <v>7406</v>
      </c>
      <c r="AX90" s="192" t="s">
        <v>7407</v>
      </c>
      <c r="AZ90" s="230" t="s">
        <v>187</v>
      </c>
      <c r="BA90" s="230" t="s">
        <v>5333</v>
      </c>
      <c r="BB90" s="230">
        <v>3</v>
      </c>
      <c r="BC90" s="194" t="s">
        <v>7781</v>
      </c>
      <c r="BD90" s="194" t="s">
        <v>9348</v>
      </c>
      <c r="BH90" s="194"/>
      <c r="BI90" s="194"/>
      <c r="BJ90" s="230">
        <v>4</v>
      </c>
      <c r="BK90" s="230" t="s">
        <v>7782</v>
      </c>
      <c r="BL90" s="198" t="s">
        <v>7412</v>
      </c>
      <c r="CQ90" s="199">
        <v>1</v>
      </c>
    </row>
    <row r="91" spans="13:95" x14ac:dyDescent="0.25">
      <c r="M91" s="192" t="s">
        <v>1539</v>
      </c>
      <c r="N91" s="192">
        <v>89</v>
      </c>
      <c r="O91" s="192" t="s">
        <v>7372</v>
      </c>
      <c r="P91" s="154" t="s">
        <v>7373</v>
      </c>
      <c r="Q91" s="154" t="s">
        <v>9483</v>
      </c>
      <c r="R91" s="154" t="s">
        <v>9484</v>
      </c>
      <c r="S91" s="192" t="s">
        <v>9578</v>
      </c>
      <c r="T91" s="154" t="s">
        <v>9579</v>
      </c>
      <c r="U91" s="192" t="s">
        <v>7663</v>
      </c>
      <c r="V91" s="154" t="s">
        <v>9580</v>
      </c>
      <c r="W91" s="154" t="s">
        <v>9581</v>
      </c>
      <c r="X91" s="154" t="s">
        <v>9582</v>
      </c>
      <c r="Y91" s="154" t="s">
        <v>7382</v>
      </c>
      <c r="Z91" s="154" t="s">
        <v>7383</v>
      </c>
      <c r="AA91" s="154" t="s">
        <v>7384</v>
      </c>
      <c r="AB91" s="154" t="s">
        <v>9583</v>
      </c>
      <c r="AC91" s="154" t="s">
        <v>9584</v>
      </c>
      <c r="AD91" s="154" t="s">
        <v>9585</v>
      </c>
      <c r="AE91" s="154" t="s">
        <v>9586</v>
      </c>
      <c r="AF91" s="154" t="s">
        <v>9587</v>
      </c>
      <c r="AG91" s="154" t="s">
        <v>9588</v>
      </c>
      <c r="AH91" s="154" t="s">
        <v>9589</v>
      </c>
      <c r="AI91" s="154" t="s">
        <v>9590</v>
      </c>
      <c r="AJ91" s="154" t="s">
        <v>9591</v>
      </c>
      <c r="AK91" s="154" t="s">
        <v>9592</v>
      </c>
      <c r="AL91" s="154" t="s">
        <v>9593</v>
      </c>
      <c r="AM91" s="154" t="s">
        <v>9594</v>
      </c>
      <c r="AN91" s="154" t="s">
        <v>9502</v>
      </c>
      <c r="AO91" s="154" t="s">
        <v>9595</v>
      </c>
      <c r="AP91" s="154" t="s">
        <v>9596</v>
      </c>
      <c r="AQ91" s="154" t="s">
        <v>9597</v>
      </c>
      <c r="AR91" s="154" t="s">
        <v>9598</v>
      </c>
      <c r="AS91" s="154" t="s">
        <v>9599</v>
      </c>
      <c r="AT91" s="154" t="s">
        <v>7778</v>
      </c>
      <c r="AU91" s="192" t="s">
        <v>7404</v>
      </c>
      <c r="AV91" s="192" t="s">
        <v>9600</v>
      </c>
      <c r="AW91" s="192" t="s">
        <v>7406</v>
      </c>
      <c r="AX91" s="192" t="s">
        <v>7407</v>
      </c>
      <c r="AZ91" s="230" t="s">
        <v>187</v>
      </c>
      <c r="BA91" s="230" t="s">
        <v>5333</v>
      </c>
      <c r="BB91" s="230">
        <v>4</v>
      </c>
      <c r="BC91" s="194" t="s">
        <v>7806</v>
      </c>
      <c r="BD91" s="194" t="s">
        <v>7807</v>
      </c>
      <c r="BE91" s="194" t="s">
        <v>7808</v>
      </c>
      <c r="BF91" s="194" t="s">
        <v>7654</v>
      </c>
      <c r="BG91" s="194" t="s">
        <v>7809</v>
      </c>
      <c r="BH91" s="194" t="s">
        <v>7810</v>
      </c>
      <c r="BI91" s="194" t="s">
        <v>7811</v>
      </c>
      <c r="BJ91" s="230">
        <v>4</v>
      </c>
      <c r="BK91" s="230" t="s">
        <v>7812</v>
      </c>
      <c r="BL91" s="198" t="s">
        <v>7412</v>
      </c>
      <c r="CQ91" s="199">
        <v>1</v>
      </c>
    </row>
    <row r="92" spans="13:95" x14ac:dyDescent="0.25">
      <c r="M92" s="192" t="s">
        <v>1556</v>
      </c>
      <c r="N92" s="192">
        <v>90</v>
      </c>
      <c r="O92" s="192" t="s">
        <v>7372</v>
      </c>
      <c r="P92" s="154" t="s">
        <v>7373</v>
      </c>
      <c r="Q92" s="154" t="s">
        <v>9483</v>
      </c>
      <c r="R92" s="154" t="s">
        <v>9484</v>
      </c>
      <c r="S92" s="192" t="s">
        <v>9601</v>
      </c>
      <c r="T92" s="154" t="s">
        <v>9602</v>
      </c>
      <c r="U92" s="192" t="s">
        <v>7663</v>
      </c>
      <c r="V92" s="154" t="s">
        <v>9603</v>
      </c>
      <c r="W92" s="154" t="s">
        <v>9604</v>
      </c>
      <c r="X92" s="154" t="s">
        <v>9605</v>
      </c>
      <c r="Y92" s="154" t="s">
        <v>7382</v>
      </c>
      <c r="Z92" s="154" t="s">
        <v>7383</v>
      </c>
      <c r="AA92" s="154" t="s">
        <v>7384</v>
      </c>
      <c r="AB92" s="154" t="s">
        <v>9606</v>
      </c>
      <c r="AC92" s="154" t="s">
        <v>9607</v>
      </c>
      <c r="AD92" s="154" t="s">
        <v>9608</v>
      </c>
      <c r="AE92" s="154" t="s">
        <v>9609</v>
      </c>
      <c r="AF92" s="154" t="s">
        <v>9610</v>
      </c>
      <c r="AG92" s="154" t="s">
        <v>9611</v>
      </c>
      <c r="AH92" s="154" t="s">
        <v>9612</v>
      </c>
      <c r="AI92" s="154" t="s">
        <v>9613</v>
      </c>
      <c r="AJ92" s="154" t="s">
        <v>9614</v>
      </c>
      <c r="AK92" s="154" t="s">
        <v>9615</v>
      </c>
      <c r="AL92" s="154" t="s">
        <v>9616</v>
      </c>
      <c r="AM92" s="154" t="s">
        <v>9617</v>
      </c>
      <c r="AN92" s="154" t="s">
        <v>9502</v>
      </c>
      <c r="AO92" s="154" t="s">
        <v>9618</v>
      </c>
      <c r="AP92" s="154" t="s">
        <v>9619</v>
      </c>
      <c r="AQ92" s="154" t="s">
        <v>9620</v>
      </c>
      <c r="AR92" s="154" t="s">
        <v>9621</v>
      </c>
      <c r="AS92" s="154" t="s">
        <v>9622</v>
      </c>
      <c r="AT92" s="154" t="s">
        <v>7778</v>
      </c>
      <c r="AU92" s="192" t="s">
        <v>7404</v>
      </c>
      <c r="AV92" s="192" t="s">
        <v>9623</v>
      </c>
      <c r="AW92" s="192" t="s">
        <v>7406</v>
      </c>
      <c r="AX92" s="192" t="s">
        <v>7407</v>
      </c>
      <c r="AZ92" s="230" t="s">
        <v>187</v>
      </c>
      <c r="BA92" s="230" t="s">
        <v>5333</v>
      </c>
      <c r="BB92" s="230">
        <v>5</v>
      </c>
      <c r="BC92" s="194" t="s">
        <v>7836</v>
      </c>
      <c r="BD92" s="194" t="s">
        <v>7837</v>
      </c>
      <c r="BE92" s="194" t="s">
        <v>7838</v>
      </c>
      <c r="BF92" s="194" t="s">
        <v>7839</v>
      </c>
      <c r="BG92" s="194" t="s">
        <v>7840</v>
      </c>
      <c r="BH92" s="194" t="s">
        <v>7533</v>
      </c>
      <c r="BI92" s="194"/>
      <c r="BJ92" s="230">
        <v>4</v>
      </c>
      <c r="BK92" s="230" t="s">
        <v>7841</v>
      </c>
      <c r="BL92" s="198" t="s">
        <v>7412</v>
      </c>
      <c r="CQ92" s="199">
        <v>1</v>
      </c>
    </row>
    <row r="93" spans="13:95" x14ac:dyDescent="0.25">
      <c r="M93" s="192" t="s">
        <v>1576</v>
      </c>
      <c r="N93" s="192">
        <v>91</v>
      </c>
      <c r="O93" s="192" t="s">
        <v>7372</v>
      </c>
      <c r="P93" s="154" t="s">
        <v>7373</v>
      </c>
      <c r="Q93" s="154" t="s">
        <v>9483</v>
      </c>
      <c r="R93" s="154" t="s">
        <v>9484</v>
      </c>
      <c r="S93" s="192" t="s">
        <v>9624</v>
      </c>
      <c r="T93" s="154" t="s">
        <v>9625</v>
      </c>
      <c r="U93" s="192" t="s">
        <v>7663</v>
      </c>
      <c r="V93" s="154" t="s">
        <v>9626</v>
      </c>
      <c r="W93" s="154" t="s">
        <v>9627</v>
      </c>
      <c r="X93" s="154" t="s">
        <v>9628</v>
      </c>
      <c r="Y93" s="154" t="s">
        <v>7382</v>
      </c>
      <c r="Z93" s="154" t="s">
        <v>7383</v>
      </c>
      <c r="AA93" s="154" t="s">
        <v>7384</v>
      </c>
      <c r="AB93" s="154" t="s">
        <v>9629</v>
      </c>
      <c r="AC93" s="154" t="s">
        <v>9630</v>
      </c>
      <c r="AD93" s="154" t="s">
        <v>9631</v>
      </c>
      <c r="AE93" s="154" t="s">
        <v>9632</v>
      </c>
      <c r="AF93" s="154" t="s">
        <v>9633</v>
      </c>
      <c r="AG93" s="154" t="s">
        <v>9634</v>
      </c>
      <c r="AH93" s="154" t="s">
        <v>9635</v>
      </c>
      <c r="AI93" s="154" t="s">
        <v>9636</v>
      </c>
      <c r="AJ93" s="154" t="s">
        <v>9637</v>
      </c>
      <c r="AK93" s="154" t="s">
        <v>9638</v>
      </c>
      <c r="AL93" s="154" t="s">
        <v>9639</v>
      </c>
      <c r="AM93" s="154" t="s">
        <v>9640</v>
      </c>
      <c r="AN93" s="154" t="s">
        <v>9502</v>
      </c>
      <c r="AO93" s="154" t="s">
        <v>9641</v>
      </c>
      <c r="AP93" s="154" t="s">
        <v>9642</v>
      </c>
      <c r="AQ93" s="154" t="s">
        <v>9643</v>
      </c>
      <c r="AR93" s="154" t="s">
        <v>9644</v>
      </c>
      <c r="AS93" s="154" t="s">
        <v>9645</v>
      </c>
      <c r="AT93" s="154" t="s">
        <v>7778</v>
      </c>
      <c r="AU93" s="192" t="s">
        <v>7404</v>
      </c>
      <c r="AV93" s="192" t="s">
        <v>9646</v>
      </c>
      <c r="AW93" s="192" t="s">
        <v>7406</v>
      </c>
      <c r="AX93" s="192" t="s">
        <v>7407</v>
      </c>
      <c r="AZ93" s="230" t="s">
        <v>207</v>
      </c>
      <c r="BA93" s="230" t="s">
        <v>5332</v>
      </c>
      <c r="BB93" s="230">
        <v>1</v>
      </c>
      <c r="BC93" s="194" t="s">
        <v>7408</v>
      </c>
      <c r="BD93" s="194" t="s">
        <v>9647</v>
      </c>
      <c r="BE93" s="194" t="s">
        <v>9648</v>
      </c>
      <c r="BI93" s="194"/>
      <c r="BJ93" s="230">
        <v>4</v>
      </c>
      <c r="BK93" s="230" t="s">
        <v>7411</v>
      </c>
      <c r="BL93" s="198" t="s">
        <v>7412</v>
      </c>
      <c r="CQ93" s="199">
        <v>1</v>
      </c>
    </row>
    <row r="94" spans="13:95" x14ac:dyDescent="0.25">
      <c r="M94" s="192" t="s">
        <v>1596</v>
      </c>
      <c r="N94" s="192">
        <v>92</v>
      </c>
      <c r="O94" s="192" t="s">
        <v>7372</v>
      </c>
      <c r="P94" s="154" t="s">
        <v>7373</v>
      </c>
      <c r="Q94" s="154" t="s">
        <v>9483</v>
      </c>
      <c r="R94" s="154" t="s">
        <v>9484</v>
      </c>
      <c r="S94" s="192" t="s">
        <v>9649</v>
      </c>
      <c r="T94" s="154" t="s">
        <v>9650</v>
      </c>
      <c r="U94" s="192" t="s">
        <v>7663</v>
      </c>
      <c r="V94" s="154" t="s">
        <v>9651</v>
      </c>
      <c r="W94" s="154" t="s">
        <v>9652</v>
      </c>
      <c r="X94" s="154" t="s">
        <v>9653</v>
      </c>
      <c r="Y94" s="154" t="s">
        <v>7382</v>
      </c>
      <c r="Z94" s="154" t="s">
        <v>7383</v>
      </c>
      <c r="AA94" s="154" t="s">
        <v>7384</v>
      </c>
      <c r="AB94" s="154" t="s">
        <v>9654</v>
      </c>
      <c r="AC94" s="154" t="s">
        <v>9655</v>
      </c>
      <c r="AD94" s="154" t="s">
        <v>9656</v>
      </c>
      <c r="AE94" s="154" t="s">
        <v>9657</v>
      </c>
      <c r="AF94" s="154" t="s">
        <v>9658</v>
      </c>
      <c r="AG94" s="154" t="s">
        <v>9659</v>
      </c>
      <c r="AH94" s="154" t="s">
        <v>9660</v>
      </c>
      <c r="AI94" s="154" t="s">
        <v>9661</v>
      </c>
      <c r="AJ94" s="154" t="s">
        <v>9662</v>
      </c>
      <c r="AK94" s="154" t="s">
        <v>9663</v>
      </c>
      <c r="AL94" s="154" t="s">
        <v>9664</v>
      </c>
      <c r="AM94" s="154" t="s">
        <v>9665</v>
      </c>
      <c r="AN94" s="154" t="s">
        <v>9502</v>
      </c>
      <c r="AO94" s="154" t="s">
        <v>9666</v>
      </c>
      <c r="AP94" s="154" t="s">
        <v>9667</v>
      </c>
      <c r="AQ94" s="154" t="s">
        <v>9668</v>
      </c>
      <c r="AR94" s="154" t="s">
        <v>9669</v>
      </c>
      <c r="AS94" s="154" t="s">
        <v>9670</v>
      </c>
      <c r="AT94" s="154" t="s">
        <v>7778</v>
      </c>
      <c r="AU94" s="192" t="s">
        <v>7404</v>
      </c>
      <c r="AV94" s="192" t="s">
        <v>9671</v>
      </c>
      <c r="AW94" s="192" t="s">
        <v>7406</v>
      </c>
      <c r="AX94" s="192" t="s">
        <v>7407</v>
      </c>
      <c r="AZ94" s="230" t="s">
        <v>207</v>
      </c>
      <c r="BA94" s="230" t="s">
        <v>5332</v>
      </c>
      <c r="BB94" s="230">
        <v>2</v>
      </c>
      <c r="BC94" s="194" t="s">
        <v>7439</v>
      </c>
      <c r="BD94" s="194" t="s">
        <v>9672</v>
      </c>
      <c r="BE94" s="194" t="s">
        <v>7441</v>
      </c>
      <c r="BF94" s="194" t="s">
        <v>7442</v>
      </c>
      <c r="BG94" s="194" t="s">
        <v>7443</v>
      </c>
      <c r="BJ94" s="230">
        <v>4</v>
      </c>
      <c r="BK94" s="230" t="s">
        <v>7444</v>
      </c>
      <c r="BL94" s="198" t="s">
        <v>7412</v>
      </c>
      <c r="CQ94" s="199">
        <v>1</v>
      </c>
    </row>
    <row r="95" spans="13:95" x14ac:dyDescent="0.25">
      <c r="M95" s="192" t="s">
        <v>1614</v>
      </c>
      <c r="N95" s="192">
        <v>93</v>
      </c>
      <c r="O95" s="192" t="s">
        <v>7372</v>
      </c>
      <c r="P95" s="154" t="s">
        <v>7373</v>
      </c>
      <c r="Q95" s="154" t="s">
        <v>9483</v>
      </c>
      <c r="R95" s="154" t="s">
        <v>9484</v>
      </c>
      <c r="S95" s="192" t="s">
        <v>9673</v>
      </c>
      <c r="T95" s="154" t="s">
        <v>9674</v>
      </c>
      <c r="U95" s="192" t="s">
        <v>7663</v>
      </c>
      <c r="V95" s="154" t="s">
        <v>9675</v>
      </c>
      <c r="W95" s="154" t="s">
        <v>9676</v>
      </c>
      <c r="X95" s="154" t="s">
        <v>9677</v>
      </c>
      <c r="Y95" s="154" t="s">
        <v>7382</v>
      </c>
      <c r="Z95" s="154" t="s">
        <v>7383</v>
      </c>
      <c r="AA95" s="154" t="s">
        <v>7384</v>
      </c>
      <c r="AB95" s="154" t="s">
        <v>9678</v>
      </c>
      <c r="AC95" s="154" t="s">
        <v>9679</v>
      </c>
      <c r="AD95" s="154" t="s">
        <v>9680</v>
      </c>
      <c r="AE95" s="154" t="s">
        <v>9681</v>
      </c>
      <c r="AF95" s="154" t="s">
        <v>9682</v>
      </c>
      <c r="AG95" s="154" t="s">
        <v>9683</v>
      </c>
      <c r="AH95" s="154" t="s">
        <v>9684</v>
      </c>
      <c r="AI95" s="154" t="s">
        <v>9685</v>
      </c>
      <c r="AJ95" s="154" t="s">
        <v>9686</v>
      </c>
      <c r="AK95" s="154" t="s">
        <v>9687</v>
      </c>
      <c r="AL95" s="154" t="s">
        <v>9688</v>
      </c>
      <c r="AM95" s="154" t="s">
        <v>9689</v>
      </c>
      <c r="AN95" s="154" t="s">
        <v>9502</v>
      </c>
      <c r="AO95" s="154" t="s">
        <v>9690</v>
      </c>
      <c r="AP95" s="154" t="s">
        <v>9691</v>
      </c>
      <c r="AQ95" s="154" t="s">
        <v>9692</v>
      </c>
      <c r="AR95" s="154" t="s">
        <v>9693</v>
      </c>
      <c r="AS95" s="154" t="s">
        <v>9694</v>
      </c>
      <c r="AT95" s="154" t="s">
        <v>7778</v>
      </c>
      <c r="AU95" s="192" t="s">
        <v>7404</v>
      </c>
      <c r="AV95" s="192" t="s">
        <v>9695</v>
      </c>
      <c r="AW95" s="192" t="s">
        <v>7406</v>
      </c>
      <c r="AX95" s="192" t="s">
        <v>7407</v>
      </c>
      <c r="AZ95" s="230" t="s">
        <v>207</v>
      </c>
      <c r="BA95" s="230" t="s">
        <v>5332</v>
      </c>
      <c r="BB95" s="230">
        <v>3</v>
      </c>
      <c r="BC95" s="194" t="s">
        <v>7472</v>
      </c>
      <c r="BD95" s="194" t="s">
        <v>9696</v>
      </c>
      <c r="BJ95" s="230">
        <v>4</v>
      </c>
      <c r="BK95" s="230" t="s">
        <v>7474</v>
      </c>
      <c r="BL95" s="198" t="s">
        <v>7412</v>
      </c>
      <c r="CQ95" s="199">
        <v>1</v>
      </c>
    </row>
    <row r="96" spans="13:95" x14ac:dyDescent="0.25">
      <c r="M96" s="192" t="s">
        <v>1634</v>
      </c>
      <c r="N96" s="192">
        <v>94</v>
      </c>
      <c r="O96" s="192" t="s">
        <v>7372</v>
      </c>
      <c r="P96" s="154" t="s">
        <v>7373</v>
      </c>
      <c r="Q96" s="154" t="s">
        <v>9483</v>
      </c>
      <c r="R96" s="154" t="s">
        <v>9484</v>
      </c>
      <c r="S96" s="192" t="s">
        <v>9697</v>
      </c>
      <c r="T96" s="154" t="s">
        <v>9698</v>
      </c>
      <c r="U96" s="192" t="s">
        <v>7663</v>
      </c>
      <c r="V96" s="154" t="s">
        <v>9699</v>
      </c>
      <c r="W96" s="154" t="s">
        <v>9700</v>
      </c>
      <c r="X96" s="154" t="s">
        <v>9701</v>
      </c>
      <c r="Y96" s="154" t="s">
        <v>7382</v>
      </c>
      <c r="Z96" s="154" t="s">
        <v>7383</v>
      </c>
      <c r="AA96" s="154" t="s">
        <v>7384</v>
      </c>
      <c r="AB96" s="154" t="s">
        <v>9702</v>
      </c>
      <c r="AC96" s="154" t="s">
        <v>9703</v>
      </c>
      <c r="AD96" s="154" t="s">
        <v>9704</v>
      </c>
      <c r="AE96" s="154" t="s">
        <v>9705</v>
      </c>
      <c r="AF96" s="154" t="s">
        <v>9706</v>
      </c>
      <c r="AG96" s="154" t="s">
        <v>9707</v>
      </c>
      <c r="AH96" s="154" t="s">
        <v>9708</v>
      </c>
      <c r="AI96" s="154" t="s">
        <v>9709</v>
      </c>
      <c r="AJ96" s="154" t="s">
        <v>9710</v>
      </c>
      <c r="AK96" s="154" t="s">
        <v>9711</v>
      </c>
      <c r="AL96" s="154" t="s">
        <v>9712</v>
      </c>
      <c r="AM96" s="154" t="s">
        <v>9713</v>
      </c>
      <c r="AN96" s="154" t="s">
        <v>9502</v>
      </c>
      <c r="AO96" s="154" t="s">
        <v>9714</v>
      </c>
      <c r="AP96" s="154" t="s">
        <v>9182</v>
      </c>
      <c r="AQ96" s="154" t="s">
        <v>9715</v>
      </c>
      <c r="AR96" s="154" t="s">
        <v>9716</v>
      </c>
      <c r="AS96" s="154" t="s">
        <v>9717</v>
      </c>
      <c r="AT96" s="154" t="s">
        <v>7778</v>
      </c>
      <c r="AU96" s="192" t="s">
        <v>7404</v>
      </c>
      <c r="AV96" s="192" t="s">
        <v>9718</v>
      </c>
      <c r="AW96" s="192" t="s">
        <v>7406</v>
      </c>
      <c r="AX96" s="192" t="s">
        <v>7407</v>
      </c>
      <c r="AZ96" s="230" t="s">
        <v>207</v>
      </c>
      <c r="BA96" s="230" t="s">
        <v>5332</v>
      </c>
      <c r="BB96" s="230">
        <v>4</v>
      </c>
      <c r="BC96" s="194" t="s">
        <v>7502</v>
      </c>
      <c r="BD96" s="194" t="s">
        <v>9719</v>
      </c>
      <c r="BE96" s="194" t="s">
        <v>9720</v>
      </c>
      <c r="BJ96" s="230">
        <v>4</v>
      </c>
      <c r="BK96" s="230" t="s">
        <v>7504</v>
      </c>
      <c r="BL96" s="198" t="s">
        <v>7412</v>
      </c>
      <c r="CQ96" s="199">
        <v>1</v>
      </c>
    </row>
    <row r="97" spans="13:95" x14ac:dyDescent="0.25">
      <c r="M97" s="192" t="s">
        <v>1655</v>
      </c>
      <c r="N97" s="192">
        <v>95</v>
      </c>
      <c r="O97" s="192" t="s">
        <v>7372</v>
      </c>
      <c r="P97" s="154" t="s">
        <v>7373</v>
      </c>
      <c r="Q97" s="154" t="s">
        <v>9483</v>
      </c>
      <c r="R97" s="154" t="s">
        <v>9484</v>
      </c>
      <c r="S97" s="192" t="s">
        <v>9721</v>
      </c>
      <c r="T97" s="154" t="s">
        <v>9722</v>
      </c>
      <c r="U97" s="192" t="s">
        <v>7663</v>
      </c>
      <c r="V97" s="154" t="s">
        <v>9723</v>
      </c>
      <c r="W97" s="154" t="s">
        <v>9724</v>
      </c>
      <c r="X97" s="154" t="s">
        <v>9725</v>
      </c>
      <c r="Y97" s="154" t="s">
        <v>7382</v>
      </c>
      <c r="Z97" s="154" t="s">
        <v>7383</v>
      </c>
      <c r="AA97" s="154" t="s">
        <v>7384</v>
      </c>
      <c r="AB97" s="154" t="s">
        <v>9726</v>
      </c>
      <c r="AC97" s="154" t="s">
        <v>9727</v>
      </c>
      <c r="AD97" s="154" t="s">
        <v>9728</v>
      </c>
      <c r="AE97" s="154" t="s">
        <v>9729</v>
      </c>
      <c r="AF97" s="154" t="s">
        <v>9730</v>
      </c>
      <c r="AG97" s="154" t="s">
        <v>9731</v>
      </c>
      <c r="AH97" s="154" t="s">
        <v>9732</v>
      </c>
      <c r="AI97" s="154" t="s">
        <v>9733</v>
      </c>
      <c r="AJ97" s="154" t="s">
        <v>9734</v>
      </c>
      <c r="AK97" s="154" t="s">
        <v>9735</v>
      </c>
      <c r="AL97" s="154" t="s">
        <v>9736</v>
      </c>
      <c r="AM97" s="154" t="s">
        <v>9737</v>
      </c>
      <c r="AN97" s="154" t="s">
        <v>9502</v>
      </c>
      <c r="AO97" s="154" t="s">
        <v>9738</v>
      </c>
      <c r="AP97" s="154" t="s">
        <v>9739</v>
      </c>
      <c r="AQ97" s="154" t="s">
        <v>9740</v>
      </c>
      <c r="AR97" s="154" t="s">
        <v>9741</v>
      </c>
      <c r="AS97" s="154" t="s">
        <v>9742</v>
      </c>
      <c r="AT97" s="154" t="s">
        <v>7778</v>
      </c>
      <c r="AU97" s="192" t="s">
        <v>7404</v>
      </c>
      <c r="AV97" s="192" t="s">
        <v>9743</v>
      </c>
      <c r="AW97" s="192" t="s">
        <v>7406</v>
      </c>
      <c r="AX97" s="192" t="s">
        <v>7407</v>
      </c>
      <c r="AZ97" s="230" t="s">
        <v>207</v>
      </c>
      <c r="BA97" s="230" t="s">
        <v>5332</v>
      </c>
      <c r="BB97" s="230">
        <v>5</v>
      </c>
      <c r="BC97" s="194" t="s">
        <v>7529</v>
      </c>
      <c r="BD97" s="194" t="s">
        <v>9744</v>
      </c>
      <c r="BE97" s="194" t="s">
        <v>9745</v>
      </c>
      <c r="BF97" s="194" t="s">
        <v>7532</v>
      </c>
      <c r="BG97" s="194" t="s">
        <v>7533</v>
      </c>
      <c r="BJ97" s="230">
        <v>4</v>
      </c>
      <c r="BK97" s="230" t="s">
        <v>7534</v>
      </c>
      <c r="BL97" s="198" t="s">
        <v>7412</v>
      </c>
      <c r="CQ97" s="199">
        <v>1</v>
      </c>
    </row>
    <row r="98" spans="13:95" x14ac:dyDescent="0.25">
      <c r="M98" s="192" t="s">
        <v>1677</v>
      </c>
      <c r="N98" s="192">
        <v>96</v>
      </c>
      <c r="O98" s="192" t="s">
        <v>7372</v>
      </c>
      <c r="P98" s="154" t="s">
        <v>7373</v>
      </c>
      <c r="Q98" s="154" t="s">
        <v>9483</v>
      </c>
      <c r="R98" s="154" t="s">
        <v>9484</v>
      </c>
      <c r="S98" s="192" t="s">
        <v>9746</v>
      </c>
      <c r="T98" s="154" t="s">
        <v>9747</v>
      </c>
      <c r="U98" s="192" t="s">
        <v>7663</v>
      </c>
      <c r="V98" s="154" t="s">
        <v>9748</v>
      </c>
      <c r="W98" s="154" t="s">
        <v>9749</v>
      </c>
      <c r="X98" s="154" t="s">
        <v>9750</v>
      </c>
      <c r="Y98" s="154" t="s">
        <v>7382</v>
      </c>
      <c r="Z98" s="154" t="s">
        <v>7383</v>
      </c>
      <c r="AA98" s="154" t="s">
        <v>7384</v>
      </c>
      <c r="AB98" s="154" t="s">
        <v>9751</v>
      </c>
      <c r="AC98" s="154" t="s">
        <v>9752</v>
      </c>
      <c r="AD98" s="154" t="s">
        <v>9753</v>
      </c>
      <c r="AE98" s="154" t="s">
        <v>9754</v>
      </c>
      <c r="AF98" s="154" t="s">
        <v>9755</v>
      </c>
      <c r="AG98" s="154" t="s">
        <v>9756</v>
      </c>
      <c r="AH98" s="154" t="s">
        <v>9757</v>
      </c>
      <c r="AI98" s="154" t="s">
        <v>9758</v>
      </c>
      <c r="AJ98" s="154" t="s">
        <v>9759</v>
      </c>
      <c r="AK98" s="154" t="s">
        <v>9760</v>
      </c>
      <c r="AL98" s="154" t="s">
        <v>9761</v>
      </c>
      <c r="AM98" s="154" t="s">
        <v>9762</v>
      </c>
      <c r="AN98" s="154" t="s">
        <v>9502</v>
      </c>
      <c r="AO98" s="154" t="s">
        <v>9763</v>
      </c>
      <c r="AP98" s="154" t="s">
        <v>9764</v>
      </c>
      <c r="AQ98" s="154" t="s">
        <v>9765</v>
      </c>
      <c r="AR98" s="154" t="s">
        <v>9766</v>
      </c>
      <c r="AS98" s="154" t="s">
        <v>9767</v>
      </c>
      <c r="AT98" s="154" t="s">
        <v>7778</v>
      </c>
      <c r="AU98" s="192" t="s">
        <v>7404</v>
      </c>
      <c r="AV98" s="192" t="s">
        <v>9768</v>
      </c>
      <c r="AW98" s="192" t="s">
        <v>7406</v>
      </c>
      <c r="AX98" s="192" t="s">
        <v>7407</v>
      </c>
      <c r="AZ98" s="230" t="s">
        <v>207</v>
      </c>
      <c r="BA98" s="230" t="s">
        <v>7562</v>
      </c>
      <c r="BB98" s="230">
        <v>1</v>
      </c>
      <c r="BC98" s="194" t="s">
        <v>7563</v>
      </c>
      <c r="BD98" s="194" t="s">
        <v>9672</v>
      </c>
      <c r="BJ98" s="230">
        <v>4</v>
      </c>
      <c r="BK98" s="230" t="s">
        <v>7564</v>
      </c>
      <c r="BL98" s="198" t="s">
        <v>7412</v>
      </c>
      <c r="CQ98" s="199">
        <v>1</v>
      </c>
    </row>
    <row r="99" spans="13:95" x14ac:dyDescent="0.25">
      <c r="M99" s="192" t="s">
        <v>1698</v>
      </c>
      <c r="N99" s="192">
        <v>97</v>
      </c>
      <c r="O99" s="192" t="s">
        <v>7372</v>
      </c>
      <c r="P99" s="154" t="s">
        <v>7373</v>
      </c>
      <c r="Q99" s="154" t="s">
        <v>9769</v>
      </c>
      <c r="R99" s="154" t="s">
        <v>9770</v>
      </c>
      <c r="S99" s="192" t="s">
        <v>9771</v>
      </c>
      <c r="T99" s="154" t="s">
        <v>9772</v>
      </c>
      <c r="U99" s="192" t="s">
        <v>7663</v>
      </c>
      <c r="V99" s="154" t="s">
        <v>9773</v>
      </c>
      <c r="W99" s="154" t="s">
        <v>9774</v>
      </c>
      <c r="X99" s="154" t="s">
        <v>9775</v>
      </c>
      <c r="Y99" s="154" t="s">
        <v>7382</v>
      </c>
      <c r="Z99" s="154" t="s">
        <v>7383</v>
      </c>
      <c r="AA99" s="154" t="s">
        <v>7384</v>
      </c>
      <c r="AB99" s="154" t="s">
        <v>9776</v>
      </c>
      <c r="AC99" s="154" t="s">
        <v>9777</v>
      </c>
      <c r="AD99" s="154" t="s">
        <v>9778</v>
      </c>
      <c r="AE99" s="154" t="s">
        <v>9779</v>
      </c>
      <c r="AF99" s="154" t="s">
        <v>9780</v>
      </c>
      <c r="AG99" s="154" t="s">
        <v>9781</v>
      </c>
      <c r="AH99" s="154" t="s">
        <v>9782</v>
      </c>
      <c r="AI99" s="154" t="s">
        <v>9783</v>
      </c>
      <c r="AJ99" s="154" t="s">
        <v>9784</v>
      </c>
      <c r="AK99" s="154" t="s">
        <v>9785</v>
      </c>
      <c r="AL99" s="154" t="s">
        <v>9786</v>
      </c>
      <c r="AM99" s="154" t="s">
        <v>9787</v>
      </c>
      <c r="AN99" s="154" t="s">
        <v>8266</v>
      </c>
      <c r="AO99" s="154" t="s">
        <v>9788</v>
      </c>
      <c r="AP99" s="154" t="s">
        <v>9230</v>
      </c>
      <c r="AQ99" s="154" t="s">
        <v>9789</v>
      </c>
      <c r="AR99" s="154" t="s">
        <v>9790</v>
      </c>
      <c r="AS99" s="154" t="s">
        <v>9791</v>
      </c>
      <c r="AT99" s="154" t="s">
        <v>7778</v>
      </c>
      <c r="AU99" s="192" t="s">
        <v>7404</v>
      </c>
      <c r="AV99" s="192" t="s">
        <v>9792</v>
      </c>
      <c r="AW99" s="192" t="s">
        <v>7406</v>
      </c>
      <c r="AX99" s="192" t="s">
        <v>7407</v>
      </c>
      <c r="AZ99" s="230" t="s">
        <v>207</v>
      </c>
      <c r="BA99" s="230" t="s">
        <v>7562</v>
      </c>
      <c r="BB99" s="230">
        <v>2</v>
      </c>
      <c r="BC99" s="194" t="s">
        <v>7589</v>
      </c>
      <c r="BD99" s="194" t="s">
        <v>7590</v>
      </c>
      <c r="BE99" s="194" t="s">
        <v>7591</v>
      </c>
      <c r="BF99" s="194" t="s">
        <v>7443</v>
      </c>
      <c r="BG99" s="194" t="s">
        <v>7442</v>
      </c>
      <c r="BH99" s="230" t="s">
        <v>7592</v>
      </c>
      <c r="BJ99" s="230">
        <v>4</v>
      </c>
      <c r="BK99" s="230" t="s">
        <v>7593</v>
      </c>
      <c r="BL99" s="198" t="s">
        <v>7412</v>
      </c>
      <c r="CQ99" s="199">
        <v>1</v>
      </c>
    </row>
    <row r="100" spans="13:95" x14ac:dyDescent="0.25">
      <c r="M100" s="192" t="s">
        <v>1717</v>
      </c>
      <c r="N100" s="192">
        <v>98</v>
      </c>
      <c r="O100" s="192" t="s">
        <v>7372</v>
      </c>
      <c r="P100" s="154" t="s">
        <v>7373</v>
      </c>
      <c r="Q100" s="154" t="s">
        <v>9769</v>
      </c>
      <c r="R100" s="154" t="s">
        <v>9770</v>
      </c>
      <c r="S100" s="192" t="s">
        <v>9793</v>
      </c>
      <c r="T100" s="154" t="s">
        <v>9794</v>
      </c>
      <c r="U100" s="192" t="s">
        <v>7663</v>
      </c>
      <c r="V100" s="154" t="s">
        <v>9795</v>
      </c>
      <c r="W100" s="154" t="s">
        <v>9796</v>
      </c>
      <c r="X100" s="154" t="s">
        <v>9797</v>
      </c>
      <c r="Y100" s="154" t="s">
        <v>7382</v>
      </c>
      <c r="Z100" s="154" t="s">
        <v>7383</v>
      </c>
      <c r="AA100" s="154" t="s">
        <v>7384</v>
      </c>
      <c r="AB100" s="154" t="s">
        <v>9798</v>
      </c>
      <c r="AC100" s="154" t="s">
        <v>9799</v>
      </c>
      <c r="AD100" s="154" t="s">
        <v>9800</v>
      </c>
      <c r="AE100" s="154" t="s">
        <v>9801</v>
      </c>
      <c r="AF100" s="154" t="s">
        <v>9802</v>
      </c>
      <c r="AG100" s="154" t="s">
        <v>9803</v>
      </c>
      <c r="AH100" s="154" t="s">
        <v>9804</v>
      </c>
      <c r="AI100" s="154" t="s">
        <v>9805</v>
      </c>
      <c r="AJ100" s="154" t="s">
        <v>9806</v>
      </c>
      <c r="AK100" s="154" t="s">
        <v>9807</v>
      </c>
      <c r="AL100" s="154" t="s">
        <v>9808</v>
      </c>
      <c r="AM100" s="154" t="s">
        <v>9809</v>
      </c>
      <c r="AN100" s="154" t="s">
        <v>8266</v>
      </c>
      <c r="AO100" s="154" t="s">
        <v>9810</v>
      </c>
      <c r="AP100" s="154" t="s">
        <v>9230</v>
      </c>
      <c r="AQ100" s="154" t="s">
        <v>9811</v>
      </c>
      <c r="AR100" s="154" t="s">
        <v>9812</v>
      </c>
      <c r="AS100" s="154" t="s">
        <v>9813</v>
      </c>
      <c r="AT100" s="154" t="s">
        <v>7778</v>
      </c>
      <c r="AU100" s="192" t="s">
        <v>7404</v>
      </c>
      <c r="AV100" s="192" t="s">
        <v>9814</v>
      </c>
      <c r="AW100" s="192" t="s">
        <v>7406</v>
      </c>
      <c r="AX100" s="192" t="s">
        <v>7407</v>
      </c>
      <c r="AZ100" s="230" t="s">
        <v>207</v>
      </c>
      <c r="BA100" s="230" t="s">
        <v>7562</v>
      </c>
      <c r="BB100" s="230">
        <v>3</v>
      </c>
      <c r="BC100" s="194" t="s">
        <v>7620</v>
      </c>
      <c r="BD100" s="194" t="s">
        <v>9815</v>
      </c>
      <c r="BE100" s="194" t="s">
        <v>9696</v>
      </c>
      <c r="BJ100" s="230">
        <v>4</v>
      </c>
      <c r="BK100" s="230" t="s">
        <v>7622</v>
      </c>
      <c r="BL100" s="198" t="s">
        <v>7412</v>
      </c>
      <c r="CQ100" s="199">
        <v>1</v>
      </c>
    </row>
    <row r="101" spans="13:95" x14ac:dyDescent="0.25">
      <c r="M101" s="192" t="s">
        <v>1737</v>
      </c>
      <c r="N101" s="192">
        <v>99</v>
      </c>
      <c r="O101" s="192" t="s">
        <v>7372</v>
      </c>
      <c r="P101" s="154" t="s">
        <v>7373</v>
      </c>
      <c r="Q101" s="154" t="s">
        <v>9769</v>
      </c>
      <c r="R101" s="154" t="s">
        <v>9770</v>
      </c>
      <c r="S101" s="192" t="s">
        <v>9816</v>
      </c>
      <c r="T101" s="154" t="s">
        <v>9817</v>
      </c>
      <c r="U101" s="192" t="s">
        <v>7663</v>
      </c>
      <c r="V101" s="154" t="s">
        <v>9818</v>
      </c>
      <c r="W101" s="154" t="s">
        <v>9819</v>
      </c>
      <c r="X101" s="154" t="s">
        <v>9820</v>
      </c>
      <c r="Y101" s="154" t="s">
        <v>7382</v>
      </c>
      <c r="Z101" s="154" t="s">
        <v>7383</v>
      </c>
      <c r="AA101" s="154" t="s">
        <v>7384</v>
      </c>
      <c r="AB101" s="154" t="s">
        <v>9821</v>
      </c>
      <c r="AC101" s="154" t="s">
        <v>9822</v>
      </c>
      <c r="AD101" s="154" t="s">
        <v>9823</v>
      </c>
      <c r="AE101" s="154" t="s">
        <v>9824</v>
      </c>
      <c r="AF101" s="154" t="s">
        <v>9825</v>
      </c>
      <c r="AG101" s="154" t="s">
        <v>9826</v>
      </c>
      <c r="AH101" s="154" t="s">
        <v>9827</v>
      </c>
      <c r="AI101" s="154" t="s">
        <v>9828</v>
      </c>
      <c r="AJ101" s="154" t="s">
        <v>9829</v>
      </c>
      <c r="AK101" s="154" t="s">
        <v>9830</v>
      </c>
      <c r="AL101" s="154" t="s">
        <v>9831</v>
      </c>
      <c r="AM101" s="154" t="s">
        <v>9832</v>
      </c>
      <c r="AN101" s="154" t="s">
        <v>8266</v>
      </c>
      <c r="AO101" s="154" t="s">
        <v>9833</v>
      </c>
      <c r="AP101" s="154" t="s">
        <v>9230</v>
      </c>
      <c r="AQ101" s="154" t="s">
        <v>9834</v>
      </c>
      <c r="AR101" s="154" t="s">
        <v>9835</v>
      </c>
      <c r="AS101" s="154" t="s">
        <v>9836</v>
      </c>
      <c r="AT101" s="154" t="s">
        <v>7778</v>
      </c>
      <c r="AU101" s="192" t="s">
        <v>7404</v>
      </c>
      <c r="AV101" s="192" t="s">
        <v>9837</v>
      </c>
      <c r="AW101" s="192" t="s">
        <v>7406</v>
      </c>
      <c r="AX101" s="192" t="s">
        <v>7407</v>
      </c>
      <c r="AZ101" s="230" t="s">
        <v>207</v>
      </c>
      <c r="BA101" s="230" t="s">
        <v>7562</v>
      </c>
      <c r="BB101" s="230">
        <v>4</v>
      </c>
      <c r="BC101" s="194" t="s">
        <v>7649</v>
      </c>
      <c r="BD101" s="194" t="s">
        <v>7650</v>
      </c>
      <c r="BE101" s="194" t="s">
        <v>7651</v>
      </c>
      <c r="BF101" s="194" t="s">
        <v>7652</v>
      </c>
      <c r="BG101" s="194" t="s">
        <v>7653</v>
      </c>
      <c r="BH101" s="230" t="s">
        <v>7654</v>
      </c>
      <c r="BI101" s="230" t="s">
        <v>7655</v>
      </c>
      <c r="BJ101" s="230">
        <v>4</v>
      </c>
      <c r="BK101" s="230" t="s">
        <v>7656</v>
      </c>
      <c r="BL101" s="198" t="s">
        <v>7412</v>
      </c>
      <c r="CQ101" s="199">
        <v>1</v>
      </c>
    </row>
    <row r="102" spans="13:95" x14ac:dyDescent="0.25">
      <c r="M102" s="192" t="s">
        <v>1756</v>
      </c>
      <c r="N102" s="192">
        <v>100</v>
      </c>
      <c r="O102" s="192" t="s">
        <v>7372</v>
      </c>
      <c r="P102" s="154" t="s">
        <v>7373</v>
      </c>
      <c r="Q102" s="154" t="s">
        <v>9769</v>
      </c>
      <c r="R102" s="154" t="s">
        <v>9770</v>
      </c>
      <c r="S102" s="192" t="s">
        <v>9838</v>
      </c>
      <c r="T102" s="154" t="s">
        <v>9839</v>
      </c>
      <c r="U102" s="192" t="s">
        <v>7663</v>
      </c>
      <c r="V102" s="154" t="s">
        <v>9840</v>
      </c>
      <c r="W102" s="154" t="s">
        <v>9841</v>
      </c>
      <c r="X102" s="154" t="s">
        <v>9842</v>
      </c>
      <c r="Y102" s="154" t="s">
        <v>7382</v>
      </c>
      <c r="Z102" s="154" t="s">
        <v>7383</v>
      </c>
      <c r="AA102" s="154" t="s">
        <v>7384</v>
      </c>
      <c r="AB102" s="154" t="s">
        <v>9843</v>
      </c>
      <c r="AC102" s="154" t="s">
        <v>9844</v>
      </c>
      <c r="AD102" s="154" t="s">
        <v>9845</v>
      </c>
      <c r="AE102" s="154" t="s">
        <v>9846</v>
      </c>
      <c r="AF102" s="154" t="s">
        <v>9847</v>
      </c>
      <c r="AG102" s="154" t="s">
        <v>9848</v>
      </c>
      <c r="AH102" s="154" t="s">
        <v>9849</v>
      </c>
      <c r="AI102" s="154" t="s">
        <v>9850</v>
      </c>
      <c r="AJ102" s="154" t="s">
        <v>9851</v>
      </c>
      <c r="AK102" s="154" t="s">
        <v>9852</v>
      </c>
      <c r="AL102" s="154" t="s">
        <v>9853</v>
      </c>
      <c r="AM102" s="154" t="s">
        <v>9854</v>
      </c>
      <c r="AN102" s="154" t="s">
        <v>8266</v>
      </c>
      <c r="AO102" s="154" t="s">
        <v>9855</v>
      </c>
      <c r="AP102" s="154" t="s">
        <v>9230</v>
      </c>
      <c r="AQ102" s="154" t="s">
        <v>9856</v>
      </c>
      <c r="AR102" s="154" t="s">
        <v>9857</v>
      </c>
      <c r="AS102" s="154" t="s">
        <v>9858</v>
      </c>
      <c r="AT102" s="154" t="s">
        <v>7778</v>
      </c>
      <c r="AU102" s="192" t="s">
        <v>7404</v>
      </c>
      <c r="AV102" s="192" t="s">
        <v>9859</v>
      </c>
      <c r="AW102" s="192" t="s">
        <v>7406</v>
      </c>
      <c r="AX102" s="192" t="s">
        <v>7407</v>
      </c>
      <c r="AZ102" s="230" t="s">
        <v>207</v>
      </c>
      <c r="BA102" s="230" t="s">
        <v>7562</v>
      </c>
      <c r="BB102" s="230">
        <v>5</v>
      </c>
      <c r="BC102" s="194" t="s">
        <v>7686</v>
      </c>
      <c r="BD102" s="194" t="s">
        <v>7687</v>
      </c>
      <c r="BE102" s="194" t="s">
        <v>7688</v>
      </c>
      <c r="BF102" s="194" t="s">
        <v>7689</v>
      </c>
      <c r="BG102" s="194" t="s">
        <v>7690</v>
      </c>
      <c r="BH102" s="230" t="s">
        <v>7691</v>
      </c>
      <c r="BJ102" s="230">
        <v>4</v>
      </c>
      <c r="BK102" s="230" t="s">
        <v>7692</v>
      </c>
      <c r="BL102" s="198" t="s">
        <v>7412</v>
      </c>
      <c r="CQ102" s="199">
        <v>1</v>
      </c>
    </row>
    <row r="103" spans="13:95" x14ac:dyDescent="0.25">
      <c r="M103" s="192" t="s">
        <v>1776</v>
      </c>
      <c r="N103" s="192">
        <v>101</v>
      </c>
      <c r="O103" s="192" t="s">
        <v>7372</v>
      </c>
      <c r="P103" s="154" t="s">
        <v>7373</v>
      </c>
      <c r="Q103" s="154" t="s">
        <v>9769</v>
      </c>
      <c r="R103" s="154" t="s">
        <v>9770</v>
      </c>
      <c r="S103" s="192" t="s">
        <v>9860</v>
      </c>
      <c r="T103" s="154" t="s">
        <v>9861</v>
      </c>
      <c r="U103" s="192" t="s">
        <v>7663</v>
      </c>
      <c r="V103" s="154" t="s">
        <v>9862</v>
      </c>
      <c r="W103" s="154" t="s">
        <v>9863</v>
      </c>
      <c r="X103" s="154" t="s">
        <v>9864</v>
      </c>
      <c r="Y103" s="154" t="s">
        <v>7382</v>
      </c>
      <c r="Z103" s="154" t="s">
        <v>7383</v>
      </c>
      <c r="AA103" s="154" t="s">
        <v>7384</v>
      </c>
      <c r="AB103" s="154" t="s">
        <v>9865</v>
      </c>
      <c r="AC103" s="154" t="s">
        <v>9866</v>
      </c>
      <c r="AD103" s="154" t="s">
        <v>9867</v>
      </c>
      <c r="AE103" s="154" t="s">
        <v>9868</v>
      </c>
      <c r="AF103" s="154" t="s">
        <v>9869</v>
      </c>
      <c r="AG103" s="154" t="s">
        <v>9870</v>
      </c>
      <c r="AH103" s="154" t="s">
        <v>9871</v>
      </c>
      <c r="AI103" s="154" t="s">
        <v>9872</v>
      </c>
      <c r="AJ103" s="154" t="s">
        <v>9873</v>
      </c>
      <c r="AK103" s="154" t="s">
        <v>9874</v>
      </c>
      <c r="AL103" s="154" t="s">
        <v>9875</v>
      </c>
      <c r="AM103" s="154" t="s">
        <v>9876</v>
      </c>
      <c r="AN103" s="154" t="s">
        <v>8266</v>
      </c>
      <c r="AO103" s="154" t="s">
        <v>9877</v>
      </c>
      <c r="AP103" s="154" t="s">
        <v>9230</v>
      </c>
      <c r="AQ103" s="154" t="s">
        <v>9878</v>
      </c>
      <c r="AR103" s="154" t="s">
        <v>9879</v>
      </c>
      <c r="AS103" s="154" t="s">
        <v>9880</v>
      </c>
      <c r="AT103" s="154" t="s">
        <v>7778</v>
      </c>
      <c r="AU103" s="192" t="s">
        <v>7404</v>
      </c>
      <c r="AV103" s="192" t="s">
        <v>9881</v>
      </c>
      <c r="AW103" s="192" t="s">
        <v>7406</v>
      </c>
      <c r="AX103" s="192" t="s">
        <v>7407</v>
      </c>
      <c r="AZ103" s="230" t="s">
        <v>207</v>
      </c>
      <c r="BA103" s="230" t="s">
        <v>5333</v>
      </c>
      <c r="BB103" s="230">
        <v>1</v>
      </c>
      <c r="BC103" s="194" t="s">
        <v>7719</v>
      </c>
      <c r="BD103" s="194" t="s">
        <v>9647</v>
      </c>
      <c r="BE103" s="194" t="s">
        <v>9648</v>
      </c>
      <c r="BH103" s="194"/>
      <c r="BI103" s="194"/>
      <c r="BJ103" s="230">
        <v>4</v>
      </c>
      <c r="BK103" s="230" t="s">
        <v>7720</v>
      </c>
      <c r="BL103" s="198" t="s">
        <v>7412</v>
      </c>
      <c r="CQ103" s="199">
        <v>1</v>
      </c>
    </row>
    <row r="104" spans="13:95" x14ac:dyDescent="0.25">
      <c r="M104" s="192" t="s">
        <v>1794</v>
      </c>
      <c r="N104" s="192">
        <v>102</v>
      </c>
      <c r="O104" s="192" t="s">
        <v>7372</v>
      </c>
      <c r="P104" s="154" t="s">
        <v>7373</v>
      </c>
      <c r="Q104" s="154" t="s">
        <v>9769</v>
      </c>
      <c r="R104" s="154" t="s">
        <v>9770</v>
      </c>
      <c r="S104" s="192" t="s">
        <v>9882</v>
      </c>
      <c r="T104" s="154" t="s">
        <v>9883</v>
      </c>
      <c r="U104" s="192" t="s">
        <v>7663</v>
      </c>
      <c r="V104" s="154" t="s">
        <v>9884</v>
      </c>
      <c r="W104" s="154" t="s">
        <v>9885</v>
      </c>
      <c r="X104" s="154" t="s">
        <v>9886</v>
      </c>
      <c r="Y104" s="154" t="s">
        <v>7382</v>
      </c>
      <c r="Z104" s="154" t="s">
        <v>7383</v>
      </c>
      <c r="AA104" s="154" t="s">
        <v>7384</v>
      </c>
      <c r="AB104" s="154" t="s">
        <v>9887</v>
      </c>
      <c r="AC104" s="154" t="s">
        <v>9888</v>
      </c>
      <c r="AD104" s="154" t="s">
        <v>9889</v>
      </c>
      <c r="AE104" s="154" t="s">
        <v>9890</v>
      </c>
      <c r="AF104" s="154" t="s">
        <v>9891</v>
      </c>
      <c r="AG104" s="154" t="s">
        <v>9892</v>
      </c>
      <c r="AH104" s="154" t="s">
        <v>9893</v>
      </c>
      <c r="AI104" s="154" t="s">
        <v>9894</v>
      </c>
      <c r="AJ104" s="154" t="s">
        <v>9895</v>
      </c>
      <c r="AK104" s="154" t="s">
        <v>9896</v>
      </c>
      <c r="AL104" s="154" t="s">
        <v>9897</v>
      </c>
      <c r="AM104" s="154" t="s">
        <v>9898</v>
      </c>
      <c r="AN104" s="154" t="s">
        <v>8266</v>
      </c>
      <c r="AO104" s="154" t="s">
        <v>9899</v>
      </c>
      <c r="AP104" s="154" t="s">
        <v>9230</v>
      </c>
      <c r="AQ104" s="154" t="s">
        <v>9900</v>
      </c>
      <c r="AR104" s="154" t="s">
        <v>9901</v>
      </c>
      <c r="AS104" s="154" t="s">
        <v>9902</v>
      </c>
      <c r="AT104" s="154" t="s">
        <v>7778</v>
      </c>
      <c r="AU104" s="192" t="s">
        <v>7404</v>
      </c>
      <c r="AV104" s="192" t="s">
        <v>9903</v>
      </c>
      <c r="AW104" s="192" t="s">
        <v>7406</v>
      </c>
      <c r="AX104" s="192" t="s">
        <v>7407</v>
      </c>
      <c r="AZ104" s="230" t="s">
        <v>207</v>
      </c>
      <c r="BA104" s="230" t="s">
        <v>5333</v>
      </c>
      <c r="BB104" s="230">
        <v>2</v>
      </c>
      <c r="BC104" s="194" t="s">
        <v>7745</v>
      </c>
      <c r="BD104" s="194" t="s">
        <v>7746</v>
      </c>
      <c r="BE104" s="194" t="s">
        <v>7747</v>
      </c>
      <c r="BF104" s="194" t="s">
        <v>7748</v>
      </c>
      <c r="BG104" s="194" t="s">
        <v>7749</v>
      </c>
      <c r="BH104" s="194" t="s">
        <v>7750</v>
      </c>
      <c r="BI104" s="194"/>
      <c r="BJ104" s="230">
        <v>4</v>
      </c>
      <c r="BK104" s="230" t="s">
        <v>7751</v>
      </c>
      <c r="BL104" s="198" t="s">
        <v>7412</v>
      </c>
      <c r="CQ104" s="199">
        <v>1</v>
      </c>
    </row>
    <row r="105" spans="13:95" x14ac:dyDescent="0.25">
      <c r="M105" s="192" t="s">
        <v>1812</v>
      </c>
      <c r="N105" s="192">
        <v>103</v>
      </c>
      <c r="O105" s="192" t="s">
        <v>7372</v>
      </c>
      <c r="P105" s="154" t="s">
        <v>7373</v>
      </c>
      <c r="Q105" s="154" t="s">
        <v>9769</v>
      </c>
      <c r="R105" s="154" t="s">
        <v>9770</v>
      </c>
      <c r="S105" s="192" t="s">
        <v>9904</v>
      </c>
      <c r="T105" s="154" t="s">
        <v>9905</v>
      </c>
      <c r="U105" s="192" t="s">
        <v>7663</v>
      </c>
      <c r="V105" s="154" t="s">
        <v>9906</v>
      </c>
      <c r="W105" s="154" t="s">
        <v>9907</v>
      </c>
      <c r="X105" s="154" t="s">
        <v>9908</v>
      </c>
      <c r="Y105" s="154" t="s">
        <v>7382</v>
      </c>
      <c r="Z105" s="154" t="s">
        <v>7383</v>
      </c>
      <c r="AA105" s="154" t="s">
        <v>7384</v>
      </c>
      <c r="AB105" s="154" t="s">
        <v>9909</v>
      </c>
      <c r="AC105" s="154" t="s">
        <v>9910</v>
      </c>
      <c r="AD105" s="154" t="s">
        <v>9911</v>
      </c>
      <c r="AE105" s="154" t="s">
        <v>9912</v>
      </c>
      <c r="AF105" s="154" t="s">
        <v>9913</v>
      </c>
      <c r="AG105" s="154" t="s">
        <v>9914</v>
      </c>
      <c r="AH105" s="154" t="s">
        <v>9915</v>
      </c>
      <c r="AI105" s="154" t="s">
        <v>9916</v>
      </c>
      <c r="AJ105" s="154" t="s">
        <v>9917</v>
      </c>
      <c r="AK105" s="154" t="s">
        <v>9918</v>
      </c>
      <c r="AL105" s="154" t="s">
        <v>9919</v>
      </c>
      <c r="AM105" s="154" t="s">
        <v>9920</v>
      </c>
      <c r="AN105" s="154" t="s">
        <v>8266</v>
      </c>
      <c r="AO105" s="154" t="s">
        <v>9921</v>
      </c>
      <c r="AP105" s="154" t="s">
        <v>9230</v>
      </c>
      <c r="AQ105" s="154" t="s">
        <v>9922</v>
      </c>
      <c r="AR105" s="154" t="s">
        <v>9923</v>
      </c>
      <c r="AS105" s="154" t="s">
        <v>9924</v>
      </c>
      <c r="AT105" s="154" t="s">
        <v>7778</v>
      </c>
      <c r="AU105" s="192" t="s">
        <v>7404</v>
      </c>
      <c r="AV105" s="192" t="s">
        <v>9925</v>
      </c>
      <c r="AW105" s="192" t="s">
        <v>7406</v>
      </c>
      <c r="AX105" s="192" t="s">
        <v>7407</v>
      </c>
      <c r="AZ105" s="230" t="s">
        <v>207</v>
      </c>
      <c r="BA105" s="230" t="s">
        <v>5333</v>
      </c>
      <c r="BB105" s="230">
        <v>3</v>
      </c>
      <c r="BC105" s="194" t="s">
        <v>7781</v>
      </c>
      <c r="BD105" s="194" t="s">
        <v>9696</v>
      </c>
      <c r="BH105" s="194"/>
      <c r="BI105" s="194"/>
      <c r="BJ105" s="230">
        <v>4</v>
      </c>
      <c r="BK105" s="230" t="s">
        <v>7782</v>
      </c>
      <c r="BL105" s="198" t="s">
        <v>7412</v>
      </c>
      <c r="CQ105" s="199">
        <v>1</v>
      </c>
    </row>
    <row r="106" spans="13:95" x14ac:dyDescent="0.25">
      <c r="M106" s="192" t="s">
        <v>1830</v>
      </c>
      <c r="N106" s="192">
        <v>104</v>
      </c>
      <c r="O106" s="192" t="s">
        <v>7372</v>
      </c>
      <c r="P106" s="154" t="s">
        <v>7373</v>
      </c>
      <c r="Q106" s="154" t="s">
        <v>9769</v>
      </c>
      <c r="R106" s="154" t="s">
        <v>9770</v>
      </c>
      <c r="S106" s="192" t="s">
        <v>9926</v>
      </c>
      <c r="T106" s="154" t="s">
        <v>9927</v>
      </c>
      <c r="U106" s="192" t="s">
        <v>7663</v>
      </c>
      <c r="V106" s="154" t="s">
        <v>9928</v>
      </c>
      <c r="W106" s="154" t="s">
        <v>9929</v>
      </c>
      <c r="X106" s="154" t="s">
        <v>9930</v>
      </c>
      <c r="Y106" s="154" t="s">
        <v>7382</v>
      </c>
      <c r="Z106" s="154" t="s">
        <v>7383</v>
      </c>
      <c r="AA106" s="154" t="s">
        <v>7384</v>
      </c>
      <c r="AB106" s="154" t="s">
        <v>9931</v>
      </c>
      <c r="AC106" s="154" t="s">
        <v>9932</v>
      </c>
      <c r="AD106" s="154" t="s">
        <v>9933</v>
      </c>
      <c r="AE106" s="154" t="s">
        <v>9934</v>
      </c>
      <c r="AF106" s="154" t="s">
        <v>9935</v>
      </c>
      <c r="AG106" s="154" t="s">
        <v>9936</v>
      </c>
      <c r="AH106" s="154" t="s">
        <v>9937</v>
      </c>
      <c r="AI106" s="154" t="s">
        <v>9938</v>
      </c>
      <c r="AJ106" s="154" t="s">
        <v>9939</v>
      </c>
      <c r="AK106" s="154" t="s">
        <v>9940</v>
      </c>
      <c r="AL106" s="154" t="s">
        <v>9941</v>
      </c>
      <c r="AM106" s="154" t="s">
        <v>9942</v>
      </c>
      <c r="AN106" s="154" t="s">
        <v>8266</v>
      </c>
      <c r="AO106" s="154" t="s">
        <v>9943</v>
      </c>
      <c r="AP106" s="154" t="s">
        <v>9230</v>
      </c>
      <c r="AQ106" s="154" t="s">
        <v>9944</v>
      </c>
      <c r="AR106" s="154" t="s">
        <v>9945</v>
      </c>
      <c r="AS106" s="154" t="s">
        <v>9946</v>
      </c>
      <c r="AT106" s="154" t="s">
        <v>7778</v>
      </c>
      <c r="AU106" s="192" t="s">
        <v>7404</v>
      </c>
      <c r="AV106" s="192" t="s">
        <v>9947</v>
      </c>
      <c r="AW106" s="192" t="s">
        <v>7406</v>
      </c>
      <c r="AX106" s="192" t="s">
        <v>7407</v>
      </c>
      <c r="AZ106" s="230" t="s">
        <v>207</v>
      </c>
      <c r="BA106" s="230" t="s">
        <v>5333</v>
      </c>
      <c r="BB106" s="230">
        <v>4</v>
      </c>
      <c r="BC106" s="194" t="s">
        <v>7806</v>
      </c>
      <c r="BD106" s="194" t="s">
        <v>7807</v>
      </c>
      <c r="BE106" s="194" t="s">
        <v>7808</v>
      </c>
      <c r="BF106" s="194" t="s">
        <v>7654</v>
      </c>
      <c r="BG106" s="194" t="s">
        <v>7809</v>
      </c>
      <c r="BH106" s="194" t="s">
        <v>7810</v>
      </c>
      <c r="BI106" s="194" t="s">
        <v>7811</v>
      </c>
      <c r="BJ106" s="230">
        <v>4</v>
      </c>
      <c r="BK106" s="230" t="s">
        <v>7812</v>
      </c>
      <c r="BL106" s="198" t="s">
        <v>7412</v>
      </c>
      <c r="CQ106" s="199">
        <v>1</v>
      </c>
    </row>
    <row r="107" spans="13:95" x14ac:dyDescent="0.25">
      <c r="M107" s="192" t="s">
        <v>1848</v>
      </c>
      <c r="N107" s="192">
        <v>105</v>
      </c>
      <c r="O107" s="192" t="s">
        <v>7372</v>
      </c>
      <c r="P107" s="154" t="s">
        <v>7373</v>
      </c>
      <c r="Q107" s="154" t="s">
        <v>9769</v>
      </c>
      <c r="R107" s="154" t="s">
        <v>9770</v>
      </c>
      <c r="S107" s="192" t="s">
        <v>9948</v>
      </c>
      <c r="T107" s="154" t="s">
        <v>9949</v>
      </c>
      <c r="U107" s="192" t="s">
        <v>7663</v>
      </c>
      <c r="V107" s="154" t="s">
        <v>9950</v>
      </c>
      <c r="W107" s="154" t="s">
        <v>9951</v>
      </c>
      <c r="X107" s="154" t="s">
        <v>9952</v>
      </c>
      <c r="Y107" s="154" t="s">
        <v>7382</v>
      </c>
      <c r="Z107" s="154" t="s">
        <v>7383</v>
      </c>
      <c r="AA107" s="154" t="s">
        <v>7384</v>
      </c>
      <c r="AB107" s="154" t="s">
        <v>9953</v>
      </c>
      <c r="AC107" s="154" t="s">
        <v>9954</v>
      </c>
      <c r="AD107" s="154" t="s">
        <v>9955</v>
      </c>
      <c r="AE107" s="154" t="s">
        <v>9956</v>
      </c>
      <c r="AF107" s="154" t="s">
        <v>9957</v>
      </c>
      <c r="AG107" s="154" t="s">
        <v>9958</v>
      </c>
      <c r="AH107" s="154" t="s">
        <v>9959</v>
      </c>
      <c r="AI107" s="154" t="s">
        <v>9960</v>
      </c>
      <c r="AJ107" s="154" t="s">
        <v>9961</v>
      </c>
      <c r="AK107" s="154" t="s">
        <v>9962</v>
      </c>
      <c r="AL107" s="154" t="s">
        <v>9963</v>
      </c>
      <c r="AM107" s="154" t="s">
        <v>9964</v>
      </c>
      <c r="AN107" s="154" t="s">
        <v>8266</v>
      </c>
      <c r="AO107" s="154" t="s">
        <v>9965</v>
      </c>
      <c r="AP107" s="154" t="s">
        <v>9230</v>
      </c>
      <c r="AQ107" s="154" t="s">
        <v>9966</v>
      </c>
      <c r="AR107" s="154" t="s">
        <v>9967</v>
      </c>
      <c r="AS107" s="154" t="s">
        <v>9968</v>
      </c>
      <c r="AT107" s="154" t="s">
        <v>7778</v>
      </c>
      <c r="AU107" s="192" t="s">
        <v>7404</v>
      </c>
      <c r="AV107" s="192" t="s">
        <v>9969</v>
      </c>
      <c r="AW107" s="192" t="s">
        <v>7406</v>
      </c>
      <c r="AX107" s="192" t="s">
        <v>7407</v>
      </c>
      <c r="AZ107" s="230" t="s">
        <v>207</v>
      </c>
      <c r="BA107" s="230" t="s">
        <v>5333</v>
      </c>
      <c r="BB107" s="230">
        <v>5</v>
      </c>
      <c r="BC107" s="194" t="s">
        <v>7836</v>
      </c>
      <c r="BD107" s="194" t="s">
        <v>7837</v>
      </c>
      <c r="BE107" s="194" t="s">
        <v>7838</v>
      </c>
      <c r="BF107" s="194" t="s">
        <v>7839</v>
      </c>
      <c r="BG107" s="194" t="s">
        <v>7840</v>
      </c>
      <c r="BH107" s="194" t="s">
        <v>7533</v>
      </c>
      <c r="BI107" s="194"/>
      <c r="BJ107" s="230">
        <v>4</v>
      </c>
      <c r="BK107" s="230" t="s">
        <v>7841</v>
      </c>
      <c r="BL107" s="198" t="s">
        <v>7412</v>
      </c>
      <c r="CQ107" s="199">
        <v>1</v>
      </c>
    </row>
    <row r="108" spans="13:95" x14ac:dyDescent="0.25">
      <c r="M108" s="192" t="s">
        <v>1867</v>
      </c>
      <c r="N108" s="192">
        <v>106</v>
      </c>
      <c r="O108" s="192" t="s">
        <v>7372</v>
      </c>
      <c r="P108" s="154" t="s">
        <v>7373</v>
      </c>
      <c r="Q108" s="154" t="s">
        <v>9769</v>
      </c>
      <c r="R108" s="154" t="s">
        <v>9770</v>
      </c>
      <c r="S108" s="192" t="s">
        <v>9970</v>
      </c>
      <c r="T108" s="154" t="s">
        <v>9971</v>
      </c>
      <c r="U108" s="192" t="s">
        <v>7663</v>
      </c>
      <c r="V108" s="154" t="s">
        <v>9972</v>
      </c>
      <c r="W108" s="154" t="s">
        <v>9973</v>
      </c>
      <c r="X108" s="154" t="s">
        <v>9974</v>
      </c>
      <c r="Y108" s="154" t="s">
        <v>7382</v>
      </c>
      <c r="Z108" s="154" t="s">
        <v>7383</v>
      </c>
      <c r="AA108" s="154" t="s">
        <v>7384</v>
      </c>
      <c r="AB108" s="154" t="s">
        <v>9975</v>
      </c>
      <c r="AC108" s="154" t="s">
        <v>9976</v>
      </c>
      <c r="AD108" s="154" t="s">
        <v>9977</v>
      </c>
      <c r="AE108" s="154" t="s">
        <v>9978</v>
      </c>
      <c r="AF108" s="154" t="s">
        <v>9979</v>
      </c>
      <c r="AG108" s="154" t="s">
        <v>9980</v>
      </c>
      <c r="AH108" s="154" t="s">
        <v>9981</v>
      </c>
      <c r="AI108" s="154" t="s">
        <v>9982</v>
      </c>
      <c r="AJ108" s="154" t="s">
        <v>9983</v>
      </c>
      <c r="AK108" s="154" t="s">
        <v>9984</v>
      </c>
      <c r="AL108" s="154" t="s">
        <v>9985</v>
      </c>
      <c r="AM108" s="154" t="s">
        <v>9986</v>
      </c>
      <c r="AN108" s="154" t="s">
        <v>8266</v>
      </c>
      <c r="AO108" s="154" t="s">
        <v>9987</v>
      </c>
      <c r="AP108" s="154" t="s">
        <v>9230</v>
      </c>
      <c r="AQ108" s="154" t="s">
        <v>9988</v>
      </c>
      <c r="AR108" s="154" t="s">
        <v>9989</v>
      </c>
      <c r="AS108" s="154" t="s">
        <v>9990</v>
      </c>
      <c r="AT108" s="154" t="s">
        <v>7778</v>
      </c>
      <c r="AU108" s="192" t="s">
        <v>7404</v>
      </c>
      <c r="AV108" s="192" t="s">
        <v>9991</v>
      </c>
      <c r="AW108" s="192" t="s">
        <v>7406</v>
      </c>
      <c r="AX108" s="192" t="s">
        <v>7407</v>
      </c>
      <c r="AZ108" s="230" t="s">
        <v>227</v>
      </c>
      <c r="BA108" s="230" t="s">
        <v>5332</v>
      </c>
      <c r="BB108" s="230">
        <v>1</v>
      </c>
      <c r="BC108" s="194" t="s">
        <v>7408</v>
      </c>
      <c r="BD108" s="194" t="s">
        <v>9992</v>
      </c>
      <c r="BE108" s="194" t="s">
        <v>9993</v>
      </c>
      <c r="BI108" s="194"/>
      <c r="BJ108" s="230">
        <v>4</v>
      </c>
      <c r="BK108" s="230" t="s">
        <v>7411</v>
      </c>
      <c r="BL108" s="198" t="s">
        <v>7412</v>
      </c>
      <c r="CQ108" s="199">
        <v>1</v>
      </c>
    </row>
    <row r="109" spans="13:95" x14ac:dyDescent="0.25">
      <c r="M109" s="192" t="s">
        <v>1886</v>
      </c>
      <c r="N109" s="192">
        <v>107</v>
      </c>
      <c r="O109" s="192" t="s">
        <v>7372</v>
      </c>
      <c r="P109" s="154" t="s">
        <v>7373</v>
      </c>
      <c r="Q109" s="154" t="s">
        <v>9769</v>
      </c>
      <c r="R109" s="154" t="s">
        <v>9770</v>
      </c>
      <c r="S109" s="192" t="s">
        <v>9994</v>
      </c>
      <c r="T109" s="154" t="s">
        <v>9995</v>
      </c>
      <c r="U109" s="192" t="s">
        <v>7663</v>
      </c>
      <c r="V109" s="154" t="s">
        <v>9996</v>
      </c>
      <c r="W109" s="154" t="s">
        <v>9997</v>
      </c>
      <c r="X109" s="154" t="s">
        <v>9998</v>
      </c>
      <c r="Y109" s="154" t="s">
        <v>7382</v>
      </c>
      <c r="Z109" s="154" t="s">
        <v>7383</v>
      </c>
      <c r="AA109" s="154" t="s">
        <v>7384</v>
      </c>
      <c r="AB109" s="154" t="s">
        <v>9999</v>
      </c>
      <c r="AC109" s="154" t="s">
        <v>10000</v>
      </c>
      <c r="AD109" s="154" t="s">
        <v>10001</v>
      </c>
      <c r="AE109" s="154" t="s">
        <v>10002</v>
      </c>
      <c r="AF109" s="154" t="s">
        <v>10003</v>
      </c>
      <c r="AG109" s="154" t="s">
        <v>10004</v>
      </c>
      <c r="AH109" s="154" t="s">
        <v>10005</v>
      </c>
      <c r="AI109" s="154" t="s">
        <v>10006</v>
      </c>
      <c r="AJ109" s="154" t="s">
        <v>10007</v>
      </c>
      <c r="AK109" s="154" t="s">
        <v>10008</v>
      </c>
      <c r="AL109" s="154" t="s">
        <v>10009</v>
      </c>
      <c r="AM109" s="154" t="s">
        <v>10010</v>
      </c>
      <c r="AN109" s="154" t="s">
        <v>8266</v>
      </c>
      <c r="AO109" s="154" t="s">
        <v>10011</v>
      </c>
      <c r="AP109" s="154" t="s">
        <v>9230</v>
      </c>
      <c r="AQ109" s="154" t="s">
        <v>10012</v>
      </c>
      <c r="AR109" s="154" t="s">
        <v>10013</v>
      </c>
      <c r="AS109" s="154" t="s">
        <v>10014</v>
      </c>
      <c r="AT109" s="154" t="s">
        <v>7778</v>
      </c>
      <c r="AU109" s="192" t="s">
        <v>7404</v>
      </c>
      <c r="AV109" s="192" t="s">
        <v>10015</v>
      </c>
      <c r="AW109" s="192" t="s">
        <v>7406</v>
      </c>
      <c r="AX109" s="192" t="s">
        <v>7407</v>
      </c>
      <c r="AZ109" s="230" t="s">
        <v>227</v>
      </c>
      <c r="BA109" s="230" t="s">
        <v>5332</v>
      </c>
      <c r="BB109" s="230">
        <v>2</v>
      </c>
      <c r="BC109" s="194" t="s">
        <v>7439</v>
      </c>
      <c r="BD109" s="194" t="s">
        <v>10016</v>
      </c>
      <c r="BE109" s="194" t="s">
        <v>7441</v>
      </c>
      <c r="BF109" s="194" t="s">
        <v>7442</v>
      </c>
      <c r="BG109" s="194" t="s">
        <v>7443</v>
      </c>
      <c r="BJ109" s="230">
        <v>4</v>
      </c>
      <c r="BK109" s="230" t="s">
        <v>7444</v>
      </c>
      <c r="BL109" s="198" t="s">
        <v>7412</v>
      </c>
      <c r="CQ109" s="199">
        <v>1</v>
      </c>
    </row>
    <row r="110" spans="13:95" x14ac:dyDescent="0.25">
      <c r="M110" s="192" t="s">
        <v>1903</v>
      </c>
      <c r="N110" s="192">
        <v>108</v>
      </c>
      <c r="O110" s="192" t="s">
        <v>7372</v>
      </c>
      <c r="P110" s="154" t="s">
        <v>7373</v>
      </c>
      <c r="Q110" s="154" t="s">
        <v>9769</v>
      </c>
      <c r="R110" s="154" t="s">
        <v>9770</v>
      </c>
      <c r="S110" s="192" t="s">
        <v>10017</v>
      </c>
      <c r="T110" s="154" t="s">
        <v>10018</v>
      </c>
      <c r="U110" s="192" t="s">
        <v>7663</v>
      </c>
      <c r="V110" s="154" t="s">
        <v>10019</v>
      </c>
      <c r="W110" s="154" t="s">
        <v>10020</v>
      </c>
      <c r="X110" s="154" t="s">
        <v>10021</v>
      </c>
      <c r="Y110" s="154" t="s">
        <v>7382</v>
      </c>
      <c r="Z110" s="154" t="s">
        <v>7383</v>
      </c>
      <c r="AA110" s="154" t="s">
        <v>7384</v>
      </c>
      <c r="AB110" s="154" t="s">
        <v>10022</v>
      </c>
      <c r="AC110" s="154" t="s">
        <v>10023</v>
      </c>
      <c r="AD110" s="154" t="s">
        <v>10024</v>
      </c>
      <c r="AE110" s="154" t="s">
        <v>10025</v>
      </c>
      <c r="AF110" s="154" t="s">
        <v>10026</v>
      </c>
      <c r="AG110" s="154" t="s">
        <v>10027</v>
      </c>
      <c r="AH110" s="154" t="s">
        <v>10028</v>
      </c>
      <c r="AI110" s="154" t="s">
        <v>10029</v>
      </c>
      <c r="AJ110" s="154" t="s">
        <v>10030</v>
      </c>
      <c r="AK110" s="154" t="s">
        <v>10031</v>
      </c>
      <c r="AL110" s="154" t="s">
        <v>10032</v>
      </c>
      <c r="AM110" s="154" t="s">
        <v>10033</v>
      </c>
      <c r="AN110" s="154" t="s">
        <v>8266</v>
      </c>
      <c r="AO110" s="154" t="s">
        <v>10034</v>
      </c>
      <c r="AP110" s="154" t="s">
        <v>9230</v>
      </c>
      <c r="AQ110" s="154" t="s">
        <v>10035</v>
      </c>
      <c r="AR110" s="154" t="s">
        <v>10036</v>
      </c>
      <c r="AS110" s="154" t="s">
        <v>10037</v>
      </c>
      <c r="AT110" s="154" t="s">
        <v>7778</v>
      </c>
      <c r="AU110" s="192" t="s">
        <v>7404</v>
      </c>
      <c r="AV110" s="192" t="s">
        <v>10038</v>
      </c>
      <c r="AW110" s="192" t="s">
        <v>7406</v>
      </c>
      <c r="AX110" s="192" t="s">
        <v>7407</v>
      </c>
      <c r="AZ110" s="230" t="s">
        <v>227</v>
      </c>
      <c r="BA110" s="230" t="s">
        <v>5332</v>
      </c>
      <c r="BB110" s="230">
        <v>3</v>
      </c>
      <c r="BC110" s="194" t="s">
        <v>7472</v>
      </c>
      <c r="BD110" s="194" t="s">
        <v>10039</v>
      </c>
      <c r="BH110" s="194"/>
      <c r="BI110" s="194"/>
      <c r="BJ110" s="230">
        <v>4</v>
      </c>
      <c r="BK110" s="230" t="s">
        <v>7474</v>
      </c>
      <c r="BL110" s="198" t="s">
        <v>7412</v>
      </c>
      <c r="CQ110" s="199">
        <v>1</v>
      </c>
    </row>
    <row r="111" spans="13:95" x14ac:dyDescent="0.25">
      <c r="M111" s="192" t="s">
        <v>1923</v>
      </c>
      <c r="N111" s="192">
        <v>109</v>
      </c>
      <c r="O111" s="192" t="s">
        <v>7372</v>
      </c>
      <c r="P111" s="154" t="s">
        <v>10040</v>
      </c>
      <c r="Q111" s="154" t="s">
        <v>10041</v>
      </c>
      <c r="R111" s="154" t="s">
        <v>10042</v>
      </c>
      <c r="S111" s="192" t="s">
        <v>10043</v>
      </c>
      <c r="T111" s="154" t="s">
        <v>10044</v>
      </c>
      <c r="U111" s="192" t="s">
        <v>7663</v>
      </c>
      <c r="V111" s="154" t="s">
        <v>10045</v>
      </c>
      <c r="W111" s="154" t="s">
        <v>10046</v>
      </c>
      <c r="X111" s="154" t="s">
        <v>10047</v>
      </c>
      <c r="Y111" s="154" t="s">
        <v>7382</v>
      </c>
      <c r="Z111" s="154" t="s">
        <v>7383</v>
      </c>
      <c r="AA111" s="154" t="s">
        <v>7384</v>
      </c>
      <c r="AB111" s="154" t="s">
        <v>10048</v>
      </c>
      <c r="AC111" s="154" t="s">
        <v>10049</v>
      </c>
      <c r="AD111" s="154" t="s">
        <v>10050</v>
      </c>
      <c r="AE111" s="154" t="s">
        <v>10051</v>
      </c>
      <c r="AF111" s="154" t="s">
        <v>10052</v>
      </c>
      <c r="AG111" s="154" t="s">
        <v>10053</v>
      </c>
      <c r="AH111" s="154" t="s">
        <v>10054</v>
      </c>
      <c r="AI111" s="154" t="s">
        <v>10055</v>
      </c>
      <c r="AJ111" s="154" t="s">
        <v>10056</v>
      </c>
      <c r="AK111" s="154" t="s">
        <v>10057</v>
      </c>
      <c r="AL111" s="154" t="s">
        <v>10058</v>
      </c>
      <c r="AM111" s="154" t="s">
        <v>10059</v>
      </c>
      <c r="AN111" s="154" t="s">
        <v>8266</v>
      </c>
      <c r="AO111" s="154" t="s">
        <v>10060</v>
      </c>
      <c r="AP111" s="154" t="s">
        <v>9230</v>
      </c>
      <c r="AQ111" s="154" t="s">
        <v>10061</v>
      </c>
      <c r="AR111" s="154" t="s">
        <v>10062</v>
      </c>
      <c r="AS111" s="154" t="s">
        <v>10063</v>
      </c>
      <c r="AT111" s="154" t="s">
        <v>7778</v>
      </c>
      <c r="AU111" s="192" t="s">
        <v>7404</v>
      </c>
      <c r="AV111" s="192" t="s">
        <v>10064</v>
      </c>
      <c r="AW111" s="192" t="s">
        <v>10065</v>
      </c>
      <c r="AX111" s="192" t="s">
        <v>7407</v>
      </c>
      <c r="AZ111" s="230" t="s">
        <v>227</v>
      </c>
      <c r="BA111" s="230" t="s">
        <v>5332</v>
      </c>
      <c r="BB111" s="230">
        <v>4</v>
      </c>
      <c r="BC111" s="194" t="s">
        <v>7502</v>
      </c>
      <c r="BD111" s="194" t="s">
        <v>10066</v>
      </c>
      <c r="BJ111" s="230">
        <v>4</v>
      </c>
      <c r="BK111" s="230" t="s">
        <v>7504</v>
      </c>
      <c r="BL111" s="198" t="s">
        <v>7412</v>
      </c>
      <c r="CQ111" s="199">
        <v>1</v>
      </c>
    </row>
    <row r="112" spans="13:95" x14ac:dyDescent="0.25">
      <c r="M112" s="192" t="s">
        <v>1942</v>
      </c>
      <c r="N112" s="192">
        <v>110</v>
      </c>
      <c r="O112" s="192" t="s">
        <v>7372</v>
      </c>
      <c r="P112" s="154" t="s">
        <v>10040</v>
      </c>
      <c r="Q112" s="154" t="s">
        <v>10041</v>
      </c>
      <c r="R112" s="154" t="s">
        <v>10042</v>
      </c>
      <c r="S112" s="192" t="s">
        <v>10067</v>
      </c>
      <c r="T112" s="154" t="s">
        <v>10068</v>
      </c>
      <c r="U112" s="192" t="s">
        <v>7663</v>
      </c>
      <c r="V112" s="154" t="s">
        <v>10069</v>
      </c>
      <c r="W112" s="154" t="s">
        <v>10070</v>
      </c>
      <c r="X112" s="154" t="s">
        <v>10071</v>
      </c>
      <c r="Y112" s="154" t="s">
        <v>7382</v>
      </c>
      <c r="Z112" s="154" t="s">
        <v>7383</v>
      </c>
      <c r="AA112" s="154" t="s">
        <v>7384</v>
      </c>
      <c r="AB112" s="154" t="s">
        <v>10072</v>
      </c>
      <c r="AC112" s="154" t="s">
        <v>10073</v>
      </c>
      <c r="AD112" s="154" t="s">
        <v>10074</v>
      </c>
      <c r="AE112" s="154" t="s">
        <v>10075</v>
      </c>
      <c r="AF112" s="154" t="s">
        <v>10076</v>
      </c>
      <c r="AG112" s="154" t="s">
        <v>10077</v>
      </c>
      <c r="AH112" s="154" t="s">
        <v>10078</v>
      </c>
      <c r="AI112" s="154" t="s">
        <v>10079</v>
      </c>
      <c r="AJ112" s="154" t="s">
        <v>10080</v>
      </c>
      <c r="AK112" s="154" t="s">
        <v>10081</v>
      </c>
      <c r="AL112" s="154" t="s">
        <v>10082</v>
      </c>
      <c r="AM112" s="154" t="s">
        <v>10083</v>
      </c>
      <c r="AN112" s="154" t="s">
        <v>8266</v>
      </c>
      <c r="AO112" s="154" t="s">
        <v>10084</v>
      </c>
      <c r="AP112" s="154" t="s">
        <v>9230</v>
      </c>
      <c r="AQ112" s="154" t="s">
        <v>10085</v>
      </c>
      <c r="AR112" s="154" t="s">
        <v>10086</v>
      </c>
      <c r="AS112" s="154" t="s">
        <v>10087</v>
      </c>
      <c r="AT112" s="154" t="s">
        <v>7778</v>
      </c>
      <c r="AU112" s="192" t="s">
        <v>7404</v>
      </c>
      <c r="AV112" s="192" t="s">
        <v>10088</v>
      </c>
      <c r="AW112" s="192" t="s">
        <v>10065</v>
      </c>
      <c r="AX112" s="192" t="s">
        <v>7407</v>
      </c>
      <c r="AZ112" s="230" t="s">
        <v>227</v>
      </c>
      <c r="BA112" s="230" t="s">
        <v>5332</v>
      </c>
      <c r="BB112" s="230">
        <v>5</v>
      </c>
      <c r="BC112" s="194" t="s">
        <v>7529</v>
      </c>
      <c r="BD112" s="194" t="s">
        <v>10089</v>
      </c>
      <c r="BE112" s="194" t="s">
        <v>10090</v>
      </c>
      <c r="BF112" s="194" t="s">
        <v>7532</v>
      </c>
      <c r="BG112" s="194" t="s">
        <v>7533</v>
      </c>
      <c r="BJ112" s="230">
        <v>4</v>
      </c>
      <c r="BK112" s="230" t="s">
        <v>7534</v>
      </c>
      <c r="BL112" s="198" t="s">
        <v>7412</v>
      </c>
      <c r="CQ112" s="199">
        <v>1</v>
      </c>
    </row>
    <row r="113" spans="13:95" x14ac:dyDescent="0.25">
      <c r="M113" s="192" t="s">
        <v>1961</v>
      </c>
      <c r="N113" s="192">
        <v>111</v>
      </c>
      <c r="O113" s="192" t="s">
        <v>7372</v>
      </c>
      <c r="P113" s="154" t="s">
        <v>10040</v>
      </c>
      <c r="Q113" s="154" t="s">
        <v>10041</v>
      </c>
      <c r="R113" s="154" t="s">
        <v>10042</v>
      </c>
      <c r="S113" s="192" t="s">
        <v>10091</v>
      </c>
      <c r="T113" s="154" t="s">
        <v>10092</v>
      </c>
      <c r="U113" s="192" t="s">
        <v>7663</v>
      </c>
      <c r="V113" s="154" t="s">
        <v>10093</v>
      </c>
      <c r="W113" s="154" t="s">
        <v>10094</v>
      </c>
      <c r="X113" s="154" t="s">
        <v>10095</v>
      </c>
      <c r="Y113" s="154" t="s">
        <v>7382</v>
      </c>
      <c r="Z113" s="154" t="s">
        <v>7383</v>
      </c>
      <c r="AA113" s="154" t="s">
        <v>7384</v>
      </c>
      <c r="AB113" s="154" t="s">
        <v>10096</v>
      </c>
      <c r="AC113" s="154" t="s">
        <v>10097</v>
      </c>
      <c r="AD113" s="154" t="s">
        <v>10098</v>
      </c>
      <c r="AE113" s="154" t="s">
        <v>10099</v>
      </c>
      <c r="AF113" s="154" t="s">
        <v>10100</v>
      </c>
      <c r="AG113" s="154" t="s">
        <v>10101</v>
      </c>
      <c r="AH113" s="154" t="s">
        <v>10102</v>
      </c>
      <c r="AI113" s="154" t="s">
        <v>10103</v>
      </c>
      <c r="AJ113" s="154" t="s">
        <v>10104</v>
      </c>
      <c r="AK113" s="154" t="s">
        <v>10105</v>
      </c>
      <c r="AL113" s="154" t="s">
        <v>10106</v>
      </c>
      <c r="AM113" s="154" t="s">
        <v>10107</v>
      </c>
      <c r="AN113" s="154" t="s">
        <v>8266</v>
      </c>
      <c r="AO113" s="154" t="s">
        <v>9666</v>
      </c>
      <c r="AP113" s="154" t="s">
        <v>9230</v>
      </c>
      <c r="AQ113" s="154" t="s">
        <v>10108</v>
      </c>
      <c r="AR113" s="154" t="s">
        <v>10109</v>
      </c>
      <c r="AS113" s="154" t="s">
        <v>10110</v>
      </c>
      <c r="AT113" s="154" t="s">
        <v>7778</v>
      </c>
      <c r="AU113" s="192" t="s">
        <v>7404</v>
      </c>
      <c r="AV113" s="192" t="s">
        <v>10111</v>
      </c>
      <c r="AW113" s="192" t="s">
        <v>10065</v>
      </c>
      <c r="AX113" s="192" t="s">
        <v>7407</v>
      </c>
      <c r="AZ113" s="230" t="s">
        <v>227</v>
      </c>
      <c r="BA113" s="230" t="s">
        <v>7562</v>
      </c>
      <c r="BB113" s="230">
        <v>1</v>
      </c>
      <c r="BC113" s="194" t="s">
        <v>7563</v>
      </c>
      <c r="BD113" s="194" t="s">
        <v>10016</v>
      </c>
      <c r="BJ113" s="230">
        <v>4</v>
      </c>
      <c r="BK113" s="230" t="s">
        <v>7564</v>
      </c>
      <c r="BL113" s="198" t="s">
        <v>7412</v>
      </c>
      <c r="CQ113" s="199">
        <v>1</v>
      </c>
    </row>
    <row r="114" spans="13:95" x14ac:dyDescent="0.25">
      <c r="M114" s="192" t="s">
        <v>1975</v>
      </c>
      <c r="N114" s="192">
        <v>112</v>
      </c>
      <c r="O114" s="192" t="s">
        <v>7372</v>
      </c>
      <c r="P114" s="154" t="s">
        <v>10040</v>
      </c>
      <c r="Q114" s="154" t="s">
        <v>10041</v>
      </c>
      <c r="R114" s="154" t="s">
        <v>10042</v>
      </c>
      <c r="S114" s="192" t="s">
        <v>10112</v>
      </c>
      <c r="T114" s="154" t="s">
        <v>10113</v>
      </c>
      <c r="U114" s="192" t="s">
        <v>7663</v>
      </c>
      <c r="V114" s="154" t="s">
        <v>10114</v>
      </c>
      <c r="W114" s="154" t="s">
        <v>10115</v>
      </c>
      <c r="X114" s="154" t="s">
        <v>10116</v>
      </c>
      <c r="Y114" s="154" t="s">
        <v>7382</v>
      </c>
      <c r="Z114" s="154" t="s">
        <v>7383</v>
      </c>
      <c r="AA114" s="154" t="s">
        <v>7384</v>
      </c>
      <c r="AB114" s="154" t="s">
        <v>10117</v>
      </c>
      <c r="AC114" s="154" t="s">
        <v>10118</v>
      </c>
      <c r="AD114" s="154" t="s">
        <v>10119</v>
      </c>
      <c r="AE114" s="154" t="s">
        <v>10120</v>
      </c>
      <c r="AF114" s="154" t="s">
        <v>10121</v>
      </c>
      <c r="AG114" s="154" t="s">
        <v>10122</v>
      </c>
      <c r="AH114" s="154" t="s">
        <v>10123</v>
      </c>
      <c r="AI114" s="154" t="s">
        <v>10124</v>
      </c>
      <c r="AJ114" s="154" t="s">
        <v>10125</v>
      </c>
      <c r="AK114" s="154" t="s">
        <v>10126</v>
      </c>
      <c r="AL114" s="154" t="s">
        <v>10127</v>
      </c>
      <c r="AM114" s="154" t="s">
        <v>10128</v>
      </c>
      <c r="AN114" s="154" t="s">
        <v>8266</v>
      </c>
      <c r="AO114" s="154" t="s">
        <v>10129</v>
      </c>
      <c r="AP114" s="154" t="s">
        <v>9230</v>
      </c>
      <c r="AQ114" s="154" t="s">
        <v>10130</v>
      </c>
      <c r="AR114" s="154" t="s">
        <v>10131</v>
      </c>
      <c r="AS114" s="154" t="s">
        <v>10132</v>
      </c>
      <c r="AT114" s="154" t="s">
        <v>7778</v>
      </c>
      <c r="AU114" s="192" t="s">
        <v>7404</v>
      </c>
      <c r="AV114" s="192" t="s">
        <v>10133</v>
      </c>
      <c r="AW114" s="192" t="s">
        <v>10065</v>
      </c>
      <c r="AX114" s="192" t="s">
        <v>7407</v>
      </c>
      <c r="AZ114" s="230" t="s">
        <v>227</v>
      </c>
      <c r="BA114" s="230" t="s">
        <v>7562</v>
      </c>
      <c r="BB114" s="230">
        <v>2</v>
      </c>
      <c r="BC114" s="194" t="s">
        <v>7589</v>
      </c>
      <c r="BD114" s="194" t="s">
        <v>7590</v>
      </c>
      <c r="BE114" s="194" t="s">
        <v>7591</v>
      </c>
      <c r="BF114" s="194" t="s">
        <v>7443</v>
      </c>
      <c r="BG114" s="194" t="s">
        <v>7442</v>
      </c>
      <c r="BH114" s="230" t="s">
        <v>7592</v>
      </c>
      <c r="BJ114" s="230">
        <v>4</v>
      </c>
      <c r="BK114" s="230" t="s">
        <v>7593</v>
      </c>
      <c r="BL114" s="198" t="s">
        <v>7412</v>
      </c>
      <c r="CQ114" s="199">
        <v>1</v>
      </c>
    </row>
    <row r="115" spans="13:95" x14ac:dyDescent="0.25">
      <c r="M115" s="192" t="s">
        <v>1989</v>
      </c>
      <c r="N115" s="192">
        <v>113</v>
      </c>
      <c r="O115" s="192" t="s">
        <v>7372</v>
      </c>
      <c r="P115" s="154" t="s">
        <v>10040</v>
      </c>
      <c r="Q115" s="154" t="s">
        <v>10041</v>
      </c>
      <c r="R115" s="154" t="s">
        <v>10042</v>
      </c>
      <c r="S115" s="192" t="s">
        <v>10134</v>
      </c>
      <c r="T115" s="154" t="s">
        <v>10135</v>
      </c>
      <c r="U115" s="192" t="s">
        <v>7663</v>
      </c>
      <c r="V115" s="154" t="s">
        <v>10136</v>
      </c>
      <c r="W115" s="154" t="s">
        <v>10137</v>
      </c>
      <c r="X115" s="154" t="s">
        <v>10138</v>
      </c>
      <c r="Y115" s="154" t="s">
        <v>7382</v>
      </c>
      <c r="Z115" s="154" t="s">
        <v>7383</v>
      </c>
      <c r="AA115" s="154" t="s">
        <v>7384</v>
      </c>
      <c r="AB115" s="154" t="s">
        <v>10139</v>
      </c>
      <c r="AC115" s="154" t="s">
        <v>10140</v>
      </c>
      <c r="AD115" s="154" t="s">
        <v>10141</v>
      </c>
      <c r="AE115" s="154" t="s">
        <v>10142</v>
      </c>
      <c r="AF115" s="154" t="s">
        <v>10143</v>
      </c>
      <c r="AG115" s="154" t="s">
        <v>10144</v>
      </c>
      <c r="AH115" s="154" t="s">
        <v>10145</v>
      </c>
      <c r="AI115" s="154" t="s">
        <v>10146</v>
      </c>
      <c r="AJ115" s="154" t="s">
        <v>10147</v>
      </c>
      <c r="AK115" s="154" t="s">
        <v>10148</v>
      </c>
      <c r="AL115" s="154" t="s">
        <v>10149</v>
      </c>
      <c r="AM115" s="154" t="s">
        <v>10150</v>
      </c>
      <c r="AN115" s="154" t="s">
        <v>8266</v>
      </c>
      <c r="AO115" s="154" t="s">
        <v>10151</v>
      </c>
      <c r="AP115" s="154" t="s">
        <v>9230</v>
      </c>
      <c r="AQ115" s="154" t="s">
        <v>10152</v>
      </c>
      <c r="AR115" s="154" t="s">
        <v>10153</v>
      </c>
      <c r="AS115" s="154" t="s">
        <v>10154</v>
      </c>
      <c r="AT115" s="154" t="s">
        <v>7778</v>
      </c>
      <c r="AU115" s="192" t="s">
        <v>7404</v>
      </c>
      <c r="AV115" s="192" t="s">
        <v>10155</v>
      </c>
      <c r="AW115" s="192" t="s">
        <v>10065</v>
      </c>
      <c r="AX115" s="192" t="s">
        <v>7407</v>
      </c>
      <c r="AZ115" s="230" t="s">
        <v>227</v>
      </c>
      <c r="BA115" s="230" t="s">
        <v>7562</v>
      </c>
      <c r="BB115" s="230">
        <v>3</v>
      </c>
      <c r="BC115" s="194" t="s">
        <v>7620</v>
      </c>
      <c r="BD115" s="194" t="s">
        <v>10156</v>
      </c>
      <c r="BE115" s="194" t="s">
        <v>10039</v>
      </c>
      <c r="BJ115" s="230">
        <v>4</v>
      </c>
      <c r="BK115" s="230" t="s">
        <v>7622</v>
      </c>
      <c r="BL115" s="198" t="s">
        <v>7412</v>
      </c>
      <c r="CQ115" s="199">
        <v>1</v>
      </c>
    </row>
    <row r="116" spans="13:95" x14ac:dyDescent="0.25">
      <c r="M116" s="192" t="s">
        <v>2004</v>
      </c>
      <c r="N116" s="192">
        <v>114</v>
      </c>
      <c r="O116" s="192" t="s">
        <v>7372</v>
      </c>
      <c r="P116" s="154" t="s">
        <v>10040</v>
      </c>
      <c r="Q116" s="154" t="s">
        <v>10041</v>
      </c>
      <c r="R116" s="154" t="s">
        <v>10042</v>
      </c>
      <c r="S116" s="192" t="s">
        <v>10157</v>
      </c>
      <c r="T116" s="154" t="s">
        <v>10158</v>
      </c>
      <c r="U116" s="192" t="s">
        <v>7663</v>
      </c>
      <c r="V116" s="154" t="s">
        <v>10159</v>
      </c>
      <c r="W116" s="154" t="s">
        <v>10160</v>
      </c>
      <c r="X116" s="154" t="s">
        <v>10161</v>
      </c>
      <c r="Y116" s="154" t="s">
        <v>7382</v>
      </c>
      <c r="Z116" s="154" t="s">
        <v>7383</v>
      </c>
      <c r="AA116" s="154" t="s">
        <v>7384</v>
      </c>
      <c r="AB116" s="154" t="s">
        <v>10162</v>
      </c>
      <c r="AC116" s="154" t="s">
        <v>10163</v>
      </c>
      <c r="AD116" s="154" t="s">
        <v>10164</v>
      </c>
      <c r="AE116" s="154" t="s">
        <v>10165</v>
      </c>
      <c r="AF116" s="154" t="s">
        <v>10166</v>
      </c>
      <c r="AG116" s="154" t="s">
        <v>10167</v>
      </c>
      <c r="AH116" s="154" t="s">
        <v>10168</v>
      </c>
      <c r="AI116" s="154" t="s">
        <v>10169</v>
      </c>
      <c r="AJ116" s="154" t="s">
        <v>10170</v>
      </c>
      <c r="AK116" s="154" t="s">
        <v>10171</v>
      </c>
      <c r="AL116" s="154" t="s">
        <v>10172</v>
      </c>
      <c r="AM116" s="154" t="s">
        <v>10173</v>
      </c>
      <c r="AN116" s="154" t="s">
        <v>8266</v>
      </c>
      <c r="AO116" s="154" t="s">
        <v>10174</v>
      </c>
      <c r="AP116" s="154" t="s">
        <v>9230</v>
      </c>
      <c r="AQ116" s="154" t="s">
        <v>10175</v>
      </c>
      <c r="AR116" s="154" t="s">
        <v>10176</v>
      </c>
      <c r="AS116" s="154" t="s">
        <v>10177</v>
      </c>
      <c r="AT116" s="154" t="s">
        <v>7778</v>
      </c>
      <c r="AU116" s="192" t="s">
        <v>7404</v>
      </c>
      <c r="AV116" s="192" t="s">
        <v>10178</v>
      </c>
      <c r="AW116" s="192" t="s">
        <v>10065</v>
      </c>
      <c r="AX116" s="192" t="s">
        <v>7407</v>
      </c>
      <c r="AZ116" s="230" t="s">
        <v>227</v>
      </c>
      <c r="BA116" s="230" t="s">
        <v>7562</v>
      </c>
      <c r="BB116" s="230">
        <v>4</v>
      </c>
      <c r="BC116" s="194" t="s">
        <v>7649</v>
      </c>
      <c r="BD116" s="194" t="s">
        <v>7650</v>
      </c>
      <c r="BE116" s="194" t="s">
        <v>7651</v>
      </c>
      <c r="BF116" s="194" t="s">
        <v>7652</v>
      </c>
      <c r="BG116" s="194" t="s">
        <v>7653</v>
      </c>
      <c r="BH116" s="230" t="s">
        <v>7654</v>
      </c>
      <c r="BI116" s="230" t="s">
        <v>7655</v>
      </c>
      <c r="BJ116" s="230">
        <v>4</v>
      </c>
      <c r="BK116" s="230" t="s">
        <v>7656</v>
      </c>
      <c r="BL116" s="198" t="s">
        <v>7412</v>
      </c>
      <c r="CQ116" s="199">
        <v>1</v>
      </c>
    </row>
    <row r="117" spans="13:95" x14ac:dyDescent="0.25">
      <c r="M117" s="192" t="s">
        <v>2017</v>
      </c>
      <c r="N117" s="192">
        <v>115</v>
      </c>
      <c r="O117" s="192" t="s">
        <v>7372</v>
      </c>
      <c r="P117" s="154" t="s">
        <v>10040</v>
      </c>
      <c r="Q117" s="154" t="s">
        <v>10041</v>
      </c>
      <c r="R117" s="154" t="s">
        <v>10042</v>
      </c>
      <c r="S117" s="192" t="s">
        <v>10179</v>
      </c>
      <c r="T117" s="154" t="s">
        <v>10180</v>
      </c>
      <c r="U117" s="192" t="s">
        <v>7663</v>
      </c>
      <c r="V117" s="154" t="s">
        <v>10181</v>
      </c>
      <c r="W117" s="154" t="s">
        <v>10182</v>
      </c>
      <c r="X117" s="154" t="s">
        <v>10183</v>
      </c>
      <c r="Y117" s="154" t="s">
        <v>7382</v>
      </c>
      <c r="Z117" s="154" t="s">
        <v>7383</v>
      </c>
      <c r="AA117" s="154" t="s">
        <v>7384</v>
      </c>
      <c r="AB117" s="154" t="s">
        <v>10184</v>
      </c>
      <c r="AC117" s="154" t="s">
        <v>10185</v>
      </c>
      <c r="AD117" s="154" t="s">
        <v>10186</v>
      </c>
      <c r="AE117" s="154" t="s">
        <v>10187</v>
      </c>
      <c r="AF117" s="154" t="s">
        <v>10188</v>
      </c>
      <c r="AG117" s="154" t="s">
        <v>10189</v>
      </c>
      <c r="AH117" s="154" t="s">
        <v>10190</v>
      </c>
      <c r="AI117" s="154" t="s">
        <v>10191</v>
      </c>
      <c r="AJ117" s="154" t="s">
        <v>10192</v>
      </c>
      <c r="AK117" s="154" t="s">
        <v>10193</v>
      </c>
      <c r="AL117" s="154" t="s">
        <v>10194</v>
      </c>
      <c r="AM117" s="154" t="s">
        <v>10195</v>
      </c>
      <c r="AN117" s="154" t="s">
        <v>8266</v>
      </c>
      <c r="AO117" s="154" t="s">
        <v>10196</v>
      </c>
      <c r="AP117" s="154" t="s">
        <v>9230</v>
      </c>
      <c r="AQ117" s="154" t="s">
        <v>10197</v>
      </c>
      <c r="AR117" s="154" t="s">
        <v>10198</v>
      </c>
      <c r="AS117" s="154" t="s">
        <v>10199</v>
      </c>
      <c r="AT117" s="154" t="s">
        <v>7778</v>
      </c>
      <c r="AU117" s="192" t="s">
        <v>7404</v>
      </c>
      <c r="AV117" s="192" t="s">
        <v>10200</v>
      </c>
      <c r="AW117" s="192" t="s">
        <v>10065</v>
      </c>
      <c r="AX117" s="192" t="s">
        <v>7407</v>
      </c>
      <c r="AZ117" s="230" t="s">
        <v>227</v>
      </c>
      <c r="BA117" s="230" t="s">
        <v>7562</v>
      </c>
      <c r="BB117" s="230">
        <v>5</v>
      </c>
      <c r="BC117" s="194" t="s">
        <v>7686</v>
      </c>
      <c r="BD117" s="194" t="s">
        <v>7687</v>
      </c>
      <c r="BE117" s="194" t="s">
        <v>7688</v>
      </c>
      <c r="BF117" s="194" t="s">
        <v>7689</v>
      </c>
      <c r="BG117" s="194" t="s">
        <v>7690</v>
      </c>
      <c r="BH117" s="230" t="s">
        <v>7691</v>
      </c>
      <c r="BJ117" s="230">
        <v>4</v>
      </c>
      <c r="BK117" s="230" t="s">
        <v>7692</v>
      </c>
      <c r="BL117" s="198" t="s">
        <v>7412</v>
      </c>
      <c r="CQ117" s="199">
        <v>1</v>
      </c>
    </row>
    <row r="118" spans="13:95" x14ac:dyDescent="0.25">
      <c r="M118" s="192" t="s">
        <v>2030</v>
      </c>
      <c r="N118" s="192">
        <v>116</v>
      </c>
      <c r="O118" s="192" t="s">
        <v>7372</v>
      </c>
      <c r="P118" s="154" t="s">
        <v>10040</v>
      </c>
      <c r="Q118" s="154" t="s">
        <v>10041</v>
      </c>
      <c r="R118" s="154" t="s">
        <v>10042</v>
      </c>
      <c r="S118" s="192" t="s">
        <v>10201</v>
      </c>
      <c r="T118" s="154" t="s">
        <v>10202</v>
      </c>
      <c r="U118" s="192" t="s">
        <v>7663</v>
      </c>
      <c r="V118" s="154" t="s">
        <v>10203</v>
      </c>
      <c r="W118" s="154" t="s">
        <v>10204</v>
      </c>
      <c r="X118" s="154" t="s">
        <v>10205</v>
      </c>
      <c r="Y118" s="154" t="s">
        <v>7382</v>
      </c>
      <c r="Z118" s="154" t="s">
        <v>7383</v>
      </c>
      <c r="AA118" s="154" t="s">
        <v>7384</v>
      </c>
      <c r="AB118" s="154" t="s">
        <v>10206</v>
      </c>
      <c r="AC118" s="154" t="s">
        <v>10207</v>
      </c>
      <c r="AD118" s="154" t="s">
        <v>10208</v>
      </c>
      <c r="AE118" s="154" t="s">
        <v>10209</v>
      </c>
      <c r="AF118" s="154" t="s">
        <v>10210</v>
      </c>
      <c r="AG118" s="154" t="s">
        <v>10211</v>
      </c>
      <c r="AH118" s="154" t="s">
        <v>10212</v>
      </c>
      <c r="AI118" s="154" t="s">
        <v>10213</v>
      </c>
      <c r="AJ118" s="154" t="s">
        <v>10214</v>
      </c>
      <c r="AK118" s="154" t="s">
        <v>10215</v>
      </c>
      <c r="AL118" s="154" t="s">
        <v>10216</v>
      </c>
      <c r="AM118" s="154" t="s">
        <v>10217</v>
      </c>
      <c r="AN118" s="154" t="s">
        <v>8266</v>
      </c>
      <c r="AO118" s="154" t="s">
        <v>10218</v>
      </c>
      <c r="AP118" s="154" t="s">
        <v>9230</v>
      </c>
      <c r="AQ118" s="154" t="s">
        <v>10219</v>
      </c>
      <c r="AR118" s="154" t="s">
        <v>10220</v>
      </c>
      <c r="AS118" s="154" t="s">
        <v>10221</v>
      </c>
      <c r="AT118" s="154" t="s">
        <v>7778</v>
      </c>
      <c r="AU118" s="192" t="s">
        <v>7404</v>
      </c>
      <c r="AV118" s="192" t="s">
        <v>10222</v>
      </c>
      <c r="AW118" s="192" t="s">
        <v>10065</v>
      </c>
      <c r="AX118" s="192" t="s">
        <v>7407</v>
      </c>
      <c r="AZ118" s="230" t="s">
        <v>227</v>
      </c>
      <c r="BA118" s="230" t="s">
        <v>5333</v>
      </c>
      <c r="BB118" s="230">
        <v>1</v>
      </c>
      <c r="BC118" s="194" t="s">
        <v>7719</v>
      </c>
      <c r="BD118" s="194" t="s">
        <v>9992</v>
      </c>
      <c r="BE118" s="194" t="s">
        <v>9993</v>
      </c>
      <c r="BH118" s="194"/>
      <c r="BI118" s="194"/>
      <c r="BJ118" s="230">
        <v>4</v>
      </c>
      <c r="BK118" s="230" t="s">
        <v>7720</v>
      </c>
      <c r="BL118" s="198" t="s">
        <v>7412</v>
      </c>
      <c r="CQ118" s="199">
        <v>1</v>
      </c>
    </row>
    <row r="119" spans="13:95" x14ac:dyDescent="0.25">
      <c r="M119" s="192" t="s">
        <v>2043</v>
      </c>
      <c r="N119" s="192">
        <v>117</v>
      </c>
      <c r="O119" s="192" t="s">
        <v>7372</v>
      </c>
      <c r="P119" s="154" t="s">
        <v>10040</v>
      </c>
      <c r="Q119" s="154" t="s">
        <v>10041</v>
      </c>
      <c r="R119" s="154" t="s">
        <v>10042</v>
      </c>
      <c r="S119" s="192" t="s">
        <v>10223</v>
      </c>
      <c r="T119" s="154" t="s">
        <v>10224</v>
      </c>
      <c r="U119" s="192" t="s">
        <v>7663</v>
      </c>
      <c r="V119" s="154" t="s">
        <v>10225</v>
      </c>
      <c r="W119" s="154" t="s">
        <v>10226</v>
      </c>
      <c r="X119" s="154" t="s">
        <v>10227</v>
      </c>
      <c r="Y119" s="154" t="s">
        <v>7382</v>
      </c>
      <c r="Z119" s="154" t="s">
        <v>7383</v>
      </c>
      <c r="AA119" s="154" t="s">
        <v>7384</v>
      </c>
      <c r="AB119" s="154" t="s">
        <v>10228</v>
      </c>
      <c r="AC119" s="154" t="s">
        <v>10229</v>
      </c>
      <c r="AD119" s="154" t="s">
        <v>10230</v>
      </c>
      <c r="AE119" s="154" t="s">
        <v>10231</v>
      </c>
      <c r="AF119" s="154" t="s">
        <v>10232</v>
      </c>
      <c r="AG119" s="154" t="s">
        <v>10233</v>
      </c>
      <c r="AH119" s="154" t="s">
        <v>10234</v>
      </c>
      <c r="AI119" s="154" t="s">
        <v>10235</v>
      </c>
      <c r="AJ119" s="154" t="s">
        <v>10236</v>
      </c>
      <c r="AK119" s="154" t="s">
        <v>10237</v>
      </c>
      <c r="AL119" s="154" t="s">
        <v>10238</v>
      </c>
      <c r="AM119" s="154" t="s">
        <v>10239</v>
      </c>
      <c r="AN119" s="154" t="s">
        <v>8266</v>
      </c>
      <c r="AO119" s="154" t="s">
        <v>10240</v>
      </c>
      <c r="AP119" s="154" t="s">
        <v>9230</v>
      </c>
      <c r="AQ119" s="154" t="s">
        <v>10241</v>
      </c>
      <c r="AR119" s="154" t="s">
        <v>10242</v>
      </c>
      <c r="AS119" s="154" t="s">
        <v>10243</v>
      </c>
      <c r="AT119" s="154" t="s">
        <v>7778</v>
      </c>
      <c r="AU119" s="192" t="s">
        <v>7404</v>
      </c>
      <c r="AV119" s="192" t="s">
        <v>10244</v>
      </c>
      <c r="AW119" s="192" t="s">
        <v>10065</v>
      </c>
      <c r="AX119" s="192" t="s">
        <v>7407</v>
      </c>
      <c r="AZ119" s="230" t="s">
        <v>227</v>
      </c>
      <c r="BA119" s="230" t="s">
        <v>5333</v>
      </c>
      <c r="BB119" s="230">
        <v>2</v>
      </c>
      <c r="BC119" s="194" t="s">
        <v>7745</v>
      </c>
      <c r="BD119" s="194" t="s">
        <v>7746</v>
      </c>
      <c r="BE119" s="194" t="s">
        <v>7747</v>
      </c>
      <c r="BF119" s="194" t="s">
        <v>7748</v>
      </c>
      <c r="BG119" s="194" t="s">
        <v>7749</v>
      </c>
      <c r="BH119" s="194" t="s">
        <v>7750</v>
      </c>
      <c r="BI119" s="194"/>
      <c r="BJ119" s="230">
        <v>4</v>
      </c>
      <c r="BK119" s="230" t="s">
        <v>7751</v>
      </c>
      <c r="BL119" s="198" t="s">
        <v>7412</v>
      </c>
      <c r="CQ119" s="199">
        <v>1</v>
      </c>
    </row>
    <row r="120" spans="13:95" x14ac:dyDescent="0.25">
      <c r="M120" s="192" t="s">
        <v>2054</v>
      </c>
      <c r="N120" s="192">
        <v>118</v>
      </c>
      <c r="O120" s="192" t="s">
        <v>7372</v>
      </c>
      <c r="P120" s="154" t="s">
        <v>10040</v>
      </c>
      <c r="Q120" s="154" t="s">
        <v>10041</v>
      </c>
      <c r="R120" s="154" t="s">
        <v>10042</v>
      </c>
      <c r="S120" s="192" t="s">
        <v>10245</v>
      </c>
      <c r="T120" s="154" t="s">
        <v>10246</v>
      </c>
      <c r="U120" s="192" t="s">
        <v>7663</v>
      </c>
      <c r="V120" s="154" t="s">
        <v>10247</v>
      </c>
      <c r="W120" s="154" t="s">
        <v>10248</v>
      </c>
      <c r="X120" s="154" t="s">
        <v>10249</v>
      </c>
      <c r="Y120" s="154" t="s">
        <v>7382</v>
      </c>
      <c r="Z120" s="154" t="s">
        <v>7383</v>
      </c>
      <c r="AA120" s="154" t="s">
        <v>7384</v>
      </c>
      <c r="AB120" s="154" t="s">
        <v>10250</v>
      </c>
      <c r="AC120" s="154" t="s">
        <v>10251</v>
      </c>
      <c r="AD120" s="154" t="s">
        <v>10252</v>
      </c>
      <c r="AE120" s="154" t="s">
        <v>10253</v>
      </c>
      <c r="AF120" s="154" t="s">
        <v>10254</v>
      </c>
      <c r="AG120" s="154" t="s">
        <v>10255</v>
      </c>
      <c r="AH120" s="154" t="s">
        <v>10256</v>
      </c>
      <c r="AI120" s="154" t="s">
        <v>10257</v>
      </c>
      <c r="AJ120" s="154" t="s">
        <v>10258</v>
      </c>
      <c r="AK120" s="154" t="s">
        <v>10259</v>
      </c>
      <c r="AL120" s="154" t="s">
        <v>10260</v>
      </c>
      <c r="AM120" s="154" t="s">
        <v>10261</v>
      </c>
      <c r="AN120" s="154" t="s">
        <v>8266</v>
      </c>
      <c r="AO120" s="154" t="s">
        <v>10262</v>
      </c>
      <c r="AP120" s="154" t="s">
        <v>9230</v>
      </c>
      <c r="AQ120" s="154" t="s">
        <v>10263</v>
      </c>
      <c r="AR120" s="154" t="s">
        <v>10264</v>
      </c>
      <c r="AS120" s="154" t="s">
        <v>10265</v>
      </c>
      <c r="AT120" s="154" t="s">
        <v>7778</v>
      </c>
      <c r="AU120" s="192" t="s">
        <v>7404</v>
      </c>
      <c r="AV120" s="192" t="s">
        <v>10266</v>
      </c>
      <c r="AW120" s="192" t="s">
        <v>10065</v>
      </c>
      <c r="AX120" s="192" t="s">
        <v>7407</v>
      </c>
      <c r="AZ120" s="230" t="s">
        <v>227</v>
      </c>
      <c r="BA120" s="230" t="s">
        <v>5333</v>
      </c>
      <c r="BB120" s="230">
        <v>3</v>
      </c>
      <c r="BC120" s="194" t="s">
        <v>7781</v>
      </c>
      <c r="BD120" s="194" t="s">
        <v>10039</v>
      </c>
      <c r="BH120" s="194"/>
      <c r="BI120" s="194"/>
      <c r="BJ120" s="230">
        <v>4</v>
      </c>
      <c r="BK120" s="230" t="s">
        <v>7782</v>
      </c>
      <c r="BL120" s="198" t="s">
        <v>7412</v>
      </c>
      <c r="CQ120" s="199">
        <v>1</v>
      </c>
    </row>
    <row r="121" spans="13:95" x14ac:dyDescent="0.25">
      <c r="M121" s="192" t="s">
        <v>2067</v>
      </c>
      <c r="N121" s="192">
        <v>119</v>
      </c>
      <c r="O121" s="192" t="s">
        <v>7372</v>
      </c>
      <c r="P121" s="154" t="s">
        <v>10040</v>
      </c>
      <c r="Q121" s="154" t="s">
        <v>10041</v>
      </c>
      <c r="R121" s="154" t="s">
        <v>10042</v>
      </c>
      <c r="S121" s="192" t="s">
        <v>10267</v>
      </c>
      <c r="T121" s="154" t="s">
        <v>10268</v>
      </c>
      <c r="U121" s="192" t="s">
        <v>7663</v>
      </c>
      <c r="V121" s="154" t="s">
        <v>10269</v>
      </c>
      <c r="W121" s="154" t="s">
        <v>10270</v>
      </c>
      <c r="X121" s="154" t="s">
        <v>10271</v>
      </c>
      <c r="Y121" s="154" t="s">
        <v>7382</v>
      </c>
      <c r="Z121" s="154" t="s">
        <v>7383</v>
      </c>
      <c r="AA121" s="154" t="s">
        <v>7384</v>
      </c>
      <c r="AB121" s="154" t="s">
        <v>10272</v>
      </c>
      <c r="AC121" s="154" t="s">
        <v>10273</v>
      </c>
      <c r="AD121" s="154" t="s">
        <v>10274</v>
      </c>
      <c r="AE121" s="154" t="s">
        <v>10275</v>
      </c>
      <c r="AF121" s="154" t="s">
        <v>10276</v>
      </c>
      <c r="AG121" s="154" t="s">
        <v>10277</v>
      </c>
      <c r="AH121" s="154" t="s">
        <v>10278</v>
      </c>
      <c r="AI121" s="154" t="s">
        <v>10279</v>
      </c>
      <c r="AJ121" s="154" t="s">
        <v>10280</v>
      </c>
      <c r="AK121" s="154" t="s">
        <v>10281</v>
      </c>
      <c r="AL121" s="154" t="s">
        <v>10282</v>
      </c>
      <c r="AM121" s="154" t="s">
        <v>10283</v>
      </c>
      <c r="AN121" s="154" t="s">
        <v>8266</v>
      </c>
      <c r="AO121" s="154" t="s">
        <v>10284</v>
      </c>
      <c r="AP121" s="154" t="s">
        <v>9230</v>
      </c>
      <c r="AQ121" s="154" t="s">
        <v>10285</v>
      </c>
      <c r="AR121" s="154" t="s">
        <v>10286</v>
      </c>
      <c r="AS121" s="154" t="s">
        <v>10287</v>
      </c>
      <c r="AT121" s="154" t="s">
        <v>7778</v>
      </c>
      <c r="AU121" s="192" t="s">
        <v>7404</v>
      </c>
      <c r="AV121" s="192" t="s">
        <v>10288</v>
      </c>
      <c r="AW121" s="192" t="s">
        <v>10065</v>
      </c>
      <c r="AX121" s="192" t="s">
        <v>7407</v>
      </c>
      <c r="AZ121" s="230" t="s">
        <v>227</v>
      </c>
      <c r="BA121" s="230" t="s">
        <v>5333</v>
      </c>
      <c r="BB121" s="230">
        <v>4</v>
      </c>
      <c r="BC121" s="194" t="s">
        <v>7806</v>
      </c>
      <c r="BD121" s="194" t="s">
        <v>7807</v>
      </c>
      <c r="BE121" s="194" t="s">
        <v>7808</v>
      </c>
      <c r="BF121" s="194" t="s">
        <v>7654</v>
      </c>
      <c r="BG121" s="194" t="s">
        <v>7809</v>
      </c>
      <c r="BH121" s="194" t="s">
        <v>7810</v>
      </c>
      <c r="BI121" s="194" t="s">
        <v>7811</v>
      </c>
      <c r="BJ121" s="230">
        <v>4</v>
      </c>
      <c r="BK121" s="230" t="s">
        <v>7812</v>
      </c>
      <c r="BL121" s="198" t="s">
        <v>7412</v>
      </c>
      <c r="CQ121" s="199">
        <v>1</v>
      </c>
    </row>
    <row r="122" spans="13:95" x14ac:dyDescent="0.25">
      <c r="M122" s="192" t="s">
        <v>2082</v>
      </c>
      <c r="N122" s="192">
        <v>120</v>
      </c>
      <c r="O122" s="192" t="s">
        <v>7372</v>
      </c>
      <c r="P122" s="154" t="s">
        <v>10040</v>
      </c>
      <c r="Q122" s="154" t="s">
        <v>10041</v>
      </c>
      <c r="R122" s="154" t="s">
        <v>10042</v>
      </c>
      <c r="S122" s="192" t="s">
        <v>10289</v>
      </c>
      <c r="T122" s="154" t="s">
        <v>10290</v>
      </c>
      <c r="U122" s="192" t="s">
        <v>7663</v>
      </c>
      <c r="V122" s="154" t="s">
        <v>10291</v>
      </c>
      <c r="W122" s="154" t="s">
        <v>10292</v>
      </c>
      <c r="X122" s="154" t="s">
        <v>10293</v>
      </c>
      <c r="Y122" s="154" t="s">
        <v>7382</v>
      </c>
      <c r="Z122" s="154" t="s">
        <v>7383</v>
      </c>
      <c r="AA122" s="154" t="s">
        <v>7384</v>
      </c>
      <c r="AB122" s="154" t="s">
        <v>10294</v>
      </c>
      <c r="AC122" s="154" t="s">
        <v>10295</v>
      </c>
      <c r="AD122" s="154" t="s">
        <v>10296</v>
      </c>
      <c r="AE122" s="154" t="s">
        <v>10297</v>
      </c>
      <c r="AF122" s="154" t="s">
        <v>10298</v>
      </c>
      <c r="AG122" s="154" t="s">
        <v>10299</v>
      </c>
      <c r="AH122" s="154" t="s">
        <v>10300</v>
      </c>
      <c r="AI122" s="154" t="s">
        <v>10301</v>
      </c>
      <c r="AJ122" s="154" t="s">
        <v>10302</v>
      </c>
      <c r="AK122" s="154" t="s">
        <v>10303</v>
      </c>
      <c r="AL122" s="154" t="s">
        <v>10304</v>
      </c>
      <c r="AM122" s="154" t="s">
        <v>10305</v>
      </c>
      <c r="AN122" s="154" t="s">
        <v>8266</v>
      </c>
      <c r="AO122" s="154" t="s">
        <v>10306</v>
      </c>
      <c r="AP122" s="154" t="s">
        <v>9230</v>
      </c>
      <c r="AQ122" s="154" t="s">
        <v>10307</v>
      </c>
      <c r="AR122" s="154" t="s">
        <v>10308</v>
      </c>
      <c r="AS122" s="154" t="s">
        <v>10309</v>
      </c>
      <c r="AT122" s="154" t="s">
        <v>7778</v>
      </c>
      <c r="AU122" s="192" t="s">
        <v>7404</v>
      </c>
      <c r="AV122" s="192" t="s">
        <v>10310</v>
      </c>
      <c r="AW122" s="192" t="s">
        <v>10065</v>
      </c>
      <c r="AX122" s="192" t="s">
        <v>7407</v>
      </c>
      <c r="AZ122" s="230" t="s">
        <v>227</v>
      </c>
      <c r="BA122" s="230" t="s">
        <v>5333</v>
      </c>
      <c r="BB122" s="230">
        <v>5</v>
      </c>
      <c r="BC122" s="194" t="s">
        <v>7836</v>
      </c>
      <c r="BD122" s="194" t="s">
        <v>7837</v>
      </c>
      <c r="BE122" s="194" t="s">
        <v>7838</v>
      </c>
      <c r="BF122" s="194" t="s">
        <v>7839</v>
      </c>
      <c r="BG122" s="194" t="s">
        <v>7840</v>
      </c>
      <c r="BH122" s="194" t="s">
        <v>7533</v>
      </c>
      <c r="BI122" s="194"/>
      <c r="BJ122" s="230">
        <v>4</v>
      </c>
      <c r="BK122" s="230" t="s">
        <v>7841</v>
      </c>
      <c r="BL122" s="198" t="s">
        <v>7412</v>
      </c>
      <c r="CQ122" s="199">
        <v>1</v>
      </c>
    </row>
    <row r="123" spans="13:95" x14ac:dyDescent="0.25">
      <c r="M123" s="192" t="s">
        <v>2096</v>
      </c>
      <c r="N123" s="192">
        <v>121</v>
      </c>
      <c r="O123" s="192" t="s">
        <v>7372</v>
      </c>
      <c r="P123" s="154" t="s">
        <v>10040</v>
      </c>
      <c r="Q123" s="154" t="s">
        <v>10041</v>
      </c>
      <c r="R123" s="154" t="s">
        <v>10311</v>
      </c>
      <c r="S123" s="192" t="s">
        <v>10312</v>
      </c>
      <c r="T123" s="154" t="s">
        <v>10313</v>
      </c>
      <c r="U123" s="192" t="s">
        <v>7663</v>
      </c>
      <c r="V123" s="154" t="s">
        <v>10314</v>
      </c>
      <c r="W123" s="154" t="s">
        <v>10315</v>
      </c>
      <c r="X123" s="154" t="s">
        <v>10316</v>
      </c>
      <c r="Y123" s="154" t="s">
        <v>7382</v>
      </c>
      <c r="Z123" s="154" t="s">
        <v>7383</v>
      </c>
      <c r="AA123" s="154" t="s">
        <v>7384</v>
      </c>
      <c r="AB123" s="154" t="s">
        <v>10317</v>
      </c>
      <c r="AC123" s="154" t="s">
        <v>10318</v>
      </c>
      <c r="AD123" s="154" t="s">
        <v>10319</v>
      </c>
      <c r="AE123" s="154" t="s">
        <v>10320</v>
      </c>
      <c r="AF123" s="154" t="s">
        <v>10321</v>
      </c>
      <c r="AG123" s="154" t="s">
        <v>10322</v>
      </c>
      <c r="AH123" s="154" t="s">
        <v>10323</v>
      </c>
      <c r="AI123" s="154" t="s">
        <v>10324</v>
      </c>
      <c r="AJ123" s="154" t="s">
        <v>10325</v>
      </c>
      <c r="AK123" s="154" t="s">
        <v>10326</v>
      </c>
      <c r="AL123" s="154" t="s">
        <v>10327</v>
      </c>
      <c r="AM123" s="154" t="s">
        <v>10328</v>
      </c>
      <c r="AN123" s="154" t="s">
        <v>10329</v>
      </c>
      <c r="AO123" s="154" t="s">
        <v>10330</v>
      </c>
      <c r="AP123" s="154" t="s">
        <v>10331</v>
      </c>
      <c r="AQ123" s="154" t="s">
        <v>10332</v>
      </c>
      <c r="AR123" s="154" t="s">
        <v>10333</v>
      </c>
      <c r="AS123" s="154" t="s">
        <v>10334</v>
      </c>
      <c r="AT123" s="154" t="s">
        <v>7778</v>
      </c>
      <c r="AU123" s="192" t="s">
        <v>7404</v>
      </c>
      <c r="AV123" s="192" t="s">
        <v>10335</v>
      </c>
      <c r="AW123" s="192" t="s">
        <v>10065</v>
      </c>
      <c r="AX123" s="192" t="s">
        <v>7407</v>
      </c>
      <c r="AZ123" s="230" t="s">
        <v>244</v>
      </c>
      <c r="BA123" s="230" t="s">
        <v>5332</v>
      </c>
      <c r="BB123" s="230">
        <v>1</v>
      </c>
      <c r="BC123" s="194" t="s">
        <v>7408</v>
      </c>
      <c r="BD123" s="194" t="s">
        <v>10336</v>
      </c>
      <c r="BE123" s="194" t="s">
        <v>9993</v>
      </c>
      <c r="BJ123" s="230">
        <v>4</v>
      </c>
      <c r="BK123" s="230" t="s">
        <v>7411</v>
      </c>
      <c r="BL123" s="198" t="s">
        <v>7412</v>
      </c>
      <c r="CQ123" s="199">
        <v>1</v>
      </c>
    </row>
    <row r="124" spans="13:95" x14ac:dyDescent="0.25">
      <c r="M124" s="192" t="s">
        <v>2110</v>
      </c>
      <c r="N124" s="192">
        <v>122</v>
      </c>
      <c r="O124" s="192" t="s">
        <v>7372</v>
      </c>
      <c r="P124" s="154" t="s">
        <v>10040</v>
      </c>
      <c r="Q124" s="154" t="s">
        <v>10041</v>
      </c>
      <c r="R124" s="154" t="s">
        <v>10311</v>
      </c>
      <c r="S124" s="192" t="s">
        <v>10337</v>
      </c>
      <c r="T124" s="154" t="s">
        <v>10338</v>
      </c>
      <c r="U124" s="192" t="s">
        <v>7663</v>
      </c>
      <c r="V124" s="154" t="s">
        <v>10339</v>
      </c>
      <c r="W124" s="154" t="s">
        <v>10340</v>
      </c>
      <c r="X124" s="154" t="s">
        <v>10341</v>
      </c>
      <c r="Y124" s="154" t="s">
        <v>7382</v>
      </c>
      <c r="Z124" s="154" t="s">
        <v>7383</v>
      </c>
      <c r="AA124" s="154" t="s">
        <v>7384</v>
      </c>
      <c r="AB124" s="154" t="s">
        <v>10342</v>
      </c>
      <c r="AC124" s="154" t="s">
        <v>10343</v>
      </c>
      <c r="AD124" s="154" t="s">
        <v>10344</v>
      </c>
      <c r="AE124" s="154" t="s">
        <v>10345</v>
      </c>
      <c r="AF124" s="154" t="s">
        <v>10346</v>
      </c>
      <c r="AG124" s="154" t="s">
        <v>10347</v>
      </c>
      <c r="AH124" s="154" t="s">
        <v>10348</v>
      </c>
      <c r="AI124" s="154" t="s">
        <v>10349</v>
      </c>
      <c r="AJ124" s="154" t="s">
        <v>10350</v>
      </c>
      <c r="AK124" s="154" t="s">
        <v>10351</v>
      </c>
      <c r="AL124" s="154" t="s">
        <v>10352</v>
      </c>
      <c r="AM124" s="154" t="s">
        <v>10353</v>
      </c>
      <c r="AN124" s="154" t="s">
        <v>10329</v>
      </c>
      <c r="AO124" s="154" t="s">
        <v>10354</v>
      </c>
      <c r="AP124" s="154" t="s">
        <v>10355</v>
      </c>
      <c r="AQ124" s="154" t="s">
        <v>10356</v>
      </c>
      <c r="AR124" s="154" t="s">
        <v>10357</v>
      </c>
      <c r="AS124" s="154" t="s">
        <v>10358</v>
      </c>
      <c r="AT124" s="154" t="s">
        <v>7778</v>
      </c>
      <c r="AU124" s="192" t="s">
        <v>7404</v>
      </c>
      <c r="AV124" s="192" t="s">
        <v>10359</v>
      </c>
      <c r="AW124" s="192" t="s">
        <v>10065</v>
      </c>
      <c r="AX124" s="192" t="s">
        <v>7407</v>
      </c>
      <c r="AZ124" s="230" t="s">
        <v>244</v>
      </c>
      <c r="BA124" s="230" t="s">
        <v>5332</v>
      </c>
      <c r="BB124" s="230">
        <v>2</v>
      </c>
      <c r="BC124" s="194" t="s">
        <v>7439</v>
      </c>
      <c r="BD124" s="194" t="s">
        <v>10360</v>
      </c>
      <c r="BE124" s="194" t="s">
        <v>7441</v>
      </c>
      <c r="BF124" s="194" t="s">
        <v>7442</v>
      </c>
      <c r="BG124" s="194" t="s">
        <v>7443</v>
      </c>
      <c r="BJ124" s="230">
        <v>4</v>
      </c>
      <c r="BK124" s="230" t="s">
        <v>7444</v>
      </c>
      <c r="BL124" s="198" t="s">
        <v>7412</v>
      </c>
      <c r="CQ124" s="199">
        <v>1</v>
      </c>
    </row>
    <row r="125" spans="13:95" x14ac:dyDescent="0.25">
      <c r="M125" s="192" t="s">
        <v>2130</v>
      </c>
      <c r="N125" s="192">
        <v>123</v>
      </c>
      <c r="O125" s="192" t="s">
        <v>7372</v>
      </c>
      <c r="P125" s="154" t="s">
        <v>10040</v>
      </c>
      <c r="Q125" s="154" t="s">
        <v>10041</v>
      </c>
      <c r="R125" s="154" t="s">
        <v>10311</v>
      </c>
      <c r="S125" s="192" t="s">
        <v>10361</v>
      </c>
      <c r="T125" s="154" t="s">
        <v>10362</v>
      </c>
      <c r="U125" s="192" t="s">
        <v>7663</v>
      </c>
      <c r="V125" s="154" t="s">
        <v>10363</v>
      </c>
      <c r="W125" s="154" t="s">
        <v>10364</v>
      </c>
      <c r="X125" s="154" t="s">
        <v>10365</v>
      </c>
      <c r="Y125" s="154" t="s">
        <v>7382</v>
      </c>
      <c r="Z125" s="154" t="s">
        <v>7383</v>
      </c>
      <c r="AA125" s="154" t="s">
        <v>7384</v>
      </c>
      <c r="AB125" s="154" t="s">
        <v>10366</v>
      </c>
      <c r="AC125" s="154" t="s">
        <v>10367</v>
      </c>
      <c r="AD125" s="154" t="s">
        <v>10368</v>
      </c>
      <c r="AE125" s="154" t="s">
        <v>10369</v>
      </c>
      <c r="AF125" s="154" t="s">
        <v>10370</v>
      </c>
      <c r="AG125" s="154" t="s">
        <v>10371</v>
      </c>
      <c r="AH125" s="154" t="s">
        <v>10372</v>
      </c>
      <c r="AI125" s="154" t="s">
        <v>10373</v>
      </c>
      <c r="AJ125" s="154" t="s">
        <v>10374</v>
      </c>
      <c r="AK125" s="154" t="s">
        <v>10375</v>
      </c>
      <c r="AL125" s="154" t="s">
        <v>10376</v>
      </c>
      <c r="AM125" s="154" t="s">
        <v>10377</v>
      </c>
      <c r="AN125" s="154" t="s">
        <v>10329</v>
      </c>
      <c r="AO125" s="154" t="s">
        <v>10378</v>
      </c>
      <c r="AP125" s="154" t="s">
        <v>10379</v>
      </c>
      <c r="AQ125" s="154" t="s">
        <v>10380</v>
      </c>
      <c r="AR125" s="154" t="s">
        <v>10381</v>
      </c>
      <c r="AS125" s="154" t="s">
        <v>10382</v>
      </c>
      <c r="AT125" s="154" t="s">
        <v>7778</v>
      </c>
      <c r="AU125" s="192" t="s">
        <v>7404</v>
      </c>
      <c r="AV125" s="192" t="s">
        <v>10383</v>
      </c>
      <c r="AW125" s="192" t="s">
        <v>10065</v>
      </c>
      <c r="AX125" s="192" t="s">
        <v>7407</v>
      </c>
      <c r="AZ125" s="230" t="s">
        <v>244</v>
      </c>
      <c r="BA125" s="230" t="s">
        <v>5332</v>
      </c>
      <c r="BB125" s="230">
        <v>3</v>
      </c>
      <c r="BC125" s="194" t="s">
        <v>7472</v>
      </c>
      <c r="BD125" s="194" t="s">
        <v>10384</v>
      </c>
      <c r="BJ125" s="230">
        <v>4</v>
      </c>
      <c r="BK125" s="230" t="s">
        <v>7474</v>
      </c>
      <c r="BL125" s="198" t="s">
        <v>7412</v>
      </c>
      <c r="CQ125" s="199">
        <v>1</v>
      </c>
    </row>
    <row r="126" spans="13:95" x14ac:dyDescent="0.25">
      <c r="M126" s="192" t="s">
        <v>2141</v>
      </c>
      <c r="N126" s="192">
        <v>124</v>
      </c>
      <c r="O126" s="192" t="s">
        <v>7372</v>
      </c>
      <c r="P126" s="154" t="s">
        <v>10040</v>
      </c>
      <c r="Q126" s="154" t="s">
        <v>10041</v>
      </c>
      <c r="R126" s="154" t="s">
        <v>10311</v>
      </c>
      <c r="S126" s="192" t="s">
        <v>10385</v>
      </c>
      <c r="T126" s="154" t="s">
        <v>10386</v>
      </c>
      <c r="U126" s="192" t="s">
        <v>7663</v>
      </c>
      <c r="V126" s="154" t="s">
        <v>10387</v>
      </c>
      <c r="W126" s="154" t="s">
        <v>10388</v>
      </c>
      <c r="X126" s="154" t="s">
        <v>10389</v>
      </c>
      <c r="Y126" s="154" t="s">
        <v>7382</v>
      </c>
      <c r="Z126" s="154" t="s">
        <v>7383</v>
      </c>
      <c r="AA126" s="154" t="s">
        <v>7384</v>
      </c>
      <c r="AB126" s="154" t="s">
        <v>10390</v>
      </c>
      <c r="AC126" s="154" t="s">
        <v>10391</v>
      </c>
      <c r="AD126" s="154" t="s">
        <v>10392</v>
      </c>
      <c r="AE126" s="154" t="s">
        <v>10393</v>
      </c>
      <c r="AF126" s="154" t="s">
        <v>10394</v>
      </c>
      <c r="AG126" s="154" t="s">
        <v>10395</v>
      </c>
      <c r="AH126" s="154" t="s">
        <v>10396</v>
      </c>
      <c r="AI126" s="154" t="s">
        <v>10397</v>
      </c>
      <c r="AJ126" s="154" t="s">
        <v>10398</v>
      </c>
      <c r="AK126" s="154" t="s">
        <v>10399</v>
      </c>
      <c r="AL126" s="154" t="s">
        <v>10400</v>
      </c>
      <c r="AM126" s="154" t="s">
        <v>10401</v>
      </c>
      <c r="AN126" s="154" t="s">
        <v>8102</v>
      </c>
      <c r="AO126" s="154" t="s">
        <v>10402</v>
      </c>
      <c r="AP126" s="154" t="s">
        <v>10403</v>
      </c>
      <c r="AQ126" s="154" t="s">
        <v>10404</v>
      </c>
      <c r="AR126" s="154" t="s">
        <v>10405</v>
      </c>
      <c r="AS126" s="154" t="s">
        <v>10406</v>
      </c>
      <c r="AT126" s="154" t="s">
        <v>7778</v>
      </c>
      <c r="AU126" s="192" t="s">
        <v>7404</v>
      </c>
      <c r="AV126" s="192" t="s">
        <v>10407</v>
      </c>
      <c r="AW126" s="192" t="s">
        <v>10065</v>
      </c>
      <c r="AX126" s="192" t="s">
        <v>7407</v>
      </c>
      <c r="AZ126" s="230" t="s">
        <v>244</v>
      </c>
      <c r="BA126" s="230" t="s">
        <v>5332</v>
      </c>
      <c r="BB126" s="230">
        <v>4</v>
      </c>
      <c r="BC126" s="194" t="s">
        <v>7502</v>
      </c>
      <c r="BD126" s="194" t="s">
        <v>10408</v>
      </c>
      <c r="BJ126" s="230">
        <v>4</v>
      </c>
      <c r="BK126" s="230" t="s">
        <v>7504</v>
      </c>
      <c r="BL126" s="198" t="s">
        <v>7412</v>
      </c>
      <c r="CQ126" s="199">
        <v>1</v>
      </c>
    </row>
    <row r="127" spans="13:95" x14ac:dyDescent="0.25">
      <c r="M127" s="192" t="s">
        <v>2153</v>
      </c>
      <c r="N127" s="192">
        <v>125</v>
      </c>
      <c r="O127" s="192" t="s">
        <v>7372</v>
      </c>
      <c r="P127" s="154" t="s">
        <v>10040</v>
      </c>
      <c r="Q127" s="154" t="s">
        <v>10041</v>
      </c>
      <c r="R127" s="154" t="s">
        <v>10311</v>
      </c>
      <c r="S127" s="192" t="s">
        <v>1924</v>
      </c>
      <c r="T127" s="154" t="s">
        <v>10409</v>
      </c>
      <c r="U127" s="192" t="s">
        <v>7663</v>
      </c>
      <c r="V127" s="154" t="s">
        <v>10410</v>
      </c>
      <c r="W127" s="154" t="s">
        <v>10411</v>
      </c>
      <c r="X127" s="154" t="s">
        <v>10412</v>
      </c>
      <c r="Y127" s="154" t="s">
        <v>7382</v>
      </c>
      <c r="Z127" s="154" t="s">
        <v>7383</v>
      </c>
      <c r="AA127" s="154" t="s">
        <v>7384</v>
      </c>
      <c r="AB127" s="154" t="s">
        <v>10413</v>
      </c>
      <c r="AC127" s="154" t="s">
        <v>10414</v>
      </c>
      <c r="AD127" s="154" t="s">
        <v>10415</v>
      </c>
      <c r="AE127" s="154" t="s">
        <v>10416</v>
      </c>
      <c r="AF127" s="154" t="s">
        <v>10417</v>
      </c>
      <c r="AG127" s="154" t="s">
        <v>10418</v>
      </c>
      <c r="AH127" s="154" t="s">
        <v>10419</v>
      </c>
      <c r="AI127" s="154" t="s">
        <v>10420</v>
      </c>
      <c r="AJ127" s="154" t="s">
        <v>10421</v>
      </c>
      <c r="AK127" s="154" t="s">
        <v>10422</v>
      </c>
      <c r="AL127" s="154" t="s">
        <v>10423</v>
      </c>
      <c r="AM127" s="154" t="s">
        <v>10424</v>
      </c>
      <c r="AN127" s="154" t="s">
        <v>7970</v>
      </c>
      <c r="AO127" s="154" t="s">
        <v>10425</v>
      </c>
      <c r="AP127" s="154" t="s">
        <v>10426</v>
      </c>
      <c r="AQ127" s="154" t="s">
        <v>10427</v>
      </c>
      <c r="AR127" s="154" t="s">
        <v>10428</v>
      </c>
      <c r="AS127" s="154" t="s">
        <v>10429</v>
      </c>
      <c r="AT127" s="154" t="s">
        <v>7778</v>
      </c>
      <c r="AU127" s="192" t="s">
        <v>7404</v>
      </c>
      <c r="AV127" s="192" t="s">
        <v>10430</v>
      </c>
      <c r="AW127" s="192" t="s">
        <v>10065</v>
      </c>
      <c r="AX127" s="192" t="s">
        <v>7407</v>
      </c>
      <c r="AZ127" s="230" t="s">
        <v>244</v>
      </c>
      <c r="BA127" s="230" t="s">
        <v>5332</v>
      </c>
      <c r="BB127" s="230">
        <v>5</v>
      </c>
      <c r="BC127" s="194" t="s">
        <v>7529</v>
      </c>
      <c r="BD127" s="194" t="s">
        <v>10431</v>
      </c>
      <c r="BE127" s="194" t="s">
        <v>10432</v>
      </c>
      <c r="BF127" s="194" t="s">
        <v>7532</v>
      </c>
      <c r="BG127" s="194" t="s">
        <v>7533</v>
      </c>
      <c r="BJ127" s="230">
        <v>4</v>
      </c>
      <c r="BK127" s="230" t="s">
        <v>7534</v>
      </c>
      <c r="BL127" s="198" t="s">
        <v>7412</v>
      </c>
      <c r="CQ127" s="199">
        <v>1</v>
      </c>
    </row>
    <row r="128" spans="13:95" x14ac:dyDescent="0.25">
      <c r="M128" s="192" t="s">
        <v>2165</v>
      </c>
      <c r="N128" s="192">
        <v>126</v>
      </c>
      <c r="O128" s="192" t="s">
        <v>7372</v>
      </c>
      <c r="P128" s="154" t="s">
        <v>10040</v>
      </c>
      <c r="Q128" s="154" t="s">
        <v>10041</v>
      </c>
      <c r="R128" s="154" t="s">
        <v>10311</v>
      </c>
      <c r="S128" s="192" t="s">
        <v>10433</v>
      </c>
      <c r="T128" s="154" t="s">
        <v>10434</v>
      </c>
      <c r="U128" s="192" t="s">
        <v>7663</v>
      </c>
      <c r="V128" s="154" t="s">
        <v>10435</v>
      </c>
      <c r="W128" s="154" t="s">
        <v>10436</v>
      </c>
      <c r="X128" s="154" t="s">
        <v>10437</v>
      </c>
      <c r="Y128" s="154" t="s">
        <v>7382</v>
      </c>
      <c r="Z128" s="154" t="s">
        <v>7383</v>
      </c>
      <c r="AA128" s="154" t="s">
        <v>7384</v>
      </c>
      <c r="AB128" s="154" t="s">
        <v>10438</v>
      </c>
      <c r="AC128" s="154" t="s">
        <v>10439</v>
      </c>
      <c r="AD128" s="154" t="s">
        <v>10440</v>
      </c>
      <c r="AE128" s="154" t="s">
        <v>10441</v>
      </c>
      <c r="AF128" s="154" t="s">
        <v>10442</v>
      </c>
      <c r="AG128" s="154" t="s">
        <v>10443</v>
      </c>
      <c r="AH128" s="154" t="s">
        <v>10444</v>
      </c>
      <c r="AI128" s="154" t="s">
        <v>10445</v>
      </c>
      <c r="AJ128" s="154" t="s">
        <v>10446</v>
      </c>
      <c r="AK128" s="154" t="s">
        <v>10447</v>
      </c>
      <c r="AL128" s="154" t="s">
        <v>10448</v>
      </c>
      <c r="AM128" s="154" t="s">
        <v>10449</v>
      </c>
      <c r="AN128" s="154" t="s">
        <v>10329</v>
      </c>
      <c r="AO128" s="154" t="s">
        <v>10450</v>
      </c>
      <c r="AP128" s="154" t="s">
        <v>10451</v>
      </c>
      <c r="AQ128" s="154" t="s">
        <v>10452</v>
      </c>
      <c r="AR128" s="154" t="s">
        <v>10453</v>
      </c>
      <c r="AS128" s="154" t="s">
        <v>10454</v>
      </c>
      <c r="AT128" s="154" t="s">
        <v>7778</v>
      </c>
      <c r="AU128" s="192" t="s">
        <v>7404</v>
      </c>
      <c r="AV128" s="192" t="s">
        <v>10455</v>
      </c>
      <c r="AW128" s="192" t="s">
        <v>10065</v>
      </c>
      <c r="AX128" s="192" t="s">
        <v>7407</v>
      </c>
      <c r="AZ128" s="230" t="s">
        <v>244</v>
      </c>
      <c r="BA128" s="230" t="s">
        <v>7562</v>
      </c>
      <c r="BB128" s="230">
        <v>1</v>
      </c>
      <c r="BC128" s="194" t="s">
        <v>7563</v>
      </c>
      <c r="BD128" s="194" t="s">
        <v>10360</v>
      </c>
      <c r="BJ128" s="230">
        <v>4</v>
      </c>
      <c r="BK128" s="230" t="s">
        <v>7564</v>
      </c>
      <c r="BL128" s="198" t="s">
        <v>7412</v>
      </c>
      <c r="CQ128" s="199">
        <v>1</v>
      </c>
    </row>
    <row r="129" spans="13:95" x14ac:dyDescent="0.25">
      <c r="M129" s="192" t="s">
        <v>2177</v>
      </c>
      <c r="N129" s="192">
        <v>127</v>
      </c>
      <c r="O129" s="192" t="s">
        <v>7372</v>
      </c>
      <c r="P129" s="154" t="s">
        <v>10040</v>
      </c>
      <c r="Q129" s="154" t="s">
        <v>10041</v>
      </c>
      <c r="R129" s="154" t="s">
        <v>10311</v>
      </c>
      <c r="S129" s="192" t="s">
        <v>10456</v>
      </c>
      <c r="T129" s="154" t="s">
        <v>10457</v>
      </c>
      <c r="U129" s="192" t="s">
        <v>7663</v>
      </c>
      <c r="V129" s="154" t="s">
        <v>10458</v>
      </c>
      <c r="W129" s="154" t="s">
        <v>10459</v>
      </c>
      <c r="X129" s="154" t="s">
        <v>10460</v>
      </c>
      <c r="Y129" s="154" t="s">
        <v>7382</v>
      </c>
      <c r="Z129" s="154" t="s">
        <v>7383</v>
      </c>
      <c r="AA129" s="154" t="s">
        <v>7384</v>
      </c>
      <c r="AB129" s="154" t="s">
        <v>10461</v>
      </c>
      <c r="AC129" s="154" t="s">
        <v>10462</v>
      </c>
      <c r="AD129" s="154" t="s">
        <v>10463</v>
      </c>
      <c r="AE129" s="154" t="s">
        <v>10464</v>
      </c>
      <c r="AF129" s="154" t="s">
        <v>10465</v>
      </c>
      <c r="AG129" s="154" t="s">
        <v>10466</v>
      </c>
      <c r="AH129" s="154" t="s">
        <v>10467</v>
      </c>
      <c r="AI129" s="154" t="s">
        <v>10468</v>
      </c>
      <c r="AJ129" s="154" t="s">
        <v>10469</v>
      </c>
      <c r="AK129" s="154" t="s">
        <v>10470</v>
      </c>
      <c r="AL129" s="154" t="s">
        <v>10471</v>
      </c>
      <c r="AM129" s="154" t="s">
        <v>10472</v>
      </c>
      <c r="AN129" s="154" t="s">
        <v>7970</v>
      </c>
      <c r="AO129" s="154" t="s">
        <v>10473</v>
      </c>
      <c r="AP129" s="154" t="s">
        <v>10474</v>
      </c>
      <c r="AQ129" s="154" t="s">
        <v>10475</v>
      </c>
      <c r="AR129" s="154" t="s">
        <v>10476</v>
      </c>
      <c r="AS129" s="154" t="s">
        <v>10477</v>
      </c>
      <c r="AT129" s="154" t="s">
        <v>7778</v>
      </c>
      <c r="AU129" s="192" t="s">
        <v>7404</v>
      </c>
      <c r="AV129" s="192" t="s">
        <v>10478</v>
      </c>
      <c r="AW129" s="192" t="s">
        <v>10065</v>
      </c>
      <c r="AX129" s="192" t="s">
        <v>7407</v>
      </c>
      <c r="AZ129" s="230" t="s">
        <v>244</v>
      </c>
      <c r="BA129" s="230" t="s">
        <v>7562</v>
      </c>
      <c r="BB129" s="230">
        <v>2</v>
      </c>
      <c r="BC129" s="194" t="s">
        <v>7589</v>
      </c>
      <c r="BD129" s="194" t="s">
        <v>7590</v>
      </c>
      <c r="BE129" s="194" t="s">
        <v>7591</v>
      </c>
      <c r="BF129" s="194" t="s">
        <v>7443</v>
      </c>
      <c r="BG129" s="194" t="s">
        <v>7442</v>
      </c>
      <c r="BH129" s="230" t="s">
        <v>7592</v>
      </c>
      <c r="BJ129" s="230">
        <v>4</v>
      </c>
      <c r="BK129" s="230" t="s">
        <v>7593</v>
      </c>
      <c r="BL129" s="198" t="s">
        <v>7412</v>
      </c>
      <c r="CQ129" s="199">
        <v>1</v>
      </c>
    </row>
    <row r="130" spans="13:95" x14ac:dyDescent="0.25">
      <c r="M130" s="192" t="s">
        <v>2189</v>
      </c>
      <c r="N130" s="192">
        <v>128</v>
      </c>
      <c r="O130" s="192" t="s">
        <v>7372</v>
      </c>
      <c r="P130" s="154" t="s">
        <v>10040</v>
      </c>
      <c r="Q130" s="154" t="s">
        <v>10041</v>
      </c>
      <c r="R130" s="154" t="s">
        <v>10311</v>
      </c>
      <c r="S130" s="192" t="s">
        <v>10479</v>
      </c>
      <c r="T130" s="154" t="s">
        <v>10480</v>
      </c>
      <c r="U130" s="192" t="s">
        <v>7663</v>
      </c>
      <c r="V130" s="154" t="s">
        <v>10481</v>
      </c>
      <c r="W130" s="154" t="s">
        <v>10482</v>
      </c>
      <c r="X130" s="154" t="s">
        <v>10483</v>
      </c>
      <c r="Y130" s="154" t="s">
        <v>7382</v>
      </c>
      <c r="Z130" s="154" t="s">
        <v>7383</v>
      </c>
      <c r="AA130" s="154" t="s">
        <v>7384</v>
      </c>
      <c r="AB130" s="154" t="s">
        <v>10484</v>
      </c>
      <c r="AC130" s="154" t="s">
        <v>10485</v>
      </c>
      <c r="AD130" s="154" t="s">
        <v>10486</v>
      </c>
      <c r="AE130" s="154" t="s">
        <v>10487</v>
      </c>
      <c r="AF130" s="154" t="s">
        <v>10488</v>
      </c>
      <c r="AG130" s="154" t="s">
        <v>10489</v>
      </c>
      <c r="AH130" s="154" t="s">
        <v>10490</v>
      </c>
      <c r="AI130" s="154" t="s">
        <v>10491</v>
      </c>
      <c r="AJ130" s="154" t="s">
        <v>10492</v>
      </c>
      <c r="AK130" s="154" t="s">
        <v>10493</v>
      </c>
      <c r="AL130" s="154" t="s">
        <v>10494</v>
      </c>
      <c r="AM130" s="154" t="s">
        <v>10495</v>
      </c>
      <c r="AN130" s="154" t="s">
        <v>10329</v>
      </c>
      <c r="AO130" s="154" t="s">
        <v>10496</v>
      </c>
      <c r="AP130" s="154" t="s">
        <v>10497</v>
      </c>
      <c r="AQ130" s="154" t="s">
        <v>10498</v>
      </c>
      <c r="AR130" s="154" t="s">
        <v>10499</v>
      </c>
      <c r="AS130" s="154" t="s">
        <v>10500</v>
      </c>
      <c r="AT130" s="154" t="s">
        <v>7778</v>
      </c>
      <c r="AU130" s="192" t="s">
        <v>7404</v>
      </c>
      <c r="AV130" s="192" t="s">
        <v>10501</v>
      </c>
      <c r="AW130" s="192" t="s">
        <v>10065</v>
      </c>
      <c r="AX130" s="192" t="s">
        <v>7407</v>
      </c>
      <c r="AZ130" s="230" t="s">
        <v>244</v>
      </c>
      <c r="BA130" s="230" t="s">
        <v>7562</v>
      </c>
      <c r="BB130" s="230">
        <v>3</v>
      </c>
      <c r="BC130" s="194" t="s">
        <v>7620</v>
      </c>
      <c r="BD130" s="194" t="s">
        <v>10502</v>
      </c>
      <c r="BE130" s="194" t="s">
        <v>10384</v>
      </c>
      <c r="BJ130" s="230">
        <v>4</v>
      </c>
      <c r="BK130" s="230" t="s">
        <v>7622</v>
      </c>
      <c r="BL130" s="198" t="s">
        <v>7412</v>
      </c>
      <c r="CQ130" s="199">
        <v>1</v>
      </c>
    </row>
    <row r="131" spans="13:95" x14ac:dyDescent="0.25">
      <c r="M131" s="192" t="s">
        <v>2201</v>
      </c>
      <c r="N131" s="192">
        <v>129</v>
      </c>
      <c r="O131" s="192" t="s">
        <v>7372</v>
      </c>
      <c r="P131" s="154" t="s">
        <v>10040</v>
      </c>
      <c r="Q131" s="154" t="s">
        <v>10041</v>
      </c>
      <c r="R131" s="154" t="s">
        <v>10311</v>
      </c>
      <c r="S131" s="192" t="s">
        <v>10503</v>
      </c>
      <c r="T131" s="154" t="s">
        <v>10504</v>
      </c>
      <c r="U131" s="192" t="s">
        <v>7663</v>
      </c>
      <c r="V131" s="154" t="s">
        <v>10505</v>
      </c>
      <c r="W131" s="154" t="s">
        <v>10506</v>
      </c>
      <c r="X131" s="154" t="s">
        <v>10507</v>
      </c>
      <c r="Y131" s="154" t="s">
        <v>7382</v>
      </c>
      <c r="Z131" s="154" t="s">
        <v>7383</v>
      </c>
      <c r="AA131" s="154" t="s">
        <v>7384</v>
      </c>
      <c r="AB131" s="154" t="s">
        <v>10508</v>
      </c>
      <c r="AC131" s="154" t="s">
        <v>10509</v>
      </c>
      <c r="AD131" s="154" t="s">
        <v>10510</v>
      </c>
      <c r="AE131" s="154" t="s">
        <v>10511</v>
      </c>
      <c r="AF131" s="154" t="s">
        <v>10512</v>
      </c>
      <c r="AG131" s="154" t="s">
        <v>10513</v>
      </c>
      <c r="AH131" s="154" t="s">
        <v>10514</v>
      </c>
      <c r="AI131" s="154" t="s">
        <v>10515</v>
      </c>
      <c r="AJ131" s="154" t="s">
        <v>10516</v>
      </c>
      <c r="AK131" s="154" t="s">
        <v>10517</v>
      </c>
      <c r="AL131" s="154" t="s">
        <v>10518</v>
      </c>
      <c r="AM131" s="154" t="s">
        <v>10519</v>
      </c>
      <c r="AN131" s="154" t="s">
        <v>10329</v>
      </c>
      <c r="AO131" s="154" t="s">
        <v>10520</v>
      </c>
      <c r="AP131" s="154" t="s">
        <v>10521</v>
      </c>
      <c r="AQ131" s="154" t="s">
        <v>10522</v>
      </c>
      <c r="AR131" s="154" t="s">
        <v>10523</v>
      </c>
      <c r="AS131" s="154" t="s">
        <v>10524</v>
      </c>
      <c r="AT131" s="154" t="s">
        <v>7778</v>
      </c>
      <c r="AU131" s="192" t="s">
        <v>7404</v>
      </c>
      <c r="AV131" s="192" t="s">
        <v>10525</v>
      </c>
      <c r="AW131" s="192" t="s">
        <v>10065</v>
      </c>
      <c r="AX131" s="192" t="s">
        <v>7407</v>
      </c>
      <c r="AZ131" s="230" t="s">
        <v>244</v>
      </c>
      <c r="BA131" s="230" t="s">
        <v>7562</v>
      </c>
      <c r="BB131" s="230">
        <v>4</v>
      </c>
      <c r="BC131" s="194" t="s">
        <v>7649</v>
      </c>
      <c r="BD131" s="194" t="s">
        <v>7650</v>
      </c>
      <c r="BE131" s="194" t="s">
        <v>7651</v>
      </c>
      <c r="BF131" s="194" t="s">
        <v>7652</v>
      </c>
      <c r="BG131" s="194" t="s">
        <v>7653</v>
      </c>
      <c r="BH131" s="230" t="s">
        <v>7654</v>
      </c>
      <c r="BI131" s="230" t="s">
        <v>7655</v>
      </c>
      <c r="BJ131" s="230">
        <v>4</v>
      </c>
      <c r="BK131" s="230" t="s">
        <v>7656</v>
      </c>
      <c r="BL131" s="198" t="s">
        <v>7412</v>
      </c>
      <c r="CQ131" s="199">
        <v>1</v>
      </c>
    </row>
    <row r="132" spans="13:95" x14ac:dyDescent="0.25">
      <c r="M132" s="192" t="s">
        <v>2211</v>
      </c>
      <c r="N132" s="192">
        <v>130</v>
      </c>
      <c r="O132" s="192" t="s">
        <v>7372</v>
      </c>
      <c r="P132" s="154" t="s">
        <v>10040</v>
      </c>
      <c r="Q132" s="154" t="s">
        <v>10041</v>
      </c>
      <c r="R132" s="154" t="s">
        <v>10311</v>
      </c>
      <c r="S132" s="192" t="s">
        <v>10526</v>
      </c>
      <c r="T132" s="154" t="s">
        <v>10527</v>
      </c>
      <c r="U132" s="192" t="s">
        <v>7663</v>
      </c>
      <c r="V132" s="154" t="s">
        <v>10528</v>
      </c>
      <c r="W132" s="154" t="s">
        <v>10529</v>
      </c>
      <c r="X132" s="154" t="s">
        <v>10530</v>
      </c>
      <c r="Y132" s="154" t="s">
        <v>7382</v>
      </c>
      <c r="Z132" s="154" t="s">
        <v>7383</v>
      </c>
      <c r="AA132" s="154" t="s">
        <v>7384</v>
      </c>
      <c r="AB132" s="154" t="s">
        <v>10531</v>
      </c>
      <c r="AC132" s="154" t="s">
        <v>10532</v>
      </c>
      <c r="AD132" s="154" t="s">
        <v>10533</v>
      </c>
      <c r="AE132" s="154" t="s">
        <v>10534</v>
      </c>
      <c r="AF132" s="154" t="s">
        <v>10535</v>
      </c>
      <c r="AG132" s="154" t="s">
        <v>10536</v>
      </c>
      <c r="AH132" s="154" t="s">
        <v>10537</v>
      </c>
      <c r="AI132" s="154" t="s">
        <v>10538</v>
      </c>
      <c r="AJ132" s="154" t="s">
        <v>10539</v>
      </c>
      <c r="AK132" s="154" t="s">
        <v>10540</v>
      </c>
      <c r="AL132" s="154" t="s">
        <v>10541</v>
      </c>
      <c r="AM132" s="154" t="s">
        <v>10542</v>
      </c>
      <c r="AN132" s="154" t="s">
        <v>10329</v>
      </c>
      <c r="AO132" s="154" t="s">
        <v>10543</v>
      </c>
      <c r="AP132" s="154" t="s">
        <v>10544</v>
      </c>
      <c r="AQ132" s="154" t="s">
        <v>10545</v>
      </c>
      <c r="AR132" s="154" t="s">
        <v>10546</v>
      </c>
      <c r="AS132" s="154" t="s">
        <v>10547</v>
      </c>
      <c r="AT132" s="154" t="s">
        <v>7778</v>
      </c>
      <c r="AU132" s="192" t="s">
        <v>7404</v>
      </c>
      <c r="AV132" s="192" t="s">
        <v>10548</v>
      </c>
      <c r="AW132" s="192" t="s">
        <v>10065</v>
      </c>
      <c r="AX132" s="192" t="s">
        <v>7407</v>
      </c>
      <c r="AZ132" s="230" t="s">
        <v>244</v>
      </c>
      <c r="BA132" s="230" t="s">
        <v>7562</v>
      </c>
      <c r="BB132" s="230">
        <v>5</v>
      </c>
      <c r="BC132" s="194" t="s">
        <v>7686</v>
      </c>
      <c r="BD132" s="194" t="s">
        <v>7687</v>
      </c>
      <c r="BE132" s="194" t="s">
        <v>7688</v>
      </c>
      <c r="BF132" s="194" t="s">
        <v>7689</v>
      </c>
      <c r="BG132" s="194" t="s">
        <v>7690</v>
      </c>
      <c r="BH132" s="230" t="s">
        <v>7691</v>
      </c>
      <c r="BJ132" s="230">
        <v>4</v>
      </c>
      <c r="BK132" s="230" t="s">
        <v>7692</v>
      </c>
      <c r="BL132" s="198" t="s">
        <v>7412</v>
      </c>
      <c r="CQ132" s="199">
        <v>1</v>
      </c>
    </row>
    <row r="133" spans="13:95" x14ac:dyDescent="0.25">
      <c r="M133" s="192" t="s">
        <v>2223</v>
      </c>
      <c r="N133" s="192">
        <v>131</v>
      </c>
      <c r="O133" s="192" t="s">
        <v>7372</v>
      </c>
      <c r="P133" s="154" t="s">
        <v>7373</v>
      </c>
      <c r="Q133" s="154" t="s">
        <v>10549</v>
      </c>
      <c r="R133" s="154" t="s">
        <v>10550</v>
      </c>
      <c r="S133" s="192" t="s">
        <v>10551</v>
      </c>
      <c r="T133" s="154" t="s">
        <v>10552</v>
      </c>
      <c r="U133" s="192" t="s">
        <v>7663</v>
      </c>
      <c r="V133" s="154" t="s">
        <v>10553</v>
      </c>
      <c r="W133" s="154" t="s">
        <v>10554</v>
      </c>
      <c r="X133" s="154" t="s">
        <v>10555</v>
      </c>
      <c r="Y133" s="154" t="s">
        <v>7382</v>
      </c>
      <c r="Z133" s="154" t="s">
        <v>7383</v>
      </c>
      <c r="AA133" s="154" t="s">
        <v>7384</v>
      </c>
      <c r="AB133" s="154" t="s">
        <v>10556</v>
      </c>
      <c r="AC133" s="154" t="s">
        <v>10557</v>
      </c>
      <c r="AD133" s="154" t="s">
        <v>10558</v>
      </c>
      <c r="AE133" s="154" t="s">
        <v>10559</v>
      </c>
      <c r="AF133" s="154" t="s">
        <v>10560</v>
      </c>
      <c r="AG133" s="154" t="s">
        <v>10561</v>
      </c>
      <c r="AH133" s="154" t="s">
        <v>10562</v>
      </c>
      <c r="AI133" s="154" t="s">
        <v>10563</v>
      </c>
      <c r="AJ133" s="154" t="s">
        <v>10564</v>
      </c>
      <c r="AK133" s="154" t="s">
        <v>10565</v>
      </c>
      <c r="AL133" s="154" t="s">
        <v>10566</v>
      </c>
      <c r="AM133" s="154" t="s">
        <v>10567</v>
      </c>
      <c r="AN133" s="154" t="s">
        <v>7970</v>
      </c>
      <c r="AO133" s="154" t="s">
        <v>7971</v>
      </c>
      <c r="AP133" s="154" t="s">
        <v>9230</v>
      </c>
      <c r="AQ133" s="154" t="s">
        <v>10568</v>
      </c>
      <c r="AR133" s="154" t="s">
        <v>10569</v>
      </c>
      <c r="AS133" s="154" t="s">
        <v>10570</v>
      </c>
      <c r="AT133" s="154" t="s">
        <v>7778</v>
      </c>
      <c r="AU133" s="192" t="s">
        <v>7404</v>
      </c>
      <c r="AV133" s="192" t="s">
        <v>10571</v>
      </c>
      <c r="AW133" s="192" t="s">
        <v>7406</v>
      </c>
      <c r="AX133" s="192" t="s">
        <v>7407</v>
      </c>
      <c r="AZ133" s="230" t="s">
        <v>244</v>
      </c>
      <c r="BA133" s="230" t="s">
        <v>5333</v>
      </c>
      <c r="BB133" s="230">
        <v>1</v>
      </c>
      <c r="BC133" s="194" t="s">
        <v>7719</v>
      </c>
      <c r="BD133" s="194" t="s">
        <v>10336</v>
      </c>
      <c r="BE133" s="194" t="s">
        <v>9993</v>
      </c>
      <c r="BH133" s="194"/>
      <c r="BI133" s="194"/>
      <c r="BJ133" s="230">
        <v>4</v>
      </c>
      <c r="BK133" s="230" t="s">
        <v>7720</v>
      </c>
      <c r="BL133" s="198" t="s">
        <v>7412</v>
      </c>
      <c r="CQ133" s="199">
        <v>1</v>
      </c>
    </row>
    <row r="134" spans="13:95" x14ac:dyDescent="0.25">
      <c r="M134" s="192" t="s">
        <v>2234</v>
      </c>
      <c r="N134" s="192">
        <v>132</v>
      </c>
      <c r="O134" s="192" t="s">
        <v>7372</v>
      </c>
      <c r="P134" s="154" t="s">
        <v>7373</v>
      </c>
      <c r="Q134" s="154" t="s">
        <v>10549</v>
      </c>
      <c r="R134" s="154" t="s">
        <v>10550</v>
      </c>
      <c r="S134" s="192" t="s">
        <v>10572</v>
      </c>
      <c r="T134" s="154" t="s">
        <v>10573</v>
      </c>
      <c r="U134" s="192" t="s">
        <v>7663</v>
      </c>
      <c r="V134" s="154" t="s">
        <v>10574</v>
      </c>
      <c r="W134" s="154" t="s">
        <v>10575</v>
      </c>
      <c r="X134" s="154" t="s">
        <v>10576</v>
      </c>
      <c r="Y134" s="154" t="s">
        <v>7382</v>
      </c>
      <c r="Z134" s="154" t="s">
        <v>7383</v>
      </c>
      <c r="AA134" s="154" t="s">
        <v>7384</v>
      </c>
      <c r="AB134" s="154" t="s">
        <v>10577</v>
      </c>
      <c r="AC134" s="154" t="s">
        <v>10578</v>
      </c>
      <c r="AD134" s="154" t="s">
        <v>10579</v>
      </c>
      <c r="AE134" s="154" t="s">
        <v>10580</v>
      </c>
      <c r="AF134" s="154" t="s">
        <v>10581</v>
      </c>
      <c r="AG134" s="154" t="s">
        <v>10582</v>
      </c>
      <c r="AH134" s="154" t="s">
        <v>10583</v>
      </c>
      <c r="AI134" s="154" t="s">
        <v>10584</v>
      </c>
      <c r="AJ134" s="154" t="s">
        <v>10585</v>
      </c>
      <c r="AK134" s="154" t="s">
        <v>10586</v>
      </c>
      <c r="AL134" s="154" t="s">
        <v>10587</v>
      </c>
      <c r="AM134" s="154" t="s">
        <v>10588</v>
      </c>
      <c r="AN134" s="154" t="s">
        <v>7970</v>
      </c>
      <c r="AO134" s="154" t="s">
        <v>10589</v>
      </c>
      <c r="AP134" s="154" t="s">
        <v>9230</v>
      </c>
      <c r="AQ134" s="154" t="s">
        <v>10590</v>
      </c>
      <c r="AR134" s="154" t="s">
        <v>10591</v>
      </c>
      <c r="AS134" s="154" t="s">
        <v>10592</v>
      </c>
      <c r="AT134" s="154" t="s">
        <v>7778</v>
      </c>
      <c r="AU134" s="192" t="s">
        <v>7404</v>
      </c>
      <c r="AV134" s="192" t="s">
        <v>10593</v>
      </c>
      <c r="AW134" s="192" t="s">
        <v>7406</v>
      </c>
      <c r="AX134" s="192" t="s">
        <v>7407</v>
      </c>
      <c r="AZ134" s="230" t="s">
        <v>244</v>
      </c>
      <c r="BA134" s="230" t="s">
        <v>5333</v>
      </c>
      <c r="BB134" s="230">
        <v>2</v>
      </c>
      <c r="BC134" s="194" t="s">
        <v>7745</v>
      </c>
      <c r="BD134" s="194" t="s">
        <v>7746</v>
      </c>
      <c r="BE134" s="194" t="s">
        <v>7747</v>
      </c>
      <c r="BF134" s="194" t="s">
        <v>7748</v>
      </c>
      <c r="BG134" s="194" t="s">
        <v>7749</v>
      </c>
      <c r="BH134" s="194" t="s">
        <v>7750</v>
      </c>
      <c r="BI134" s="194"/>
      <c r="BJ134" s="230">
        <v>4</v>
      </c>
      <c r="BK134" s="230" t="s">
        <v>7751</v>
      </c>
      <c r="BL134" s="198" t="s">
        <v>7412</v>
      </c>
      <c r="CQ134" s="199">
        <v>1</v>
      </c>
    </row>
    <row r="135" spans="13:95" x14ac:dyDescent="0.25">
      <c r="M135" s="192" t="s">
        <v>2245</v>
      </c>
      <c r="N135" s="192">
        <v>133</v>
      </c>
      <c r="O135" s="192" t="s">
        <v>7372</v>
      </c>
      <c r="P135" s="154" t="s">
        <v>7373</v>
      </c>
      <c r="Q135" s="154" t="s">
        <v>10549</v>
      </c>
      <c r="R135" s="154" t="s">
        <v>10550</v>
      </c>
      <c r="S135" s="192" t="s">
        <v>10594</v>
      </c>
      <c r="T135" s="154" t="s">
        <v>10595</v>
      </c>
      <c r="U135" s="192" t="s">
        <v>7663</v>
      </c>
      <c r="V135" s="154" t="s">
        <v>10596</v>
      </c>
      <c r="W135" s="154" t="s">
        <v>10597</v>
      </c>
      <c r="X135" s="154" t="s">
        <v>10598</v>
      </c>
      <c r="Y135" s="154" t="s">
        <v>7382</v>
      </c>
      <c r="Z135" s="154" t="s">
        <v>7383</v>
      </c>
      <c r="AA135" s="154" t="s">
        <v>7384</v>
      </c>
      <c r="AB135" s="154" t="s">
        <v>10599</v>
      </c>
      <c r="AC135" s="154" t="s">
        <v>10600</v>
      </c>
      <c r="AD135" s="154" t="s">
        <v>10601</v>
      </c>
      <c r="AE135" s="154" t="s">
        <v>10602</v>
      </c>
      <c r="AF135" s="154" t="s">
        <v>10603</v>
      </c>
      <c r="AG135" s="154" t="s">
        <v>10604</v>
      </c>
      <c r="AH135" s="154" t="s">
        <v>10605</v>
      </c>
      <c r="AI135" s="154" t="s">
        <v>10606</v>
      </c>
      <c r="AJ135" s="154" t="s">
        <v>10607</v>
      </c>
      <c r="AK135" s="154" t="s">
        <v>10608</v>
      </c>
      <c r="AL135" s="154" t="s">
        <v>10609</v>
      </c>
      <c r="AM135" s="154" t="s">
        <v>10610</v>
      </c>
      <c r="AN135" s="154" t="s">
        <v>7970</v>
      </c>
      <c r="AO135" s="154" t="s">
        <v>10611</v>
      </c>
      <c r="AP135" s="154" t="s">
        <v>9230</v>
      </c>
      <c r="AQ135" s="154" t="s">
        <v>10612</v>
      </c>
      <c r="AR135" s="154" t="s">
        <v>10613</v>
      </c>
      <c r="AS135" s="154" t="s">
        <v>10614</v>
      </c>
      <c r="AT135" s="154" t="s">
        <v>7778</v>
      </c>
      <c r="AU135" s="192" t="s">
        <v>7404</v>
      </c>
      <c r="AV135" s="192" t="s">
        <v>10615</v>
      </c>
      <c r="AW135" s="192" t="s">
        <v>7406</v>
      </c>
      <c r="AX135" s="192" t="s">
        <v>7407</v>
      </c>
      <c r="AZ135" s="230" t="s">
        <v>244</v>
      </c>
      <c r="BA135" s="230" t="s">
        <v>5333</v>
      </c>
      <c r="BB135" s="230">
        <v>3</v>
      </c>
      <c r="BC135" s="194" t="s">
        <v>7781</v>
      </c>
      <c r="BD135" s="194" t="s">
        <v>10384</v>
      </c>
      <c r="BH135" s="194"/>
      <c r="BI135" s="194"/>
      <c r="BJ135" s="230">
        <v>4</v>
      </c>
      <c r="BK135" s="230" t="s">
        <v>7782</v>
      </c>
      <c r="BL135" s="198" t="s">
        <v>7412</v>
      </c>
      <c r="CQ135" s="199">
        <v>1</v>
      </c>
    </row>
    <row r="136" spans="13:95" x14ac:dyDescent="0.25">
      <c r="M136" s="192" t="s">
        <v>2256</v>
      </c>
      <c r="N136" s="192">
        <v>134</v>
      </c>
      <c r="O136" s="192" t="s">
        <v>7372</v>
      </c>
      <c r="P136" s="154" t="s">
        <v>7373</v>
      </c>
      <c r="Q136" s="154" t="s">
        <v>10549</v>
      </c>
      <c r="R136" s="154" t="s">
        <v>10550</v>
      </c>
      <c r="S136" s="192" t="s">
        <v>10616</v>
      </c>
      <c r="T136" s="154" t="s">
        <v>10617</v>
      </c>
      <c r="U136" s="192" t="s">
        <v>7663</v>
      </c>
      <c r="V136" s="154" t="s">
        <v>10618</v>
      </c>
      <c r="W136" s="154" t="s">
        <v>10619</v>
      </c>
      <c r="X136" s="154" t="s">
        <v>10620</v>
      </c>
      <c r="Y136" s="154" t="s">
        <v>7382</v>
      </c>
      <c r="Z136" s="154" t="s">
        <v>7383</v>
      </c>
      <c r="AA136" s="154" t="s">
        <v>7384</v>
      </c>
      <c r="AB136" s="154" t="s">
        <v>10621</v>
      </c>
      <c r="AC136" s="154" t="s">
        <v>10622</v>
      </c>
      <c r="AD136" s="154" t="s">
        <v>10623</v>
      </c>
      <c r="AE136" s="154" t="s">
        <v>10624</v>
      </c>
      <c r="AF136" s="154" t="s">
        <v>10625</v>
      </c>
      <c r="AG136" s="154" t="s">
        <v>10626</v>
      </c>
      <c r="AH136" s="154" t="s">
        <v>10627</v>
      </c>
      <c r="AI136" s="154" t="s">
        <v>10628</v>
      </c>
      <c r="AJ136" s="154" t="s">
        <v>10629</v>
      </c>
      <c r="AK136" s="154" t="s">
        <v>10630</v>
      </c>
      <c r="AL136" s="154" t="s">
        <v>10631</v>
      </c>
      <c r="AM136" s="154" t="s">
        <v>10632</v>
      </c>
      <c r="AN136" s="154" t="s">
        <v>7970</v>
      </c>
      <c r="AO136" s="154" t="s">
        <v>10633</v>
      </c>
      <c r="AP136" s="154" t="s">
        <v>9230</v>
      </c>
      <c r="AQ136" s="154" t="s">
        <v>10634</v>
      </c>
      <c r="AR136" s="154" t="s">
        <v>10635</v>
      </c>
      <c r="AS136" s="154" t="s">
        <v>10636</v>
      </c>
      <c r="AT136" s="154" t="s">
        <v>7778</v>
      </c>
      <c r="AU136" s="192" t="s">
        <v>7404</v>
      </c>
      <c r="AV136" s="192" t="s">
        <v>10637</v>
      </c>
      <c r="AW136" s="192" t="s">
        <v>7406</v>
      </c>
      <c r="AX136" s="192" t="s">
        <v>7407</v>
      </c>
      <c r="AZ136" s="230" t="s">
        <v>244</v>
      </c>
      <c r="BA136" s="230" t="s">
        <v>5333</v>
      </c>
      <c r="BB136" s="230">
        <v>4</v>
      </c>
      <c r="BC136" s="194" t="s">
        <v>7806</v>
      </c>
      <c r="BD136" s="194" t="s">
        <v>7807</v>
      </c>
      <c r="BE136" s="194" t="s">
        <v>7808</v>
      </c>
      <c r="BF136" s="194" t="s">
        <v>7654</v>
      </c>
      <c r="BG136" s="194" t="s">
        <v>7809</v>
      </c>
      <c r="BH136" s="194" t="s">
        <v>7810</v>
      </c>
      <c r="BI136" s="194" t="s">
        <v>7811</v>
      </c>
      <c r="BJ136" s="230">
        <v>4</v>
      </c>
      <c r="BK136" s="230" t="s">
        <v>7812</v>
      </c>
      <c r="BL136" s="198" t="s">
        <v>7412</v>
      </c>
      <c r="CQ136" s="199">
        <v>1</v>
      </c>
    </row>
    <row r="137" spans="13:95" x14ac:dyDescent="0.25">
      <c r="M137" s="192" t="s">
        <v>2277</v>
      </c>
      <c r="N137" s="192">
        <v>135</v>
      </c>
      <c r="O137" s="192" t="s">
        <v>7372</v>
      </c>
      <c r="P137" s="154" t="s">
        <v>7373</v>
      </c>
      <c r="Q137" s="154" t="s">
        <v>10549</v>
      </c>
      <c r="R137" s="154" t="s">
        <v>10550</v>
      </c>
      <c r="S137" s="192" t="s">
        <v>10638</v>
      </c>
      <c r="T137" s="154" t="s">
        <v>10639</v>
      </c>
      <c r="U137" s="192" t="s">
        <v>7663</v>
      </c>
      <c r="V137" s="154" t="s">
        <v>10640</v>
      </c>
      <c r="W137" s="154" t="s">
        <v>10641</v>
      </c>
      <c r="X137" s="154" t="s">
        <v>10642</v>
      </c>
      <c r="Y137" s="154" t="s">
        <v>7382</v>
      </c>
      <c r="Z137" s="154" t="s">
        <v>7383</v>
      </c>
      <c r="AA137" s="154" t="s">
        <v>7384</v>
      </c>
      <c r="AB137" s="154" t="s">
        <v>10643</v>
      </c>
      <c r="AC137" s="154" t="s">
        <v>10644</v>
      </c>
      <c r="AD137" s="154" t="s">
        <v>10645</v>
      </c>
      <c r="AE137" s="154" t="s">
        <v>10646</v>
      </c>
      <c r="AF137" s="154" t="s">
        <v>10647</v>
      </c>
      <c r="AG137" s="154" t="s">
        <v>10648</v>
      </c>
      <c r="AH137" s="154" t="s">
        <v>10649</v>
      </c>
      <c r="AI137" s="154" t="s">
        <v>10650</v>
      </c>
      <c r="AJ137" s="154" t="s">
        <v>10651</v>
      </c>
      <c r="AK137" s="154" t="s">
        <v>10652</v>
      </c>
      <c r="AL137" s="154" t="s">
        <v>10653</v>
      </c>
      <c r="AM137" s="154" t="s">
        <v>10654</v>
      </c>
      <c r="AN137" s="154" t="s">
        <v>7970</v>
      </c>
      <c r="AO137" s="154" t="s">
        <v>10655</v>
      </c>
      <c r="AP137" s="154" t="s">
        <v>9230</v>
      </c>
      <c r="AQ137" s="154" t="s">
        <v>10656</v>
      </c>
      <c r="AR137" s="154" t="s">
        <v>10657</v>
      </c>
      <c r="AS137" s="154" t="s">
        <v>10658</v>
      </c>
      <c r="AT137" s="154" t="s">
        <v>7778</v>
      </c>
      <c r="AU137" s="192" t="s">
        <v>7404</v>
      </c>
      <c r="AV137" s="192" t="s">
        <v>10659</v>
      </c>
      <c r="AW137" s="192" t="s">
        <v>7406</v>
      </c>
      <c r="AX137" s="192" t="s">
        <v>7407</v>
      </c>
      <c r="AZ137" s="230" t="s">
        <v>244</v>
      </c>
      <c r="BA137" s="230" t="s">
        <v>5333</v>
      </c>
      <c r="BB137" s="230">
        <v>5</v>
      </c>
      <c r="BC137" s="194" t="s">
        <v>7836</v>
      </c>
      <c r="BD137" s="194" t="s">
        <v>7837</v>
      </c>
      <c r="BE137" s="194" t="s">
        <v>7838</v>
      </c>
      <c r="BF137" s="194" t="s">
        <v>7839</v>
      </c>
      <c r="BG137" s="194" t="s">
        <v>7840</v>
      </c>
      <c r="BH137" s="194" t="s">
        <v>7533</v>
      </c>
      <c r="BI137" s="194"/>
      <c r="BJ137" s="230">
        <v>4</v>
      </c>
      <c r="BK137" s="230" t="s">
        <v>7841</v>
      </c>
      <c r="BL137" s="198" t="s">
        <v>7412</v>
      </c>
      <c r="CQ137" s="199">
        <v>1</v>
      </c>
    </row>
    <row r="138" spans="13:95" x14ac:dyDescent="0.25">
      <c r="M138" s="192" t="s">
        <v>2288</v>
      </c>
      <c r="N138" s="192">
        <v>136</v>
      </c>
      <c r="O138" s="192" t="s">
        <v>7372</v>
      </c>
      <c r="P138" s="154" t="s">
        <v>7373</v>
      </c>
      <c r="Q138" s="154" t="s">
        <v>10549</v>
      </c>
      <c r="R138" s="154" t="s">
        <v>10550</v>
      </c>
      <c r="S138" s="192" t="s">
        <v>10660</v>
      </c>
      <c r="T138" s="154" t="s">
        <v>10661</v>
      </c>
      <c r="U138" s="192" t="s">
        <v>7663</v>
      </c>
      <c r="V138" s="154" t="s">
        <v>10662</v>
      </c>
      <c r="W138" s="154" t="s">
        <v>10663</v>
      </c>
      <c r="X138" s="154" t="s">
        <v>10664</v>
      </c>
      <c r="Y138" s="154" t="s">
        <v>7382</v>
      </c>
      <c r="Z138" s="154" t="s">
        <v>7383</v>
      </c>
      <c r="AA138" s="154" t="s">
        <v>7384</v>
      </c>
      <c r="AB138" s="154" t="s">
        <v>10665</v>
      </c>
      <c r="AC138" s="154" t="s">
        <v>10666</v>
      </c>
      <c r="AD138" s="154" t="s">
        <v>10667</v>
      </c>
      <c r="AE138" s="154" t="s">
        <v>10668</v>
      </c>
      <c r="AF138" s="154" t="s">
        <v>10669</v>
      </c>
      <c r="AG138" s="154" t="s">
        <v>10670</v>
      </c>
      <c r="AH138" s="154" t="s">
        <v>10671</v>
      </c>
      <c r="AI138" s="154" t="s">
        <v>10672</v>
      </c>
      <c r="AJ138" s="154" t="s">
        <v>10673</v>
      </c>
      <c r="AK138" s="154" t="s">
        <v>10674</v>
      </c>
      <c r="AL138" s="154" t="s">
        <v>10675</v>
      </c>
      <c r="AM138" s="154" t="s">
        <v>10676</v>
      </c>
      <c r="AN138" s="154" t="s">
        <v>7970</v>
      </c>
      <c r="AO138" s="154" t="s">
        <v>10677</v>
      </c>
      <c r="AP138" s="154" t="s">
        <v>9230</v>
      </c>
      <c r="AQ138" s="154" t="s">
        <v>10678</v>
      </c>
      <c r="AR138" s="154" t="s">
        <v>10679</v>
      </c>
      <c r="AS138" s="154" t="s">
        <v>10680</v>
      </c>
      <c r="AT138" s="154" t="s">
        <v>7778</v>
      </c>
      <c r="AU138" s="192" t="s">
        <v>7404</v>
      </c>
      <c r="AV138" s="192" t="s">
        <v>10681</v>
      </c>
      <c r="AW138" s="192" t="s">
        <v>7406</v>
      </c>
      <c r="AX138" s="192" t="s">
        <v>7407</v>
      </c>
      <c r="AZ138" s="230" t="s">
        <v>263</v>
      </c>
      <c r="BA138" s="230" t="s">
        <v>5332</v>
      </c>
      <c r="BB138" s="230">
        <v>1</v>
      </c>
      <c r="BC138" s="194" t="s">
        <v>7408</v>
      </c>
      <c r="BD138" s="194" t="s">
        <v>10682</v>
      </c>
      <c r="BE138" s="194" t="s">
        <v>10683</v>
      </c>
      <c r="BI138" s="194"/>
      <c r="BJ138" s="230">
        <v>4</v>
      </c>
      <c r="BK138" s="230" t="s">
        <v>7411</v>
      </c>
      <c r="BL138" s="198" t="s">
        <v>7412</v>
      </c>
      <c r="CQ138" s="199">
        <v>1</v>
      </c>
    </row>
    <row r="139" spans="13:95" x14ac:dyDescent="0.25">
      <c r="M139" s="192" t="s">
        <v>2299</v>
      </c>
      <c r="N139" s="192">
        <v>137</v>
      </c>
      <c r="O139" s="192" t="s">
        <v>7372</v>
      </c>
      <c r="P139" s="154" t="s">
        <v>7373</v>
      </c>
      <c r="Q139" s="154" t="s">
        <v>10549</v>
      </c>
      <c r="R139" s="154" t="s">
        <v>10550</v>
      </c>
      <c r="S139" s="192" t="s">
        <v>1780</v>
      </c>
      <c r="T139" s="154" t="s">
        <v>10684</v>
      </c>
      <c r="U139" s="192" t="s">
        <v>2873</v>
      </c>
      <c r="V139" s="154" t="s">
        <v>10685</v>
      </c>
      <c r="W139" s="154" t="s">
        <v>10686</v>
      </c>
      <c r="X139" s="154" t="s">
        <v>10687</v>
      </c>
      <c r="Y139" s="154" t="s">
        <v>7382</v>
      </c>
      <c r="Z139" s="154" t="s">
        <v>7383</v>
      </c>
      <c r="AA139" s="154" t="s">
        <v>7384</v>
      </c>
      <c r="AB139" s="154" t="s">
        <v>10688</v>
      </c>
      <c r="AC139" s="154" t="s">
        <v>10689</v>
      </c>
      <c r="AD139" s="154" t="s">
        <v>10690</v>
      </c>
      <c r="AE139" s="154" t="s">
        <v>10691</v>
      </c>
      <c r="AF139" s="154" t="s">
        <v>10692</v>
      </c>
      <c r="AG139" s="154" t="s">
        <v>10693</v>
      </c>
      <c r="AH139" s="154" t="s">
        <v>10694</v>
      </c>
      <c r="AI139" s="154" t="s">
        <v>10695</v>
      </c>
      <c r="AJ139" s="154" t="s">
        <v>10696</v>
      </c>
      <c r="AK139" s="154" t="s">
        <v>10697</v>
      </c>
      <c r="AL139" s="154" t="s">
        <v>10698</v>
      </c>
      <c r="AM139" s="154" t="s">
        <v>10699</v>
      </c>
      <c r="AN139" s="154" t="s">
        <v>7970</v>
      </c>
      <c r="AO139" s="154" t="s">
        <v>10700</v>
      </c>
      <c r="AP139" s="154" t="s">
        <v>9230</v>
      </c>
      <c r="AQ139" s="154" t="s">
        <v>10701</v>
      </c>
      <c r="AR139" s="154" t="s">
        <v>10702</v>
      </c>
      <c r="AS139" s="154" t="s">
        <v>10703</v>
      </c>
      <c r="AT139" s="154" t="s">
        <v>7778</v>
      </c>
      <c r="AU139" s="192" t="s">
        <v>7404</v>
      </c>
      <c r="AV139" s="192" t="s">
        <v>10704</v>
      </c>
      <c r="AW139" s="192" t="s">
        <v>7406</v>
      </c>
      <c r="AX139" s="192" t="s">
        <v>7407</v>
      </c>
      <c r="AZ139" s="230" t="s">
        <v>263</v>
      </c>
      <c r="BA139" s="230" t="s">
        <v>5332</v>
      </c>
      <c r="BB139" s="230">
        <v>2</v>
      </c>
      <c r="BC139" s="194" t="s">
        <v>7439</v>
      </c>
      <c r="BD139" s="194" t="s">
        <v>10705</v>
      </c>
      <c r="BE139" s="194" t="s">
        <v>7441</v>
      </c>
      <c r="BF139" s="194" t="s">
        <v>7442</v>
      </c>
      <c r="BG139" s="194" t="s">
        <v>7443</v>
      </c>
      <c r="BJ139" s="230">
        <v>4</v>
      </c>
      <c r="BK139" s="230" t="s">
        <v>7444</v>
      </c>
      <c r="BL139" s="198" t="s">
        <v>7412</v>
      </c>
      <c r="CQ139" s="199">
        <v>1</v>
      </c>
    </row>
    <row r="140" spans="13:95" x14ac:dyDescent="0.25">
      <c r="M140" s="192" t="s">
        <v>2311</v>
      </c>
      <c r="N140" s="192">
        <v>138</v>
      </c>
      <c r="O140" s="192" t="s">
        <v>7372</v>
      </c>
      <c r="P140" s="154" t="s">
        <v>7373</v>
      </c>
      <c r="Q140" s="154" t="s">
        <v>10549</v>
      </c>
      <c r="R140" s="154" t="s">
        <v>10550</v>
      </c>
      <c r="S140" s="192" t="s">
        <v>10706</v>
      </c>
      <c r="T140" s="154" t="s">
        <v>10707</v>
      </c>
      <c r="U140" s="192" t="s">
        <v>7663</v>
      </c>
      <c r="V140" s="154" t="s">
        <v>10708</v>
      </c>
      <c r="W140" s="154" t="s">
        <v>10709</v>
      </c>
      <c r="X140" s="154" t="s">
        <v>10710</v>
      </c>
      <c r="Y140" s="154" t="s">
        <v>7382</v>
      </c>
      <c r="Z140" s="154" t="s">
        <v>7383</v>
      </c>
      <c r="AA140" s="154" t="s">
        <v>7384</v>
      </c>
      <c r="AB140" s="154" t="s">
        <v>10711</v>
      </c>
      <c r="AC140" s="154" t="s">
        <v>10712</v>
      </c>
      <c r="AD140" s="154" t="s">
        <v>10713</v>
      </c>
      <c r="AE140" s="154" t="s">
        <v>10714</v>
      </c>
      <c r="AF140" s="154" t="s">
        <v>10715</v>
      </c>
      <c r="AG140" s="154" t="s">
        <v>10716</v>
      </c>
      <c r="AH140" s="154" t="s">
        <v>10717</v>
      </c>
      <c r="AI140" s="154" t="s">
        <v>10718</v>
      </c>
      <c r="AJ140" s="154" t="s">
        <v>10719</v>
      </c>
      <c r="AK140" s="154" t="s">
        <v>10720</v>
      </c>
      <c r="AL140" s="154" t="s">
        <v>10721</v>
      </c>
      <c r="AM140" s="154" t="s">
        <v>10722</v>
      </c>
      <c r="AN140" s="154" t="s">
        <v>7970</v>
      </c>
      <c r="AO140" s="154" t="s">
        <v>10723</v>
      </c>
      <c r="AP140" s="154" t="s">
        <v>9230</v>
      </c>
      <c r="AQ140" s="154" t="s">
        <v>10724</v>
      </c>
      <c r="AR140" s="154" t="s">
        <v>10725</v>
      </c>
      <c r="AS140" s="154" t="s">
        <v>10726</v>
      </c>
      <c r="AT140" s="154" t="s">
        <v>7778</v>
      </c>
      <c r="AU140" s="192" t="s">
        <v>7404</v>
      </c>
      <c r="AV140" s="192" t="s">
        <v>10727</v>
      </c>
      <c r="AW140" s="192" t="s">
        <v>7406</v>
      </c>
      <c r="AX140" s="192" t="s">
        <v>7407</v>
      </c>
      <c r="AZ140" s="230" t="s">
        <v>263</v>
      </c>
      <c r="BA140" s="230" t="s">
        <v>5332</v>
      </c>
      <c r="BB140" s="230">
        <v>3</v>
      </c>
      <c r="BC140" s="194" t="s">
        <v>7472</v>
      </c>
      <c r="BD140" s="194" t="s">
        <v>10728</v>
      </c>
      <c r="BJ140" s="230">
        <v>4</v>
      </c>
      <c r="BK140" s="230" t="s">
        <v>7474</v>
      </c>
      <c r="BL140" s="198" t="s">
        <v>7412</v>
      </c>
      <c r="CQ140" s="199">
        <v>1</v>
      </c>
    </row>
    <row r="141" spans="13:95" x14ac:dyDescent="0.25">
      <c r="M141" s="192" t="s">
        <v>2322</v>
      </c>
      <c r="N141" s="192">
        <v>139</v>
      </c>
      <c r="O141" s="192" t="s">
        <v>7372</v>
      </c>
      <c r="P141" s="154" t="s">
        <v>7373</v>
      </c>
      <c r="Q141" s="154" t="s">
        <v>10549</v>
      </c>
      <c r="R141" s="154" t="s">
        <v>10550</v>
      </c>
      <c r="S141" s="192" t="s">
        <v>10729</v>
      </c>
      <c r="T141" s="154" t="s">
        <v>10730</v>
      </c>
      <c r="U141" s="192" t="s">
        <v>7663</v>
      </c>
      <c r="V141" s="154" t="s">
        <v>10731</v>
      </c>
      <c r="W141" s="154" t="s">
        <v>10732</v>
      </c>
      <c r="X141" s="154" t="s">
        <v>10733</v>
      </c>
      <c r="Y141" s="154" t="s">
        <v>7382</v>
      </c>
      <c r="Z141" s="154" t="s">
        <v>7383</v>
      </c>
      <c r="AA141" s="154" t="s">
        <v>7384</v>
      </c>
      <c r="AB141" s="154" t="s">
        <v>10734</v>
      </c>
      <c r="AC141" s="154" t="s">
        <v>10735</v>
      </c>
      <c r="AD141" s="154" t="s">
        <v>10736</v>
      </c>
      <c r="AE141" s="154" t="s">
        <v>10737</v>
      </c>
      <c r="AF141" s="154" t="s">
        <v>10738</v>
      </c>
      <c r="AG141" s="154" t="s">
        <v>10739</v>
      </c>
      <c r="AH141" s="154" t="s">
        <v>10740</v>
      </c>
      <c r="AI141" s="154" t="s">
        <v>10741</v>
      </c>
      <c r="AJ141" s="154" t="s">
        <v>10742</v>
      </c>
      <c r="AK141" s="154" t="s">
        <v>10743</v>
      </c>
      <c r="AL141" s="154" t="s">
        <v>10744</v>
      </c>
      <c r="AM141" s="154" t="s">
        <v>10745</v>
      </c>
      <c r="AN141" s="154" t="s">
        <v>7970</v>
      </c>
      <c r="AO141" s="154" t="s">
        <v>10746</v>
      </c>
      <c r="AP141" s="154" t="s">
        <v>9230</v>
      </c>
      <c r="AQ141" s="154" t="s">
        <v>10747</v>
      </c>
      <c r="AR141" s="154" t="s">
        <v>10748</v>
      </c>
      <c r="AS141" s="154" t="s">
        <v>10749</v>
      </c>
      <c r="AT141" s="154" t="s">
        <v>7778</v>
      </c>
      <c r="AU141" s="192" t="s">
        <v>7404</v>
      </c>
      <c r="AV141" s="192" t="s">
        <v>10750</v>
      </c>
      <c r="AW141" s="192" t="s">
        <v>7406</v>
      </c>
      <c r="AX141" s="192" t="s">
        <v>7407</v>
      </c>
      <c r="AZ141" s="230" t="s">
        <v>263</v>
      </c>
      <c r="BA141" s="230" t="s">
        <v>5332</v>
      </c>
      <c r="BB141" s="230">
        <v>4</v>
      </c>
      <c r="BC141" s="194" t="s">
        <v>7502</v>
      </c>
      <c r="BD141" s="194" t="s">
        <v>10751</v>
      </c>
      <c r="BJ141" s="230">
        <v>4</v>
      </c>
      <c r="BK141" s="230" t="s">
        <v>7504</v>
      </c>
      <c r="BL141" s="198" t="s">
        <v>7412</v>
      </c>
      <c r="CQ141" s="199">
        <v>1</v>
      </c>
    </row>
    <row r="142" spans="13:95" x14ac:dyDescent="0.25">
      <c r="M142" s="192" t="s">
        <v>2335</v>
      </c>
      <c r="N142" s="192">
        <v>140</v>
      </c>
      <c r="O142" s="192" t="s">
        <v>7372</v>
      </c>
      <c r="P142" s="154" t="s">
        <v>7373</v>
      </c>
      <c r="Q142" s="154" t="s">
        <v>10549</v>
      </c>
      <c r="R142" s="154" t="s">
        <v>10550</v>
      </c>
      <c r="S142" s="192" t="s">
        <v>10752</v>
      </c>
      <c r="T142" s="154" t="s">
        <v>10753</v>
      </c>
      <c r="U142" s="192" t="s">
        <v>2873</v>
      </c>
      <c r="V142" s="154" t="s">
        <v>10754</v>
      </c>
      <c r="W142" s="154" t="s">
        <v>10755</v>
      </c>
      <c r="X142" s="154" t="s">
        <v>10756</v>
      </c>
      <c r="Y142" s="154" t="s">
        <v>7382</v>
      </c>
      <c r="Z142" s="154" t="s">
        <v>7383</v>
      </c>
      <c r="AA142" s="154" t="s">
        <v>7384</v>
      </c>
      <c r="AB142" s="154" t="s">
        <v>10757</v>
      </c>
      <c r="AC142" s="154" t="s">
        <v>10758</v>
      </c>
      <c r="AD142" s="154" t="s">
        <v>10759</v>
      </c>
      <c r="AE142" s="154" t="s">
        <v>10760</v>
      </c>
      <c r="AF142" s="154" t="s">
        <v>10761</v>
      </c>
      <c r="AG142" s="154" t="s">
        <v>10762</v>
      </c>
      <c r="AH142" s="154" t="s">
        <v>10763</v>
      </c>
      <c r="AI142" s="154" t="s">
        <v>10764</v>
      </c>
      <c r="AJ142" s="154" t="s">
        <v>10765</v>
      </c>
      <c r="AK142" s="154" t="s">
        <v>10766</v>
      </c>
      <c r="AL142" s="154" t="s">
        <v>10767</v>
      </c>
      <c r="AM142" s="154" t="s">
        <v>10768</v>
      </c>
      <c r="AN142" s="154" t="s">
        <v>7970</v>
      </c>
      <c r="AO142" s="154" t="s">
        <v>10769</v>
      </c>
      <c r="AP142" s="154" t="s">
        <v>9230</v>
      </c>
      <c r="AQ142" s="154" t="s">
        <v>10770</v>
      </c>
      <c r="AR142" s="154" t="s">
        <v>10771</v>
      </c>
      <c r="AS142" s="154" t="s">
        <v>10772</v>
      </c>
      <c r="AT142" s="154" t="s">
        <v>7778</v>
      </c>
      <c r="AU142" s="192" t="s">
        <v>7404</v>
      </c>
      <c r="AV142" s="192" t="s">
        <v>10773</v>
      </c>
      <c r="AW142" s="192" t="s">
        <v>7406</v>
      </c>
      <c r="AX142" s="192" t="s">
        <v>7407</v>
      </c>
      <c r="AZ142" s="230" t="s">
        <v>263</v>
      </c>
      <c r="BA142" s="230" t="s">
        <v>5332</v>
      </c>
      <c r="BB142" s="230">
        <v>5</v>
      </c>
      <c r="BC142" s="194" t="s">
        <v>7529</v>
      </c>
      <c r="BD142" s="194" t="s">
        <v>10774</v>
      </c>
      <c r="BE142" s="194" t="s">
        <v>10775</v>
      </c>
      <c r="BF142" s="194" t="s">
        <v>7532</v>
      </c>
      <c r="BG142" s="194" t="s">
        <v>7533</v>
      </c>
      <c r="BJ142" s="230">
        <v>4</v>
      </c>
      <c r="BK142" s="230" t="s">
        <v>7534</v>
      </c>
      <c r="BL142" s="198" t="s">
        <v>7412</v>
      </c>
      <c r="CQ142" s="199">
        <v>1</v>
      </c>
    </row>
    <row r="143" spans="13:95" x14ac:dyDescent="0.25">
      <c r="M143" s="192" t="s">
        <v>2355</v>
      </c>
      <c r="N143" s="192">
        <v>141</v>
      </c>
      <c r="O143" s="192" t="s">
        <v>7372</v>
      </c>
      <c r="P143" s="154" t="s">
        <v>7373</v>
      </c>
      <c r="Q143" s="154" t="s">
        <v>10549</v>
      </c>
      <c r="R143" s="154" t="s">
        <v>10550</v>
      </c>
      <c r="S143" s="192" t="s">
        <v>10776</v>
      </c>
      <c r="T143" s="154" t="s">
        <v>10777</v>
      </c>
      <c r="U143" s="192" t="s">
        <v>7663</v>
      </c>
      <c r="V143" s="154" t="s">
        <v>10778</v>
      </c>
      <c r="W143" s="154" t="s">
        <v>10779</v>
      </c>
      <c r="X143" s="154" t="s">
        <v>10780</v>
      </c>
      <c r="Y143" s="154" t="s">
        <v>7382</v>
      </c>
      <c r="Z143" s="154" t="s">
        <v>7383</v>
      </c>
      <c r="AA143" s="154" t="s">
        <v>7384</v>
      </c>
      <c r="AB143" s="154" t="s">
        <v>10781</v>
      </c>
      <c r="AC143" s="154" t="s">
        <v>10782</v>
      </c>
      <c r="AD143" s="154" t="s">
        <v>10783</v>
      </c>
      <c r="AE143" s="154" t="s">
        <v>10784</v>
      </c>
      <c r="AF143" s="154" t="s">
        <v>10785</v>
      </c>
      <c r="AG143" s="154" t="s">
        <v>10786</v>
      </c>
      <c r="AH143" s="154" t="s">
        <v>10787</v>
      </c>
      <c r="AI143" s="154" t="s">
        <v>10788</v>
      </c>
      <c r="AJ143" s="154" t="s">
        <v>10789</v>
      </c>
      <c r="AK143" s="154" t="s">
        <v>10790</v>
      </c>
      <c r="AL143" s="154" t="s">
        <v>10791</v>
      </c>
      <c r="AM143" s="154" t="s">
        <v>10792</v>
      </c>
      <c r="AN143" s="154" t="s">
        <v>7970</v>
      </c>
      <c r="AO143" s="154" t="s">
        <v>10793</v>
      </c>
      <c r="AP143" s="154" t="s">
        <v>9230</v>
      </c>
      <c r="AQ143" s="154" t="s">
        <v>10794</v>
      </c>
      <c r="AR143" s="154" t="s">
        <v>10795</v>
      </c>
      <c r="AS143" s="154" t="s">
        <v>10796</v>
      </c>
      <c r="AT143" s="154" t="s">
        <v>7778</v>
      </c>
      <c r="AU143" s="192" t="s">
        <v>7404</v>
      </c>
      <c r="AV143" s="192" t="s">
        <v>10797</v>
      </c>
      <c r="AW143" s="192" t="s">
        <v>7406</v>
      </c>
      <c r="AX143" s="192" t="s">
        <v>7407</v>
      </c>
      <c r="AZ143" s="230" t="s">
        <v>263</v>
      </c>
      <c r="BA143" s="230" t="s">
        <v>7562</v>
      </c>
      <c r="BB143" s="230">
        <v>1</v>
      </c>
      <c r="BC143" s="194" t="s">
        <v>7563</v>
      </c>
      <c r="BD143" s="194" t="s">
        <v>10798</v>
      </c>
      <c r="BJ143" s="230">
        <v>4</v>
      </c>
      <c r="BK143" s="230" t="s">
        <v>7564</v>
      </c>
      <c r="BL143" s="198" t="s">
        <v>7412</v>
      </c>
      <c r="CQ143" s="199">
        <v>1</v>
      </c>
    </row>
    <row r="144" spans="13:95" x14ac:dyDescent="0.25">
      <c r="M144" s="192" t="s">
        <v>2368</v>
      </c>
      <c r="N144" s="192">
        <v>142</v>
      </c>
      <c r="O144" s="192" t="s">
        <v>7372</v>
      </c>
      <c r="P144" s="154" t="s">
        <v>7373</v>
      </c>
      <c r="Q144" s="154" t="s">
        <v>10799</v>
      </c>
      <c r="R144" s="154" t="s">
        <v>10800</v>
      </c>
      <c r="S144" s="192" t="s">
        <v>10801</v>
      </c>
      <c r="T144" s="154" t="s">
        <v>10802</v>
      </c>
      <c r="U144" s="192" t="s">
        <v>7663</v>
      </c>
      <c r="V144" s="154" t="s">
        <v>10803</v>
      </c>
      <c r="W144" s="154" t="s">
        <v>10804</v>
      </c>
      <c r="X144" s="154" t="s">
        <v>10805</v>
      </c>
      <c r="Y144" s="154" t="s">
        <v>7382</v>
      </c>
      <c r="Z144" s="154" t="s">
        <v>7383</v>
      </c>
      <c r="AA144" s="154" t="s">
        <v>7384</v>
      </c>
      <c r="AB144" s="154" t="s">
        <v>10806</v>
      </c>
      <c r="AC144" s="154" t="s">
        <v>10807</v>
      </c>
      <c r="AD144" s="154" t="s">
        <v>10808</v>
      </c>
      <c r="AE144" s="154" t="s">
        <v>10809</v>
      </c>
      <c r="AF144" s="154" t="s">
        <v>10810</v>
      </c>
      <c r="AG144" s="154" t="s">
        <v>10811</v>
      </c>
      <c r="AH144" s="154" t="s">
        <v>10812</v>
      </c>
      <c r="AI144" s="154" t="s">
        <v>10813</v>
      </c>
      <c r="AJ144" s="154" t="s">
        <v>10814</v>
      </c>
      <c r="AK144" s="154" t="s">
        <v>10815</v>
      </c>
      <c r="AL144" s="154" t="s">
        <v>10816</v>
      </c>
      <c r="AM144" s="154" t="s">
        <v>10817</v>
      </c>
      <c r="AN144" s="154" t="s">
        <v>10818</v>
      </c>
      <c r="AO144" s="154" t="s">
        <v>10819</v>
      </c>
      <c r="AP144" s="154" t="s">
        <v>9230</v>
      </c>
      <c r="AQ144" s="154" t="s">
        <v>10820</v>
      </c>
      <c r="AR144" s="154" t="s">
        <v>10821</v>
      </c>
      <c r="AS144" s="154" t="s">
        <v>10822</v>
      </c>
      <c r="AT144" s="154" t="s">
        <v>7778</v>
      </c>
      <c r="AU144" s="192" t="s">
        <v>7404</v>
      </c>
      <c r="AV144" s="192" t="s">
        <v>10823</v>
      </c>
      <c r="AW144" s="192" t="s">
        <v>7406</v>
      </c>
      <c r="AX144" s="192" t="s">
        <v>7407</v>
      </c>
      <c r="AZ144" s="230" t="s">
        <v>263</v>
      </c>
      <c r="BA144" s="230" t="s">
        <v>7562</v>
      </c>
      <c r="BB144" s="230">
        <v>2</v>
      </c>
      <c r="BC144" s="194" t="s">
        <v>7589</v>
      </c>
      <c r="BD144" s="194" t="s">
        <v>7590</v>
      </c>
      <c r="BE144" s="194" t="s">
        <v>7591</v>
      </c>
      <c r="BF144" s="194" t="s">
        <v>7443</v>
      </c>
      <c r="BG144" s="194" t="s">
        <v>7442</v>
      </c>
      <c r="BH144" s="230" t="s">
        <v>7592</v>
      </c>
      <c r="BJ144" s="230">
        <v>4</v>
      </c>
      <c r="BK144" s="230" t="s">
        <v>7593</v>
      </c>
      <c r="BL144" s="198" t="s">
        <v>7412</v>
      </c>
      <c r="CQ144" s="199">
        <v>1</v>
      </c>
    </row>
    <row r="145" spans="13:95" x14ac:dyDescent="0.25">
      <c r="M145" s="192" t="s">
        <v>2381</v>
      </c>
      <c r="N145" s="192">
        <v>143</v>
      </c>
      <c r="O145" s="192" t="s">
        <v>7372</v>
      </c>
      <c r="P145" s="154" t="s">
        <v>7373</v>
      </c>
      <c r="Q145" s="154" t="s">
        <v>10799</v>
      </c>
      <c r="R145" s="154" t="s">
        <v>10800</v>
      </c>
      <c r="S145" s="192" t="s">
        <v>10824</v>
      </c>
      <c r="T145" s="154" t="s">
        <v>10825</v>
      </c>
      <c r="U145" s="192" t="s">
        <v>7663</v>
      </c>
      <c r="V145" s="154" t="s">
        <v>10826</v>
      </c>
      <c r="W145" s="154" t="s">
        <v>10827</v>
      </c>
      <c r="X145" s="154" t="s">
        <v>10828</v>
      </c>
      <c r="Y145" s="154" t="s">
        <v>7382</v>
      </c>
      <c r="Z145" s="154" t="s">
        <v>7383</v>
      </c>
      <c r="AA145" s="154" t="s">
        <v>7384</v>
      </c>
      <c r="AB145" s="154" t="s">
        <v>10829</v>
      </c>
      <c r="AC145" s="154" t="s">
        <v>10830</v>
      </c>
      <c r="AD145" s="154" t="s">
        <v>10831</v>
      </c>
      <c r="AE145" s="154" t="s">
        <v>10832</v>
      </c>
      <c r="AF145" s="154" t="s">
        <v>10833</v>
      </c>
      <c r="AG145" s="154" t="s">
        <v>10834</v>
      </c>
      <c r="AH145" s="154" t="s">
        <v>10835</v>
      </c>
      <c r="AI145" s="154" t="s">
        <v>10836</v>
      </c>
      <c r="AJ145" s="154" t="s">
        <v>10837</v>
      </c>
      <c r="AK145" s="154" t="s">
        <v>10838</v>
      </c>
      <c r="AL145" s="154" t="s">
        <v>10839</v>
      </c>
      <c r="AM145" s="154" t="s">
        <v>10840</v>
      </c>
      <c r="AN145" s="154" t="s">
        <v>10818</v>
      </c>
      <c r="AO145" s="154" t="s">
        <v>10841</v>
      </c>
      <c r="AP145" s="154" t="s">
        <v>9230</v>
      </c>
      <c r="AQ145" s="154" t="s">
        <v>10842</v>
      </c>
      <c r="AR145" s="154" t="s">
        <v>10843</v>
      </c>
      <c r="AS145" s="154" t="s">
        <v>10844</v>
      </c>
      <c r="AT145" s="154" t="s">
        <v>7778</v>
      </c>
      <c r="AU145" s="192" t="s">
        <v>7404</v>
      </c>
      <c r="AV145" s="192" t="s">
        <v>10845</v>
      </c>
      <c r="AW145" s="192" t="s">
        <v>7406</v>
      </c>
      <c r="AX145" s="192" t="s">
        <v>7407</v>
      </c>
      <c r="AZ145" s="230" t="s">
        <v>263</v>
      </c>
      <c r="BA145" s="230" t="s">
        <v>7562</v>
      </c>
      <c r="BB145" s="230">
        <v>3</v>
      </c>
      <c r="BC145" s="194" t="s">
        <v>7620</v>
      </c>
      <c r="BD145" s="194" t="s">
        <v>10846</v>
      </c>
      <c r="BE145" s="194" t="s">
        <v>10728</v>
      </c>
      <c r="BJ145" s="230">
        <v>4</v>
      </c>
      <c r="BK145" s="230" t="s">
        <v>7622</v>
      </c>
      <c r="BL145" s="198" t="s">
        <v>7412</v>
      </c>
      <c r="CQ145" s="199">
        <v>1</v>
      </c>
    </row>
    <row r="146" spans="13:95" x14ac:dyDescent="0.25">
      <c r="M146" s="192" t="s">
        <v>2394</v>
      </c>
      <c r="N146" s="192">
        <v>144</v>
      </c>
      <c r="O146" s="192" t="s">
        <v>7372</v>
      </c>
      <c r="P146" s="154" t="s">
        <v>7373</v>
      </c>
      <c r="Q146" s="154" t="s">
        <v>10799</v>
      </c>
      <c r="R146" s="154" t="s">
        <v>10800</v>
      </c>
      <c r="S146" s="192" t="s">
        <v>10847</v>
      </c>
      <c r="T146" s="154" t="s">
        <v>10848</v>
      </c>
      <c r="U146" s="192" t="s">
        <v>7663</v>
      </c>
      <c r="V146" s="154" t="s">
        <v>10849</v>
      </c>
      <c r="W146" s="154" t="s">
        <v>10850</v>
      </c>
      <c r="X146" s="154" t="s">
        <v>10851</v>
      </c>
      <c r="Y146" s="154" t="s">
        <v>7382</v>
      </c>
      <c r="Z146" s="154" t="s">
        <v>7383</v>
      </c>
      <c r="AA146" s="154" t="s">
        <v>7384</v>
      </c>
      <c r="AB146" s="154" t="s">
        <v>10852</v>
      </c>
      <c r="AC146" s="154" t="s">
        <v>10853</v>
      </c>
      <c r="AD146" s="154" t="s">
        <v>10854</v>
      </c>
      <c r="AE146" s="154" t="s">
        <v>10855</v>
      </c>
      <c r="AF146" s="154" t="s">
        <v>10856</v>
      </c>
      <c r="AG146" s="154" t="s">
        <v>10857</v>
      </c>
      <c r="AH146" s="154" t="s">
        <v>10858</v>
      </c>
      <c r="AI146" s="154" t="s">
        <v>10859</v>
      </c>
      <c r="AJ146" s="154" t="s">
        <v>10860</v>
      </c>
      <c r="AK146" s="154" t="s">
        <v>10861</v>
      </c>
      <c r="AL146" s="154" t="s">
        <v>10862</v>
      </c>
      <c r="AM146" s="154" t="s">
        <v>10863</v>
      </c>
      <c r="AN146" s="154" t="s">
        <v>10818</v>
      </c>
      <c r="AO146" s="154" t="s">
        <v>10864</v>
      </c>
      <c r="AP146" s="154" t="s">
        <v>9230</v>
      </c>
      <c r="AQ146" s="154" t="s">
        <v>10865</v>
      </c>
      <c r="AR146" s="154" t="s">
        <v>10866</v>
      </c>
      <c r="AS146" s="154" t="s">
        <v>10867</v>
      </c>
      <c r="AT146" s="154" t="s">
        <v>7778</v>
      </c>
      <c r="AU146" s="192" t="s">
        <v>7404</v>
      </c>
      <c r="AV146" s="192" t="s">
        <v>10868</v>
      </c>
      <c r="AW146" s="192" t="s">
        <v>7406</v>
      </c>
      <c r="AX146" s="192" t="s">
        <v>7407</v>
      </c>
      <c r="AZ146" s="230" t="s">
        <v>263</v>
      </c>
      <c r="BA146" s="230" t="s">
        <v>7562</v>
      </c>
      <c r="BB146" s="230">
        <v>4</v>
      </c>
      <c r="BC146" s="194" t="s">
        <v>7649</v>
      </c>
      <c r="BD146" s="194" t="s">
        <v>7650</v>
      </c>
      <c r="BE146" s="194" t="s">
        <v>7651</v>
      </c>
      <c r="BF146" s="194" t="s">
        <v>7652</v>
      </c>
      <c r="BG146" s="194" t="s">
        <v>7653</v>
      </c>
      <c r="BH146" s="230" t="s">
        <v>7654</v>
      </c>
      <c r="BI146" s="230" t="s">
        <v>7655</v>
      </c>
      <c r="BJ146" s="230">
        <v>4</v>
      </c>
      <c r="BK146" s="230" t="s">
        <v>7656</v>
      </c>
      <c r="BL146" s="198" t="s">
        <v>7412</v>
      </c>
      <c r="CQ146" s="199">
        <v>1</v>
      </c>
    </row>
    <row r="147" spans="13:95" x14ac:dyDescent="0.25">
      <c r="M147" s="192" t="s">
        <v>2407</v>
      </c>
      <c r="N147" s="192">
        <v>145</v>
      </c>
      <c r="O147" s="192" t="s">
        <v>7372</v>
      </c>
      <c r="P147" s="154" t="s">
        <v>7373</v>
      </c>
      <c r="Q147" s="154" t="s">
        <v>10799</v>
      </c>
      <c r="R147" s="154" t="s">
        <v>10800</v>
      </c>
      <c r="S147" s="192" t="s">
        <v>10869</v>
      </c>
      <c r="T147" s="154" t="s">
        <v>10870</v>
      </c>
      <c r="U147" s="192" t="s">
        <v>7663</v>
      </c>
      <c r="V147" s="154" t="s">
        <v>10871</v>
      </c>
      <c r="W147" s="154" t="s">
        <v>10872</v>
      </c>
      <c r="X147" s="154" t="s">
        <v>10873</v>
      </c>
      <c r="Y147" s="154" t="s">
        <v>7382</v>
      </c>
      <c r="Z147" s="154" t="s">
        <v>7383</v>
      </c>
      <c r="AA147" s="154" t="s">
        <v>7384</v>
      </c>
      <c r="AB147" s="154" t="s">
        <v>10874</v>
      </c>
      <c r="AC147" s="154" t="s">
        <v>10875</v>
      </c>
      <c r="AD147" s="154" t="s">
        <v>10876</v>
      </c>
      <c r="AE147" s="154" t="s">
        <v>10877</v>
      </c>
      <c r="AF147" s="154" t="s">
        <v>10878</v>
      </c>
      <c r="AG147" s="154" t="s">
        <v>10879</v>
      </c>
      <c r="AH147" s="154" t="s">
        <v>10880</v>
      </c>
      <c r="AI147" s="154" t="s">
        <v>10881</v>
      </c>
      <c r="AJ147" s="154" t="s">
        <v>10882</v>
      </c>
      <c r="AK147" s="154" t="s">
        <v>10883</v>
      </c>
      <c r="AL147" s="154" t="s">
        <v>10884</v>
      </c>
      <c r="AM147" s="154" t="s">
        <v>10885</v>
      </c>
      <c r="AN147" s="154" t="s">
        <v>10818</v>
      </c>
      <c r="AO147" s="154" t="s">
        <v>10886</v>
      </c>
      <c r="AP147" s="154" t="s">
        <v>9230</v>
      </c>
      <c r="AQ147" s="154" t="s">
        <v>10887</v>
      </c>
      <c r="AR147" s="154" t="s">
        <v>10888</v>
      </c>
      <c r="AS147" s="154" t="s">
        <v>10889</v>
      </c>
      <c r="AT147" s="154" t="s">
        <v>7778</v>
      </c>
      <c r="AU147" s="192" t="s">
        <v>7404</v>
      </c>
      <c r="AV147" s="192" t="s">
        <v>10890</v>
      </c>
      <c r="AW147" s="192" t="s">
        <v>7406</v>
      </c>
      <c r="AX147" s="192" t="s">
        <v>7407</v>
      </c>
      <c r="AZ147" s="230" t="s">
        <v>263</v>
      </c>
      <c r="BA147" s="230" t="s">
        <v>7562</v>
      </c>
      <c r="BB147" s="230">
        <v>5</v>
      </c>
      <c r="BC147" s="194" t="s">
        <v>7686</v>
      </c>
      <c r="BD147" s="194" t="s">
        <v>7687</v>
      </c>
      <c r="BE147" s="194" t="s">
        <v>7688</v>
      </c>
      <c r="BF147" s="194" t="s">
        <v>7689</v>
      </c>
      <c r="BG147" s="194" t="s">
        <v>7690</v>
      </c>
      <c r="BH147" s="230" t="s">
        <v>7691</v>
      </c>
      <c r="BJ147" s="230">
        <v>4</v>
      </c>
      <c r="BK147" s="230" t="s">
        <v>7692</v>
      </c>
      <c r="BL147" s="198" t="s">
        <v>7412</v>
      </c>
      <c r="CQ147" s="199">
        <v>1</v>
      </c>
    </row>
    <row r="148" spans="13:95" x14ac:dyDescent="0.25">
      <c r="M148" s="192" t="s">
        <v>2420</v>
      </c>
      <c r="N148" s="192">
        <v>146</v>
      </c>
      <c r="O148" s="192" t="s">
        <v>7372</v>
      </c>
      <c r="P148" s="154" t="s">
        <v>7373</v>
      </c>
      <c r="Q148" s="154" t="s">
        <v>10799</v>
      </c>
      <c r="R148" s="154" t="s">
        <v>10800</v>
      </c>
      <c r="S148" s="192" t="s">
        <v>10891</v>
      </c>
      <c r="T148" s="154" t="s">
        <v>10892</v>
      </c>
      <c r="U148" s="192" t="s">
        <v>7663</v>
      </c>
      <c r="V148" s="154" t="s">
        <v>10893</v>
      </c>
      <c r="W148" s="154" t="s">
        <v>10894</v>
      </c>
      <c r="X148" s="154" t="s">
        <v>10895</v>
      </c>
      <c r="Y148" s="154" t="s">
        <v>7382</v>
      </c>
      <c r="Z148" s="154" t="s">
        <v>7383</v>
      </c>
      <c r="AA148" s="154" t="s">
        <v>7384</v>
      </c>
      <c r="AB148" s="154" t="s">
        <v>10896</v>
      </c>
      <c r="AC148" s="154" t="s">
        <v>10897</v>
      </c>
      <c r="AD148" s="154" t="s">
        <v>10898</v>
      </c>
      <c r="AE148" s="154" t="s">
        <v>10899</v>
      </c>
      <c r="AF148" s="154" t="s">
        <v>10900</v>
      </c>
      <c r="AG148" s="154" t="s">
        <v>10901</v>
      </c>
      <c r="AH148" s="154" t="s">
        <v>10902</v>
      </c>
      <c r="AI148" s="154" t="s">
        <v>10903</v>
      </c>
      <c r="AJ148" s="154" t="s">
        <v>10904</v>
      </c>
      <c r="AK148" s="154" t="s">
        <v>10905</v>
      </c>
      <c r="AL148" s="154" t="s">
        <v>10906</v>
      </c>
      <c r="AM148" s="154" t="s">
        <v>10907</v>
      </c>
      <c r="AN148" s="154" t="s">
        <v>10818</v>
      </c>
      <c r="AO148" s="154" t="s">
        <v>10908</v>
      </c>
      <c r="AP148" s="154" t="s">
        <v>9230</v>
      </c>
      <c r="AQ148" s="154" t="s">
        <v>10909</v>
      </c>
      <c r="AR148" s="154" t="s">
        <v>10910</v>
      </c>
      <c r="AS148" s="154" t="s">
        <v>10911</v>
      </c>
      <c r="AT148" s="154" t="s">
        <v>7778</v>
      </c>
      <c r="AU148" s="192" t="s">
        <v>7404</v>
      </c>
      <c r="AV148" s="192" t="s">
        <v>10912</v>
      </c>
      <c r="AW148" s="192" t="s">
        <v>7406</v>
      </c>
      <c r="AX148" s="192" t="s">
        <v>7407</v>
      </c>
      <c r="AZ148" s="230" t="s">
        <v>263</v>
      </c>
      <c r="BA148" s="230" t="s">
        <v>5333</v>
      </c>
      <c r="BB148" s="230">
        <v>1</v>
      </c>
      <c r="BC148" s="194" t="s">
        <v>7719</v>
      </c>
      <c r="BD148" s="194" t="s">
        <v>10682</v>
      </c>
      <c r="BE148" s="194" t="s">
        <v>10683</v>
      </c>
      <c r="BH148" s="194"/>
      <c r="BI148" s="194"/>
      <c r="BJ148" s="230">
        <v>4</v>
      </c>
      <c r="BK148" s="230" t="s">
        <v>7720</v>
      </c>
      <c r="BL148" s="198" t="s">
        <v>7412</v>
      </c>
      <c r="CQ148" s="199">
        <v>1</v>
      </c>
    </row>
    <row r="149" spans="13:95" x14ac:dyDescent="0.25">
      <c r="M149" s="192" t="s">
        <v>2439</v>
      </c>
      <c r="N149" s="192">
        <v>147</v>
      </c>
      <c r="O149" s="192" t="s">
        <v>7372</v>
      </c>
      <c r="P149" s="154" t="s">
        <v>7373</v>
      </c>
      <c r="Q149" s="154" t="s">
        <v>10799</v>
      </c>
      <c r="R149" s="154" t="s">
        <v>10800</v>
      </c>
      <c r="S149" s="192" t="s">
        <v>10913</v>
      </c>
      <c r="T149" s="154" t="s">
        <v>10914</v>
      </c>
      <c r="U149" s="192" t="s">
        <v>7663</v>
      </c>
      <c r="V149" s="154" t="s">
        <v>10915</v>
      </c>
      <c r="W149" s="154" t="s">
        <v>10916</v>
      </c>
      <c r="X149" s="154" t="s">
        <v>10917</v>
      </c>
      <c r="Y149" s="154" t="s">
        <v>7382</v>
      </c>
      <c r="Z149" s="154" t="s">
        <v>7383</v>
      </c>
      <c r="AA149" s="154" t="s">
        <v>7384</v>
      </c>
      <c r="AB149" s="154" t="s">
        <v>10918</v>
      </c>
      <c r="AC149" s="154" t="s">
        <v>10919</v>
      </c>
      <c r="AD149" s="154" t="s">
        <v>10920</v>
      </c>
      <c r="AE149" s="154" t="s">
        <v>10921</v>
      </c>
      <c r="AF149" s="154" t="s">
        <v>10922</v>
      </c>
      <c r="AG149" s="154" t="s">
        <v>10923</v>
      </c>
      <c r="AH149" s="154" t="s">
        <v>10924</v>
      </c>
      <c r="AI149" s="154" t="s">
        <v>10925</v>
      </c>
      <c r="AJ149" s="154" t="s">
        <v>10926</v>
      </c>
      <c r="AK149" s="154" t="s">
        <v>10927</v>
      </c>
      <c r="AL149" s="154" t="s">
        <v>10928</v>
      </c>
      <c r="AM149" s="154" t="s">
        <v>10929</v>
      </c>
      <c r="AN149" s="154" t="s">
        <v>10818</v>
      </c>
      <c r="AO149" s="154" t="s">
        <v>10930</v>
      </c>
      <c r="AP149" s="154" t="s">
        <v>9230</v>
      </c>
      <c r="AQ149" s="154" t="s">
        <v>10931</v>
      </c>
      <c r="AR149" s="154" t="s">
        <v>10932</v>
      </c>
      <c r="AS149" s="154" t="s">
        <v>10933</v>
      </c>
      <c r="AT149" s="154" t="s">
        <v>7778</v>
      </c>
      <c r="AU149" s="192" t="s">
        <v>7404</v>
      </c>
      <c r="AV149" s="192" t="s">
        <v>10934</v>
      </c>
      <c r="AW149" s="192" t="s">
        <v>7406</v>
      </c>
      <c r="AX149" s="192" t="s">
        <v>7407</v>
      </c>
      <c r="AZ149" s="230" t="s">
        <v>263</v>
      </c>
      <c r="BA149" s="230" t="s">
        <v>5333</v>
      </c>
      <c r="BB149" s="230">
        <v>2</v>
      </c>
      <c r="BC149" s="194" t="s">
        <v>7745</v>
      </c>
      <c r="BD149" s="194" t="s">
        <v>7746</v>
      </c>
      <c r="BE149" s="194" t="s">
        <v>7747</v>
      </c>
      <c r="BF149" s="194" t="s">
        <v>7748</v>
      </c>
      <c r="BG149" s="194" t="s">
        <v>7749</v>
      </c>
      <c r="BH149" s="194" t="s">
        <v>7750</v>
      </c>
      <c r="BI149" s="194"/>
      <c r="BJ149" s="230">
        <v>4</v>
      </c>
      <c r="BK149" s="230" t="s">
        <v>7751</v>
      </c>
      <c r="BL149" s="198" t="s">
        <v>7412</v>
      </c>
      <c r="CQ149" s="199">
        <v>1</v>
      </c>
    </row>
    <row r="150" spans="13:95" x14ac:dyDescent="0.25">
      <c r="M150" s="192" t="s">
        <v>2450</v>
      </c>
      <c r="N150" s="192">
        <v>148</v>
      </c>
      <c r="O150" s="192" t="s">
        <v>7372</v>
      </c>
      <c r="P150" s="154" t="s">
        <v>7373</v>
      </c>
      <c r="Q150" s="154" t="s">
        <v>10799</v>
      </c>
      <c r="R150" s="154" t="s">
        <v>10800</v>
      </c>
      <c r="S150" s="192" t="s">
        <v>10935</v>
      </c>
      <c r="T150" s="154" t="s">
        <v>10936</v>
      </c>
      <c r="U150" s="192" t="s">
        <v>7663</v>
      </c>
      <c r="V150" s="154" t="s">
        <v>10937</v>
      </c>
      <c r="W150" s="154" t="s">
        <v>10938</v>
      </c>
      <c r="X150" s="154" t="s">
        <v>10939</v>
      </c>
      <c r="Y150" s="154" t="s">
        <v>7382</v>
      </c>
      <c r="Z150" s="154" t="s">
        <v>7383</v>
      </c>
      <c r="AA150" s="154" t="s">
        <v>7384</v>
      </c>
      <c r="AB150" s="154" t="s">
        <v>10940</v>
      </c>
      <c r="AC150" s="154" t="s">
        <v>10941</v>
      </c>
      <c r="AD150" s="154" t="s">
        <v>10942</v>
      </c>
      <c r="AE150" s="154" t="s">
        <v>10943</v>
      </c>
      <c r="AF150" s="154" t="s">
        <v>10944</v>
      </c>
      <c r="AG150" s="154" t="s">
        <v>10945</v>
      </c>
      <c r="AH150" s="154" t="s">
        <v>10946</v>
      </c>
      <c r="AI150" s="154" t="s">
        <v>10947</v>
      </c>
      <c r="AJ150" s="154" t="s">
        <v>10948</v>
      </c>
      <c r="AK150" s="154" t="s">
        <v>10949</v>
      </c>
      <c r="AL150" s="154" t="s">
        <v>10950</v>
      </c>
      <c r="AM150" s="154" t="s">
        <v>10951</v>
      </c>
      <c r="AN150" s="154" t="s">
        <v>10818</v>
      </c>
      <c r="AO150" s="154" t="s">
        <v>10952</v>
      </c>
      <c r="AP150" s="154" t="s">
        <v>9230</v>
      </c>
      <c r="AQ150" s="154" t="s">
        <v>10953</v>
      </c>
      <c r="AR150" s="154" t="s">
        <v>10954</v>
      </c>
      <c r="AS150" s="154" t="s">
        <v>10955</v>
      </c>
      <c r="AT150" s="154" t="s">
        <v>7778</v>
      </c>
      <c r="AU150" s="192" t="s">
        <v>7404</v>
      </c>
      <c r="AV150" s="192" t="s">
        <v>10956</v>
      </c>
      <c r="AW150" s="192" t="s">
        <v>7406</v>
      </c>
      <c r="AX150" s="192" t="s">
        <v>7407</v>
      </c>
      <c r="AZ150" s="230" t="s">
        <v>263</v>
      </c>
      <c r="BA150" s="230" t="s">
        <v>5333</v>
      </c>
      <c r="BB150" s="230">
        <v>3</v>
      </c>
      <c r="BC150" s="194" t="s">
        <v>7781</v>
      </c>
      <c r="BD150" s="194" t="s">
        <v>10728</v>
      </c>
      <c r="BH150" s="194"/>
      <c r="BI150" s="194"/>
      <c r="BJ150" s="230">
        <v>4</v>
      </c>
      <c r="BK150" s="230" t="s">
        <v>7782</v>
      </c>
      <c r="BL150" s="198" t="s">
        <v>7412</v>
      </c>
      <c r="CQ150" s="199">
        <v>1</v>
      </c>
    </row>
    <row r="151" spans="13:95" x14ac:dyDescent="0.25">
      <c r="M151" s="192" t="s">
        <v>2461</v>
      </c>
      <c r="N151" s="192">
        <v>149</v>
      </c>
      <c r="O151" s="192" t="s">
        <v>7372</v>
      </c>
      <c r="P151" s="154" t="s">
        <v>7373</v>
      </c>
      <c r="Q151" s="154" t="s">
        <v>10799</v>
      </c>
      <c r="R151" s="154" t="s">
        <v>10800</v>
      </c>
      <c r="S151" s="192" t="s">
        <v>10957</v>
      </c>
      <c r="T151" s="154" t="s">
        <v>10958</v>
      </c>
      <c r="U151" s="192" t="s">
        <v>7663</v>
      </c>
      <c r="V151" s="154" t="s">
        <v>10959</v>
      </c>
      <c r="W151" s="154" t="s">
        <v>10960</v>
      </c>
      <c r="X151" s="154" t="s">
        <v>10961</v>
      </c>
      <c r="Y151" s="154" t="s">
        <v>7382</v>
      </c>
      <c r="Z151" s="154" t="s">
        <v>7383</v>
      </c>
      <c r="AA151" s="154" t="s">
        <v>7384</v>
      </c>
      <c r="AB151" s="154" t="s">
        <v>10962</v>
      </c>
      <c r="AC151" s="154" t="s">
        <v>10963</v>
      </c>
      <c r="AD151" s="154" t="s">
        <v>10964</v>
      </c>
      <c r="AE151" s="154" t="s">
        <v>10965</v>
      </c>
      <c r="AF151" s="154" t="s">
        <v>10966</v>
      </c>
      <c r="AG151" s="154" t="s">
        <v>10967</v>
      </c>
      <c r="AH151" s="154" t="s">
        <v>10968</v>
      </c>
      <c r="AI151" s="154" t="s">
        <v>10969</v>
      </c>
      <c r="AJ151" s="154" t="s">
        <v>10970</v>
      </c>
      <c r="AK151" s="154" t="s">
        <v>10971</v>
      </c>
      <c r="AL151" s="154" t="s">
        <v>10972</v>
      </c>
      <c r="AM151" s="154" t="s">
        <v>10973</v>
      </c>
      <c r="AN151" s="154" t="s">
        <v>10818</v>
      </c>
      <c r="AO151" s="154" t="s">
        <v>10974</v>
      </c>
      <c r="AP151" s="154" t="s">
        <v>9230</v>
      </c>
      <c r="AQ151" s="154" t="s">
        <v>10975</v>
      </c>
      <c r="AR151" s="154" t="s">
        <v>10976</v>
      </c>
      <c r="AS151" s="154" t="s">
        <v>10977</v>
      </c>
      <c r="AT151" s="154" t="s">
        <v>7778</v>
      </c>
      <c r="AU151" s="192" t="s">
        <v>7404</v>
      </c>
      <c r="AV151" s="192" t="s">
        <v>10978</v>
      </c>
      <c r="AW151" s="192" t="s">
        <v>7406</v>
      </c>
      <c r="AX151" s="192" t="s">
        <v>7407</v>
      </c>
      <c r="AZ151" s="230" t="s">
        <v>263</v>
      </c>
      <c r="BA151" s="230" t="s">
        <v>5333</v>
      </c>
      <c r="BB151" s="230">
        <v>4</v>
      </c>
      <c r="BC151" s="194" t="s">
        <v>7806</v>
      </c>
      <c r="BD151" s="194" t="s">
        <v>7807</v>
      </c>
      <c r="BE151" s="194" t="s">
        <v>7808</v>
      </c>
      <c r="BF151" s="194" t="s">
        <v>7654</v>
      </c>
      <c r="BG151" s="194" t="s">
        <v>7809</v>
      </c>
      <c r="BH151" s="194" t="s">
        <v>7810</v>
      </c>
      <c r="BI151" s="194" t="s">
        <v>7811</v>
      </c>
      <c r="BJ151" s="230">
        <v>4</v>
      </c>
      <c r="BK151" s="230" t="s">
        <v>7812</v>
      </c>
      <c r="BL151" s="198" t="s">
        <v>7412</v>
      </c>
      <c r="CQ151" s="199">
        <v>1</v>
      </c>
    </row>
    <row r="152" spans="13:95" x14ac:dyDescent="0.25">
      <c r="M152" s="192" t="s">
        <v>2472</v>
      </c>
      <c r="N152" s="192">
        <v>150</v>
      </c>
      <c r="O152" s="192" t="s">
        <v>7372</v>
      </c>
      <c r="P152" s="154" t="s">
        <v>7373</v>
      </c>
      <c r="Q152" s="154" t="s">
        <v>10799</v>
      </c>
      <c r="R152" s="154" t="s">
        <v>10800</v>
      </c>
      <c r="S152" s="192" t="s">
        <v>10979</v>
      </c>
      <c r="T152" s="154" t="s">
        <v>10980</v>
      </c>
      <c r="U152" s="192" t="s">
        <v>7663</v>
      </c>
      <c r="V152" s="154" t="s">
        <v>10981</v>
      </c>
      <c r="W152" s="154" t="s">
        <v>10982</v>
      </c>
      <c r="X152" s="154" t="s">
        <v>10983</v>
      </c>
      <c r="Y152" s="154" t="s">
        <v>7382</v>
      </c>
      <c r="Z152" s="154" t="s">
        <v>7383</v>
      </c>
      <c r="AA152" s="154" t="s">
        <v>7384</v>
      </c>
      <c r="AB152" s="154" t="s">
        <v>10984</v>
      </c>
      <c r="AC152" s="154" t="s">
        <v>10985</v>
      </c>
      <c r="AD152" s="154" t="s">
        <v>10986</v>
      </c>
      <c r="AE152" s="154" t="s">
        <v>10987</v>
      </c>
      <c r="AF152" s="154" t="s">
        <v>10988</v>
      </c>
      <c r="AG152" s="154" t="s">
        <v>10989</v>
      </c>
      <c r="AH152" s="154" t="s">
        <v>10990</v>
      </c>
      <c r="AI152" s="154" t="s">
        <v>10991</v>
      </c>
      <c r="AJ152" s="154" t="s">
        <v>10992</v>
      </c>
      <c r="AK152" s="154" t="s">
        <v>10993</v>
      </c>
      <c r="AL152" s="154" t="s">
        <v>10994</v>
      </c>
      <c r="AM152" s="154" t="s">
        <v>10995</v>
      </c>
      <c r="AN152" s="154" t="s">
        <v>10818</v>
      </c>
      <c r="AO152" s="154" t="s">
        <v>10996</v>
      </c>
      <c r="AP152" s="154" t="s">
        <v>9230</v>
      </c>
      <c r="AQ152" s="154" t="s">
        <v>10997</v>
      </c>
      <c r="AR152" s="154" t="s">
        <v>10998</v>
      </c>
      <c r="AS152" s="154" t="s">
        <v>10999</v>
      </c>
      <c r="AT152" s="154" t="s">
        <v>7778</v>
      </c>
      <c r="AU152" s="192" t="s">
        <v>7404</v>
      </c>
      <c r="AV152" s="192" t="s">
        <v>11000</v>
      </c>
      <c r="AW152" s="192" t="s">
        <v>7406</v>
      </c>
      <c r="AX152" s="192" t="s">
        <v>7407</v>
      </c>
      <c r="AZ152" s="230" t="s">
        <v>263</v>
      </c>
      <c r="BA152" s="230" t="s">
        <v>5333</v>
      </c>
      <c r="BB152" s="230">
        <v>5</v>
      </c>
      <c r="BC152" s="194" t="s">
        <v>7836</v>
      </c>
      <c r="BD152" s="194" t="s">
        <v>7837</v>
      </c>
      <c r="BE152" s="194" t="s">
        <v>7838</v>
      </c>
      <c r="BF152" s="194" t="s">
        <v>7839</v>
      </c>
      <c r="BG152" s="194" t="s">
        <v>7840</v>
      </c>
      <c r="BH152" s="194" t="s">
        <v>7533</v>
      </c>
      <c r="BI152" s="194"/>
      <c r="BJ152" s="230">
        <v>4</v>
      </c>
      <c r="BK152" s="230" t="s">
        <v>7841</v>
      </c>
      <c r="BL152" s="198" t="s">
        <v>7412</v>
      </c>
      <c r="CQ152" s="199">
        <v>1</v>
      </c>
    </row>
    <row r="153" spans="13:95" x14ac:dyDescent="0.25">
      <c r="M153" s="192" t="s">
        <v>2483</v>
      </c>
      <c r="N153" s="192">
        <v>151</v>
      </c>
      <c r="O153" s="192" t="s">
        <v>7372</v>
      </c>
      <c r="P153" s="154" t="s">
        <v>7373</v>
      </c>
      <c r="Q153" s="154" t="s">
        <v>10799</v>
      </c>
      <c r="R153" s="154" t="s">
        <v>10800</v>
      </c>
      <c r="S153" s="192" t="s">
        <v>11001</v>
      </c>
      <c r="T153" s="154" t="s">
        <v>11002</v>
      </c>
      <c r="U153" s="192" t="s">
        <v>7663</v>
      </c>
      <c r="V153" s="154" t="s">
        <v>11003</v>
      </c>
      <c r="W153" s="154" t="s">
        <v>11004</v>
      </c>
      <c r="X153" s="154" t="s">
        <v>11005</v>
      </c>
      <c r="Y153" s="154" t="s">
        <v>7382</v>
      </c>
      <c r="Z153" s="154" t="s">
        <v>7383</v>
      </c>
      <c r="AA153" s="154" t="s">
        <v>7384</v>
      </c>
      <c r="AB153" s="154" t="s">
        <v>11006</v>
      </c>
      <c r="AC153" s="154" t="s">
        <v>11007</v>
      </c>
      <c r="AD153" s="154" t="s">
        <v>11008</v>
      </c>
      <c r="AE153" s="154" t="s">
        <v>11009</v>
      </c>
      <c r="AF153" s="154" t="s">
        <v>11010</v>
      </c>
      <c r="AG153" s="154" t="s">
        <v>11011</v>
      </c>
      <c r="AH153" s="154" t="s">
        <v>11012</v>
      </c>
      <c r="AI153" s="154" t="s">
        <v>11013</v>
      </c>
      <c r="AJ153" s="154" t="s">
        <v>11014</v>
      </c>
      <c r="AK153" s="154" t="s">
        <v>11015</v>
      </c>
      <c r="AL153" s="154" t="s">
        <v>11016</v>
      </c>
      <c r="AM153" s="154" t="s">
        <v>11017</v>
      </c>
      <c r="AN153" s="154" t="s">
        <v>11018</v>
      </c>
      <c r="AO153" s="154" t="s">
        <v>11019</v>
      </c>
      <c r="AP153" s="154" t="s">
        <v>9230</v>
      </c>
      <c r="AQ153" s="154" t="s">
        <v>11020</v>
      </c>
      <c r="AR153" s="154" t="s">
        <v>11021</v>
      </c>
      <c r="AS153" s="154" t="s">
        <v>11022</v>
      </c>
      <c r="AT153" s="154" t="s">
        <v>7778</v>
      </c>
      <c r="AU153" s="192" t="s">
        <v>7404</v>
      </c>
      <c r="AV153" s="192" t="s">
        <v>11023</v>
      </c>
      <c r="AW153" s="192" t="s">
        <v>7406</v>
      </c>
      <c r="AX153" s="192" t="s">
        <v>7407</v>
      </c>
      <c r="AZ153" s="230" t="s">
        <v>284</v>
      </c>
      <c r="BA153" s="230" t="s">
        <v>5332</v>
      </c>
      <c r="BB153" s="230">
        <v>1</v>
      </c>
      <c r="BC153" s="194" t="s">
        <v>7408</v>
      </c>
      <c r="BD153" s="194" t="s">
        <v>11024</v>
      </c>
      <c r="BE153" s="194" t="s">
        <v>8951</v>
      </c>
      <c r="BJ153" s="230">
        <v>4</v>
      </c>
      <c r="BK153" s="230" t="s">
        <v>7411</v>
      </c>
      <c r="BL153" s="198" t="s">
        <v>7412</v>
      </c>
      <c r="CQ153" s="199">
        <v>1</v>
      </c>
    </row>
    <row r="154" spans="13:95" x14ac:dyDescent="0.25">
      <c r="M154" s="192" t="s">
        <v>2494</v>
      </c>
      <c r="N154" s="192">
        <v>152</v>
      </c>
      <c r="O154" s="192" t="s">
        <v>7372</v>
      </c>
      <c r="P154" s="154" t="s">
        <v>7373</v>
      </c>
      <c r="Q154" s="154" t="s">
        <v>10799</v>
      </c>
      <c r="R154" s="154" t="s">
        <v>10800</v>
      </c>
      <c r="S154" s="192" t="s">
        <v>11025</v>
      </c>
      <c r="T154" s="154" t="s">
        <v>11026</v>
      </c>
      <c r="U154" s="192" t="s">
        <v>7663</v>
      </c>
      <c r="V154" s="154" t="s">
        <v>11027</v>
      </c>
      <c r="W154" s="154" t="s">
        <v>11028</v>
      </c>
      <c r="X154" s="154" t="s">
        <v>11029</v>
      </c>
      <c r="Y154" s="154" t="s">
        <v>7382</v>
      </c>
      <c r="Z154" s="154" t="s">
        <v>7383</v>
      </c>
      <c r="AA154" s="154" t="s">
        <v>7384</v>
      </c>
      <c r="AB154" s="154" t="s">
        <v>11030</v>
      </c>
      <c r="AC154" s="154" t="s">
        <v>11031</v>
      </c>
      <c r="AD154" s="154" t="s">
        <v>11032</v>
      </c>
      <c r="AE154" s="154" t="s">
        <v>11033</v>
      </c>
      <c r="AF154" s="154" t="s">
        <v>11034</v>
      </c>
      <c r="AG154" s="154" t="s">
        <v>11035</v>
      </c>
      <c r="AH154" s="154" t="s">
        <v>11036</v>
      </c>
      <c r="AI154" s="154" t="s">
        <v>11037</v>
      </c>
      <c r="AJ154" s="154" t="s">
        <v>11038</v>
      </c>
      <c r="AK154" s="154" t="s">
        <v>11039</v>
      </c>
      <c r="AL154" s="154" t="s">
        <v>11040</v>
      </c>
      <c r="AM154" s="154" t="s">
        <v>11041</v>
      </c>
      <c r="AN154" s="154" t="s">
        <v>8664</v>
      </c>
      <c r="AO154" s="154" t="s">
        <v>11042</v>
      </c>
      <c r="AP154" s="154" t="s">
        <v>9230</v>
      </c>
      <c r="AQ154" s="154" t="s">
        <v>11043</v>
      </c>
      <c r="AR154" s="154" t="s">
        <v>11044</v>
      </c>
      <c r="AS154" s="154" t="s">
        <v>11045</v>
      </c>
      <c r="AT154" s="154" t="s">
        <v>7778</v>
      </c>
      <c r="AU154" s="192" t="s">
        <v>7404</v>
      </c>
      <c r="AV154" s="192" t="s">
        <v>11046</v>
      </c>
      <c r="AW154" s="192" t="s">
        <v>7406</v>
      </c>
      <c r="AX154" s="192" t="s">
        <v>7407</v>
      </c>
      <c r="AZ154" s="230" t="s">
        <v>284</v>
      </c>
      <c r="BA154" s="230" t="s">
        <v>5332</v>
      </c>
      <c r="BB154" s="230">
        <v>2</v>
      </c>
      <c r="BC154" s="194" t="s">
        <v>7439</v>
      </c>
      <c r="BD154" s="194" t="s">
        <v>11047</v>
      </c>
      <c r="BE154" s="194" t="s">
        <v>7441</v>
      </c>
      <c r="BF154" s="194" t="s">
        <v>7442</v>
      </c>
      <c r="BG154" s="194" t="s">
        <v>7443</v>
      </c>
      <c r="BJ154" s="230">
        <v>4</v>
      </c>
      <c r="BK154" s="230" t="s">
        <v>7444</v>
      </c>
      <c r="BL154" s="198" t="s">
        <v>7412</v>
      </c>
      <c r="CQ154" s="199">
        <v>1</v>
      </c>
    </row>
    <row r="155" spans="13:95" x14ac:dyDescent="0.25">
      <c r="M155" s="192" t="s">
        <v>2505</v>
      </c>
      <c r="N155" s="192">
        <v>153</v>
      </c>
      <c r="O155" s="192" t="s">
        <v>7372</v>
      </c>
      <c r="P155" s="154" t="s">
        <v>7373</v>
      </c>
      <c r="Q155" s="154" t="s">
        <v>10799</v>
      </c>
      <c r="R155" s="154" t="s">
        <v>10800</v>
      </c>
      <c r="S155" s="192" t="s">
        <v>11048</v>
      </c>
      <c r="T155" s="154" t="s">
        <v>11049</v>
      </c>
      <c r="U155" s="192" t="s">
        <v>7663</v>
      </c>
      <c r="V155" s="154" t="s">
        <v>11050</v>
      </c>
      <c r="W155" s="154" t="s">
        <v>11051</v>
      </c>
      <c r="X155" s="154" t="s">
        <v>11052</v>
      </c>
      <c r="Y155" s="154" t="s">
        <v>7382</v>
      </c>
      <c r="Z155" s="154" t="s">
        <v>7383</v>
      </c>
      <c r="AA155" s="154" t="s">
        <v>7384</v>
      </c>
      <c r="AB155" s="154" t="s">
        <v>11053</v>
      </c>
      <c r="AC155" s="154" t="s">
        <v>11054</v>
      </c>
      <c r="AD155" s="154" t="s">
        <v>11055</v>
      </c>
      <c r="AE155" s="154" t="s">
        <v>11056</v>
      </c>
      <c r="AF155" s="154" t="s">
        <v>11057</v>
      </c>
      <c r="AG155" s="154" t="s">
        <v>11058</v>
      </c>
      <c r="AH155" s="154" t="s">
        <v>11059</v>
      </c>
      <c r="AI155" s="154" t="s">
        <v>11060</v>
      </c>
      <c r="AJ155" s="154" t="s">
        <v>11061</v>
      </c>
      <c r="AK155" s="154" t="s">
        <v>11062</v>
      </c>
      <c r="AL155" s="154" t="s">
        <v>11063</v>
      </c>
      <c r="AM155" s="154" t="s">
        <v>11064</v>
      </c>
      <c r="AN155" s="154" t="s">
        <v>10818</v>
      </c>
      <c r="AO155" s="154" t="s">
        <v>11065</v>
      </c>
      <c r="AP155" s="154" t="s">
        <v>9230</v>
      </c>
      <c r="AQ155" s="154" t="s">
        <v>11066</v>
      </c>
      <c r="AR155" s="154" t="s">
        <v>11067</v>
      </c>
      <c r="AS155" s="154" t="s">
        <v>11068</v>
      </c>
      <c r="AT155" s="154" t="s">
        <v>7778</v>
      </c>
      <c r="AU155" s="192" t="s">
        <v>7404</v>
      </c>
      <c r="AV155" s="192" t="s">
        <v>11069</v>
      </c>
      <c r="AW155" s="192" t="s">
        <v>7406</v>
      </c>
      <c r="AX155" s="192" t="s">
        <v>7407</v>
      </c>
      <c r="AZ155" s="230" t="s">
        <v>284</v>
      </c>
      <c r="BA155" s="230" t="s">
        <v>5332</v>
      </c>
      <c r="BB155" s="230">
        <v>3</v>
      </c>
      <c r="BC155" s="194" t="s">
        <v>7472</v>
      </c>
      <c r="BD155" s="194" t="s">
        <v>11070</v>
      </c>
      <c r="BJ155" s="230">
        <v>4</v>
      </c>
      <c r="BK155" s="230" t="s">
        <v>7474</v>
      </c>
      <c r="BL155" s="198" t="s">
        <v>7412</v>
      </c>
      <c r="CQ155" s="199">
        <v>1</v>
      </c>
    </row>
    <row r="156" spans="13:95" x14ac:dyDescent="0.25">
      <c r="M156" s="192" t="s">
        <v>2516</v>
      </c>
      <c r="N156" s="192">
        <v>154</v>
      </c>
      <c r="O156" s="192" t="s">
        <v>7372</v>
      </c>
      <c r="P156" s="154" t="s">
        <v>7373</v>
      </c>
      <c r="Q156" s="154" t="s">
        <v>7374</v>
      </c>
      <c r="R156" s="154" t="s">
        <v>11071</v>
      </c>
      <c r="S156" s="192" t="s">
        <v>11072</v>
      </c>
      <c r="T156" s="154" t="s">
        <v>11073</v>
      </c>
      <c r="U156" s="192" t="s">
        <v>2873</v>
      </c>
      <c r="V156" s="154" t="s">
        <v>11073</v>
      </c>
      <c r="W156" s="154" t="s">
        <v>11073</v>
      </c>
      <c r="X156" s="154" t="s">
        <v>11073</v>
      </c>
      <c r="Y156" s="154" t="s">
        <v>7382</v>
      </c>
      <c r="Z156" s="154" t="s">
        <v>7383</v>
      </c>
      <c r="AA156" s="154" t="s">
        <v>7384</v>
      </c>
      <c r="AB156" s="154" t="s">
        <v>11074</v>
      </c>
      <c r="AC156" s="154" t="s">
        <v>11075</v>
      </c>
      <c r="AD156" s="154" t="s">
        <v>11076</v>
      </c>
      <c r="AE156" s="154" t="s">
        <v>11077</v>
      </c>
      <c r="AF156" s="154" t="s">
        <v>11078</v>
      </c>
      <c r="AG156" s="154" t="s">
        <v>11079</v>
      </c>
      <c r="AH156" s="154" t="s">
        <v>11080</v>
      </c>
      <c r="AI156" s="154" t="s">
        <v>11081</v>
      </c>
      <c r="AJ156" s="154" t="s">
        <v>11082</v>
      </c>
      <c r="AK156" s="154" t="s">
        <v>11083</v>
      </c>
      <c r="AL156" s="154" t="s">
        <v>11084</v>
      </c>
      <c r="AM156" s="154" t="s">
        <v>11085</v>
      </c>
      <c r="AN156" s="154" t="s">
        <v>7397</v>
      </c>
      <c r="AO156" s="154" t="s">
        <v>11086</v>
      </c>
      <c r="AP156" s="154" t="s">
        <v>11087</v>
      </c>
      <c r="AQ156" s="154" t="s">
        <v>11088</v>
      </c>
      <c r="AR156" s="154" t="s">
        <v>11089</v>
      </c>
      <c r="AS156" s="154" t="s">
        <v>11090</v>
      </c>
      <c r="AT156" s="154" t="s">
        <v>11091</v>
      </c>
      <c r="AU156" s="192" t="s">
        <v>7404</v>
      </c>
      <c r="AV156" s="192" t="s">
        <v>11092</v>
      </c>
      <c r="AW156" s="192" t="s">
        <v>7406</v>
      </c>
      <c r="AX156" s="192" t="s">
        <v>8006</v>
      </c>
      <c r="AZ156" s="230" t="s">
        <v>284</v>
      </c>
      <c r="BA156" s="230" t="s">
        <v>5332</v>
      </c>
      <c r="BB156" s="230">
        <v>4</v>
      </c>
      <c r="BC156" s="194" t="s">
        <v>7502</v>
      </c>
      <c r="BD156" s="194" t="s">
        <v>11093</v>
      </c>
      <c r="BJ156" s="230">
        <v>4</v>
      </c>
      <c r="BK156" s="230" t="s">
        <v>7504</v>
      </c>
      <c r="BL156" s="198" t="s">
        <v>7412</v>
      </c>
      <c r="CQ156" s="199">
        <v>1</v>
      </c>
    </row>
    <row r="157" spans="13:95" x14ac:dyDescent="0.25">
      <c r="M157" s="192" t="s">
        <v>2527</v>
      </c>
      <c r="N157" s="192">
        <v>155</v>
      </c>
      <c r="O157" s="192" t="s">
        <v>7372</v>
      </c>
      <c r="P157" s="154" t="s">
        <v>7373</v>
      </c>
      <c r="Q157" s="154" t="s">
        <v>7374</v>
      </c>
      <c r="R157" s="154" t="s">
        <v>11071</v>
      </c>
      <c r="S157" s="192" t="s">
        <v>11072</v>
      </c>
      <c r="T157" s="154" t="s">
        <v>11094</v>
      </c>
      <c r="U157" s="192" t="s">
        <v>2873</v>
      </c>
      <c r="V157" s="154" t="s">
        <v>11094</v>
      </c>
      <c r="W157" s="154" t="s">
        <v>11094</v>
      </c>
      <c r="X157" s="154" t="s">
        <v>11094</v>
      </c>
      <c r="Y157" s="154" t="s">
        <v>7382</v>
      </c>
      <c r="Z157" s="154" t="s">
        <v>7383</v>
      </c>
      <c r="AA157" s="154" t="s">
        <v>7384</v>
      </c>
      <c r="AB157" s="154" t="s">
        <v>11095</v>
      </c>
      <c r="AC157" s="154" t="s">
        <v>11096</v>
      </c>
      <c r="AD157" s="154" t="s">
        <v>11097</v>
      </c>
      <c r="AE157" s="154" t="s">
        <v>11077</v>
      </c>
      <c r="AF157" s="154" t="s">
        <v>11078</v>
      </c>
      <c r="AG157" s="154" t="s">
        <v>11079</v>
      </c>
      <c r="AH157" s="154" t="s">
        <v>11080</v>
      </c>
      <c r="AI157" s="154" t="s">
        <v>11081</v>
      </c>
      <c r="AJ157" s="154" t="s">
        <v>11082</v>
      </c>
      <c r="AK157" s="154" t="s">
        <v>11083</v>
      </c>
      <c r="AL157" s="154" t="s">
        <v>11084</v>
      </c>
      <c r="AM157" s="154" t="s">
        <v>11085</v>
      </c>
      <c r="AN157" s="154" t="s">
        <v>7397</v>
      </c>
      <c r="AO157" s="154" t="s">
        <v>11086</v>
      </c>
      <c r="AP157" s="154" t="s">
        <v>11087</v>
      </c>
      <c r="AQ157" s="154" t="s">
        <v>11088</v>
      </c>
      <c r="AR157" s="154" t="s">
        <v>11089</v>
      </c>
      <c r="AS157" s="154" t="s">
        <v>11090</v>
      </c>
      <c r="AT157" s="154" t="s">
        <v>11091</v>
      </c>
      <c r="AU157" s="192" t="s">
        <v>7404</v>
      </c>
      <c r="AV157" s="192" t="s">
        <v>11092</v>
      </c>
      <c r="AW157" s="192" t="s">
        <v>7406</v>
      </c>
      <c r="AX157" s="192" t="s">
        <v>8006</v>
      </c>
      <c r="AZ157" s="230" t="s">
        <v>284</v>
      </c>
      <c r="BA157" s="230" t="s">
        <v>5332</v>
      </c>
      <c r="BB157" s="230">
        <v>5</v>
      </c>
      <c r="BC157" s="194" t="s">
        <v>7529</v>
      </c>
      <c r="BD157" s="194" t="s">
        <v>11098</v>
      </c>
      <c r="BE157" s="194" t="s">
        <v>11099</v>
      </c>
      <c r="BF157" s="194" t="s">
        <v>7532</v>
      </c>
      <c r="BG157" s="194" t="s">
        <v>7533</v>
      </c>
      <c r="BJ157" s="230">
        <v>4</v>
      </c>
      <c r="BK157" s="230" t="s">
        <v>7534</v>
      </c>
      <c r="BL157" s="198" t="s">
        <v>7412</v>
      </c>
      <c r="CQ157" s="199">
        <v>1</v>
      </c>
    </row>
    <row r="158" spans="13:95" x14ac:dyDescent="0.25">
      <c r="M158" s="192" t="s">
        <v>2538</v>
      </c>
      <c r="N158" s="192">
        <v>156</v>
      </c>
      <c r="O158" s="192" t="s">
        <v>7372</v>
      </c>
      <c r="P158" s="154" t="s">
        <v>7373</v>
      </c>
      <c r="Q158" s="154" t="s">
        <v>8083</v>
      </c>
      <c r="R158" s="154" t="s">
        <v>11100</v>
      </c>
      <c r="S158" s="192" t="s">
        <v>11101</v>
      </c>
      <c r="T158" s="154" t="s">
        <v>11102</v>
      </c>
      <c r="U158" s="192" t="s">
        <v>7663</v>
      </c>
      <c r="V158" s="154" t="s">
        <v>11102</v>
      </c>
      <c r="W158" s="154" t="s">
        <v>11102</v>
      </c>
      <c r="X158" s="154" t="s">
        <v>11102</v>
      </c>
      <c r="Y158" s="154" t="s">
        <v>7382</v>
      </c>
      <c r="Z158" s="154" t="s">
        <v>7383</v>
      </c>
      <c r="AA158" s="154" t="s">
        <v>7384</v>
      </c>
      <c r="AB158" s="154" t="s">
        <v>11103</v>
      </c>
      <c r="AC158" s="154" t="s">
        <v>11104</v>
      </c>
      <c r="AD158" s="154" t="s">
        <v>11105</v>
      </c>
      <c r="AE158" s="154" t="s">
        <v>11106</v>
      </c>
      <c r="AF158" s="154" t="s">
        <v>11107</v>
      </c>
      <c r="AG158" s="154" t="s">
        <v>11108</v>
      </c>
      <c r="AH158" s="154" t="s">
        <v>11109</v>
      </c>
      <c r="AI158" s="154" t="s">
        <v>11110</v>
      </c>
      <c r="AJ158" s="154" t="s">
        <v>11111</v>
      </c>
      <c r="AK158" s="154" t="s">
        <v>11112</v>
      </c>
      <c r="AL158" s="154" t="s">
        <v>11113</v>
      </c>
      <c r="AM158" s="154" t="s">
        <v>11114</v>
      </c>
      <c r="AN158" s="154" t="s">
        <v>8102</v>
      </c>
      <c r="AO158" s="154" t="s">
        <v>11086</v>
      </c>
      <c r="AP158" s="154" t="s">
        <v>11087</v>
      </c>
      <c r="AQ158" s="154" t="s">
        <v>11115</v>
      </c>
      <c r="AR158" s="154" t="s">
        <v>11116</v>
      </c>
      <c r="AS158" s="154" t="s">
        <v>11117</v>
      </c>
      <c r="AT158" s="154" t="s">
        <v>11091</v>
      </c>
      <c r="AU158" s="192" t="s">
        <v>7404</v>
      </c>
      <c r="AV158" s="192" t="s">
        <v>11118</v>
      </c>
      <c r="AW158" s="192" t="s">
        <v>7406</v>
      </c>
      <c r="AX158" s="192" t="s">
        <v>8006</v>
      </c>
      <c r="AZ158" s="230" t="s">
        <v>284</v>
      </c>
      <c r="BA158" s="230" t="s">
        <v>7562</v>
      </c>
      <c r="BB158" s="230">
        <v>1</v>
      </c>
      <c r="BC158" s="194" t="s">
        <v>7563</v>
      </c>
      <c r="BD158" s="194" t="s">
        <v>11047</v>
      </c>
      <c r="BJ158" s="230">
        <v>4</v>
      </c>
      <c r="BK158" s="230" t="s">
        <v>7564</v>
      </c>
      <c r="BL158" s="198" t="s">
        <v>7412</v>
      </c>
      <c r="CQ158" s="199">
        <v>1</v>
      </c>
    </row>
    <row r="159" spans="13:95" x14ac:dyDescent="0.25">
      <c r="M159" s="192" t="s">
        <v>2557</v>
      </c>
      <c r="N159" s="192">
        <v>157</v>
      </c>
      <c r="O159" s="192" t="s">
        <v>7372</v>
      </c>
      <c r="P159" s="154" t="s">
        <v>7753</v>
      </c>
      <c r="Q159" s="154" t="s">
        <v>8367</v>
      </c>
      <c r="R159" s="154" t="s">
        <v>11119</v>
      </c>
      <c r="S159" s="192" t="s">
        <v>11120</v>
      </c>
      <c r="T159" s="154" t="s">
        <v>11121</v>
      </c>
      <c r="U159" s="192" t="s">
        <v>7663</v>
      </c>
      <c r="V159" s="154" t="s">
        <v>11121</v>
      </c>
      <c r="W159" s="154" t="s">
        <v>11121</v>
      </c>
      <c r="X159" s="154" t="s">
        <v>11121</v>
      </c>
      <c r="Y159" s="154" t="s">
        <v>7382</v>
      </c>
      <c r="Z159" s="154" t="s">
        <v>7383</v>
      </c>
      <c r="AA159" s="154" t="s">
        <v>7384</v>
      </c>
      <c r="AB159" s="154" t="s">
        <v>11122</v>
      </c>
      <c r="AC159" s="154" t="s">
        <v>11123</v>
      </c>
      <c r="AD159" s="154" t="s">
        <v>11124</v>
      </c>
      <c r="AE159" s="154" t="s">
        <v>11125</v>
      </c>
      <c r="AF159" s="154" t="s">
        <v>11126</v>
      </c>
      <c r="AG159" s="154" t="s">
        <v>11127</v>
      </c>
      <c r="AH159" s="154" t="s">
        <v>11128</v>
      </c>
      <c r="AI159" s="154" t="s">
        <v>11129</v>
      </c>
      <c r="AJ159" s="154" t="s">
        <v>11130</v>
      </c>
      <c r="AK159" s="154" t="s">
        <v>11131</v>
      </c>
      <c r="AL159" s="154" t="s">
        <v>11132</v>
      </c>
      <c r="AM159" s="154" t="s">
        <v>11133</v>
      </c>
      <c r="AN159" s="154" t="s">
        <v>7397</v>
      </c>
      <c r="AO159" s="154" t="s">
        <v>11086</v>
      </c>
      <c r="AP159" s="154" t="s">
        <v>11087</v>
      </c>
      <c r="AQ159" s="154" t="s">
        <v>11134</v>
      </c>
      <c r="AR159" s="154" t="s">
        <v>11135</v>
      </c>
      <c r="AS159" s="154" t="s">
        <v>11136</v>
      </c>
      <c r="AT159" s="154" t="s">
        <v>11091</v>
      </c>
      <c r="AU159" s="192" t="s">
        <v>7404</v>
      </c>
      <c r="AV159" s="192" t="s">
        <v>11137</v>
      </c>
      <c r="AW159" s="192" t="s">
        <v>7780</v>
      </c>
      <c r="AX159" s="192" t="s">
        <v>8006</v>
      </c>
      <c r="AZ159" s="230" t="s">
        <v>284</v>
      </c>
      <c r="BA159" s="230" t="s">
        <v>7562</v>
      </c>
      <c r="BB159" s="230">
        <v>2</v>
      </c>
      <c r="BC159" s="194" t="s">
        <v>7589</v>
      </c>
      <c r="BD159" s="194" t="s">
        <v>7590</v>
      </c>
      <c r="BE159" s="194" t="s">
        <v>7591</v>
      </c>
      <c r="BF159" s="194" t="s">
        <v>7443</v>
      </c>
      <c r="BG159" s="194" t="s">
        <v>7442</v>
      </c>
      <c r="BH159" s="230" t="s">
        <v>7592</v>
      </c>
      <c r="BJ159" s="230">
        <v>4</v>
      </c>
      <c r="BK159" s="230" t="s">
        <v>7593</v>
      </c>
      <c r="BL159" s="198" t="s">
        <v>7412</v>
      </c>
      <c r="CQ159" s="199">
        <v>1</v>
      </c>
    </row>
    <row r="160" spans="13:95" x14ac:dyDescent="0.25">
      <c r="M160" s="192" t="s">
        <v>2567</v>
      </c>
      <c r="N160" s="192">
        <v>158</v>
      </c>
      <c r="O160" s="192" t="s">
        <v>7372</v>
      </c>
      <c r="P160" s="154" t="s">
        <v>7373</v>
      </c>
      <c r="Q160" s="154" t="s">
        <v>8925</v>
      </c>
      <c r="R160" s="154" t="s">
        <v>11138</v>
      </c>
      <c r="S160" s="192" t="s">
        <v>11139</v>
      </c>
      <c r="T160" s="154" t="s">
        <v>11140</v>
      </c>
      <c r="U160" s="192" t="s">
        <v>7663</v>
      </c>
      <c r="V160" s="154" t="s">
        <v>11140</v>
      </c>
      <c r="W160" s="154" t="s">
        <v>11140</v>
      </c>
      <c r="X160" s="154" t="s">
        <v>11140</v>
      </c>
      <c r="Y160" s="154" t="s">
        <v>7382</v>
      </c>
      <c r="Z160" s="154" t="s">
        <v>7383</v>
      </c>
      <c r="AA160" s="154" t="s">
        <v>7384</v>
      </c>
      <c r="AB160" s="154" t="s">
        <v>11141</v>
      </c>
      <c r="AC160" s="154" t="s">
        <v>11142</v>
      </c>
      <c r="AD160" s="154" t="s">
        <v>11143</v>
      </c>
      <c r="AE160" s="154" t="s">
        <v>11144</v>
      </c>
      <c r="AF160" s="154" t="s">
        <v>11145</v>
      </c>
      <c r="AG160" s="154" t="s">
        <v>11146</v>
      </c>
      <c r="AH160" s="154" t="s">
        <v>11147</v>
      </c>
      <c r="AI160" s="154" t="s">
        <v>11148</v>
      </c>
      <c r="AJ160" s="154" t="s">
        <v>11149</v>
      </c>
      <c r="AK160" s="154" t="s">
        <v>11150</v>
      </c>
      <c r="AL160" s="154" t="s">
        <v>11151</v>
      </c>
      <c r="AM160" s="154" t="s">
        <v>11152</v>
      </c>
      <c r="AN160" s="154" t="s">
        <v>8266</v>
      </c>
      <c r="AO160" s="154" t="s">
        <v>11086</v>
      </c>
      <c r="AP160" s="154" t="s">
        <v>11087</v>
      </c>
      <c r="AQ160" s="154" t="s">
        <v>11153</v>
      </c>
      <c r="AR160" s="154" t="s">
        <v>11154</v>
      </c>
      <c r="AS160" s="154" t="s">
        <v>11155</v>
      </c>
      <c r="AT160" s="154" t="s">
        <v>11091</v>
      </c>
      <c r="AU160" s="192" t="s">
        <v>7404</v>
      </c>
      <c r="AV160" s="192" t="s">
        <v>11156</v>
      </c>
      <c r="AW160" s="192" t="s">
        <v>7406</v>
      </c>
      <c r="AX160" s="192" t="s">
        <v>8006</v>
      </c>
      <c r="AZ160" s="230" t="s">
        <v>284</v>
      </c>
      <c r="BA160" s="230" t="s">
        <v>7562</v>
      </c>
      <c r="BB160" s="230">
        <v>3</v>
      </c>
      <c r="BC160" s="194" t="s">
        <v>7620</v>
      </c>
      <c r="BD160" s="194" t="s">
        <v>11157</v>
      </c>
      <c r="BE160" s="194" t="s">
        <v>11070</v>
      </c>
      <c r="BJ160" s="230">
        <v>4</v>
      </c>
      <c r="BK160" s="230" t="s">
        <v>7622</v>
      </c>
      <c r="BL160" s="198" t="s">
        <v>7412</v>
      </c>
      <c r="CQ160" s="199">
        <v>1</v>
      </c>
    </row>
    <row r="161" spans="13:95" x14ac:dyDescent="0.25">
      <c r="M161" s="192" t="s">
        <v>2577</v>
      </c>
      <c r="N161" s="192">
        <v>159</v>
      </c>
      <c r="O161" s="192" t="s">
        <v>7372</v>
      </c>
      <c r="P161" s="154" t="s">
        <v>7373</v>
      </c>
      <c r="Q161" s="154" t="s">
        <v>9210</v>
      </c>
      <c r="R161" s="154" t="s">
        <v>11158</v>
      </c>
      <c r="S161" s="192" t="s">
        <v>11159</v>
      </c>
      <c r="T161" s="154" t="s">
        <v>11160</v>
      </c>
      <c r="U161" s="192" t="s">
        <v>2873</v>
      </c>
      <c r="V161" s="154" t="s">
        <v>11160</v>
      </c>
      <c r="W161" s="154" t="s">
        <v>11160</v>
      </c>
      <c r="X161" s="154" t="s">
        <v>11160</v>
      </c>
      <c r="Y161" s="154" t="s">
        <v>7382</v>
      </c>
      <c r="Z161" s="154" t="s">
        <v>7383</v>
      </c>
      <c r="AA161" s="154" t="s">
        <v>7384</v>
      </c>
      <c r="AB161" s="154" t="s">
        <v>11161</v>
      </c>
      <c r="AC161" s="154" t="s">
        <v>11162</v>
      </c>
      <c r="AD161" s="154" t="s">
        <v>11163</v>
      </c>
      <c r="AE161" s="154" t="s">
        <v>11164</v>
      </c>
      <c r="AF161" s="154" t="s">
        <v>11165</v>
      </c>
      <c r="AG161" s="154" t="s">
        <v>11166</v>
      </c>
      <c r="AH161" s="154" t="s">
        <v>11167</v>
      </c>
      <c r="AI161" s="154" t="s">
        <v>11168</v>
      </c>
      <c r="AJ161" s="154" t="s">
        <v>11169</v>
      </c>
      <c r="AK161" s="154" t="s">
        <v>11170</v>
      </c>
      <c r="AL161" s="154" t="s">
        <v>11171</v>
      </c>
      <c r="AM161" s="154" t="s">
        <v>11172</v>
      </c>
      <c r="AN161" s="154" t="s">
        <v>7397</v>
      </c>
      <c r="AO161" s="154" t="s">
        <v>11086</v>
      </c>
      <c r="AP161" s="154" t="s">
        <v>11087</v>
      </c>
      <c r="AQ161" s="154" t="s">
        <v>11173</v>
      </c>
      <c r="AR161" s="154" t="s">
        <v>11174</v>
      </c>
      <c r="AS161" s="154" t="s">
        <v>11175</v>
      </c>
      <c r="AT161" s="154" t="s">
        <v>11091</v>
      </c>
      <c r="AU161" s="192" t="s">
        <v>7404</v>
      </c>
      <c r="AV161" s="192" t="s">
        <v>11176</v>
      </c>
      <c r="AW161" s="192" t="s">
        <v>7406</v>
      </c>
      <c r="AX161" s="192" t="s">
        <v>8006</v>
      </c>
      <c r="AZ161" s="230" t="s">
        <v>284</v>
      </c>
      <c r="BA161" s="230" t="s">
        <v>7562</v>
      </c>
      <c r="BB161" s="230">
        <v>4</v>
      </c>
      <c r="BC161" s="194" t="s">
        <v>7649</v>
      </c>
      <c r="BD161" s="194" t="s">
        <v>7650</v>
      </c>
      <c r="BE161" s="194" t="s">
        <v>7651</v>
      </c>
      <c r="BF161" s="194" t="s">
        <v>7652</v>
      </c>
      <c r="BG161" s="194" t="s">
        <v>7653</v>
      </c>
      <c r="BH161" s="230" t="s">
        <v>7654</v>
      </c>
      <c r="BI161" s="230" t="s">
        <v>7655</v>
      </c>
      <c r="BJ161" s="230">
        <v>4</v>
      </c>
      <c r="BK161" s="230" t="s">
        <v>7656</v>
      </c>
      <c r="BL161" s="198" t="s">
        <v>7412</v>
      </c>
      <c r="CQ161" s="199">
        <v>1</v>
      </c>
    </row>
    <row r="162" spans="13:95" x14ac:dyDescent="0.25">
      <c r="M162" s="192" t="s">
        <v>2587</v>
      </c>
      <c r="N162" s="192">
        <v>160</v>
      </c>
      <c r="O162" s="192" t="s">
        <v>7372</v>
      </c>
      <c r="P162" s="154" t="s">
        <v>7373</v>
      </c>
      <c r="Q162" s="154" t="s">
        <v>9483</v>
      </c>
      <c r="R162" s="154" t="s">
        <v>11177</v>
      </c>
      <c r="S162" s="192" t="s">
        <v>11178</v>
      </c>
      <c r="T162" s="154" t="s">
        <v>11179</v>
      </c>
      <c r="U162" s="192" t="s">
        <v>7663</v>
      </c>
      <c r="V162" s="154" t="s">
        <v>11179</v>
      </c>
      <c r="W162" s="154" t="s">
        <v>11179</v>
      </c>
      <c r="X162" s="154" t="s">
        <v>11179</v>
      </c>
      <c r="Y162" s="154" t="s">
        <v>7382</v>
      </c>
      <c r="Z162" s="154" t="s">
        <v>7383</v>
      </c>
      <c r="AA162" s="154" t="s">
        <v>7384</v>
      </c>
      <c r="AB162" s="154" t="s">
        <v>11180</v>
      </c>
      <c r="AC162" s="154" t="s">
        <v>11181</v>
      </c>
      <c r="AD162" s="154" t="s">
        <v>11182</v>
      </c>
      <c r="AE162" s="154" t="s">
        <v>11183</v>
      </c>
      <c r="AF162" s="154" t="s">
        <v>11184</v>
      </c>
      <c r="AG162" s="154" t="s">
        <v>11185</v>
      </c>
      <c r="AH162" s="154" t="s">
        <v>11186</v>
      </c>
      <c r="AI162" s="154" t="s">
        <v>11187</v>
      </c>
      <c r="AJ162" s="154" t="s">
        <v>11188</v>
      </c>
      <c r="AK162" s="154" t="s">
        <v>11189</v>
      </c>
      <c r="AL162" s="154" t="s">
        <v>11190</v>
      </c>
      <c r="AM162" s="154" t="s">
        <v>11191</v>
      </c>
      <c r="AN162" s="154" t="s">
        <v>9502</v>
      </c>
      <c r="AO162" s="154" t="s">
        <v>11086</v>
      </c>
      <c r="AP162" s="154" t="s">
        <v>11087</v>
      </c>
      <c r="AQ162" s="154" t="s">
        <v>11192</v>
      </c>
      <c r="AR162" s="154" t="s">
        <v>11193</v>
      </c>
      <c r="AS162" s="154" t="s">
        <v>11194</v>
      </c>
      <c r="AT162" s="154" t="s">
        <v>11091</v>
      </c>
      <c r="AU162" s="192" t="s">
        <v>7404</v>
      </c>
      <c r="AV162" s="192" t="s">
        <v>11195</v>
      </c>
      <c r="AW162" s="192" t="s">
        <v>7406</v>
      </c>
      <c r="AX162" s="192" t="s">
        <v>8006</v>
      </c>
      <c r="AZ162" s="230" t="s">
        <v>284</v>
      </c>
      <c r="BA162" s="230" t="s">
        <v>7562</v>
      </c>
      <c r="BB162" s="230">
        <v>5</v>
      </c>
      <c r="BC162" s="194" t="s">
        <v>7686</v>
      </c>
      <c r="BD162" s="194" t="s">
        <v>7687</v>
      </c>
      <c r="BE162" s="194" t="s">
        <v>7688</v>
      </c>
      <c r="BF162" s="194" t="s">
        <v>7689</v>
      </c>
      <c r="BG162" s="194" t="s">
        <v>7690</v>
      </c>
      <c r="BH162" s="230" t="s">
        <v>7691</v>
      </c>
      <c r="BJ162" s="230">
        <v>4</v>
      </c>
      <c r="BK162" s="230" t="s">
        <v>7692</v>
      </c>
      <c r="BL162" s="198" t="s">
        <v>7412</v>
      </c>
      <c r="CQ162" s="199">
        <v>1</v>
      </c>
    </row>
    <row r="163" spans="13:95" x14ac:dyDescent="0.25">
      <c r="M163" s="192" t="s">
        <v>2597</v>
      </c>
      <c r="N163" s="192">
        <v>161</v>
      </c>
      <c r="O163" s="192" t="s">
        <v>7372</v>
      </c>
      <c r="P163" s="154" t="s">
        <v>7753</v>
      </c>
      <c r="Q163" s="154" t="s">
        <v>9769</v>
      </c>
      <c r="R163" s="154" t="s">
        <v>11196</v>
      </c>
      <c r="S163" s="192" t="s">
        <v>11197</v>
      </c>
      <c r="T163" s="154" t="s">
        <v>11198</v>
      </c>
      <c r="U163" s="192" t="s">
        <v>7663</v>
      </c>
      <c r="V163" s="154" t="s">
        <v>11198</v>
      </c>
      <c r="W163" s="154" t="s">
        <v>11198</v>
      </c>
      <c r="X163" s="154" t="s">
        <v>11198</v>
      </c>
      <c r="Y163" s="154" t="s">
        <v>7382</v>
      </c>
      <c r="Z163" s="154" t="s">
        <v>7383</v>
      </c>
      <c r="AA163" s="154" t="s">
        <v>7384</v>
      </c>
      <c r="AB163" s="154" t="s">
        <v>11199</v>
      </c>
      <c r="AC163" s="154" t="s">
        <v>11200</v>
      </c>
      <c r="AD163" s="154" t="s">
        <v>11201</v>
      </c>
      <c r="AE163" s="154" t="s">
        <v>11202</v>
      </c>
      <c r="AF163" s="154" t="s">
        <v>11203</v>
      </c>
      <c r="AG163" s="154" t="s">
        <v>11204</v>
      </c>
      <c r="AH163" s="154" t="s">
        <v>11205</v>
      </c>
      <c r="AI163" s="154" t="s">
        <v>11206</v>
      </c>
      <c r="AJ163" s="154" t="s">
        <v>11207</v>
      </c>
      <c r="AK163" s="154" t="s">
        <v>11208</v>
      </c>
      <c r="AL163" s="154" t="s">
        <v>11209</v>
      </c>
      <c r="AM163" s="154" t="s">
        <v>11210</v>
      </c>
      <c r="AN163" s="154" t="s">
        <v>11018</v>
      </c>
      <c r="AO163" s="154" t="s">
        <v>11086</v>
      </c>
      <c r="AP163" s="154" t="s">
        <v>11087</v>
      </c>
      <c r="AQ163" s="154" t="s">
        <v>11211</v>
      </c>
      <c r="AR163" s="154" t="s">
        <v>11212</v>
      </c>
      <c r="AS163" s="154" t="s">
        <v>11213</v>
      </c>
      <c r="AT163" s="154" t="s">
        <v>11091</v>
      </c>
      <c r="AU163" s="192" t="s">
        <v>7404</v>
      </c>
      <c r="AV163" s="192" t="s">
        <v>11214</v>
      </c>
      <c r="AW163" s="192" t="s">
        <v>7780</v>
      </c>
      <c r="AX163" s="192" t="s">
        <v>8006</v>
      </c>
      <c r="AZ163" s="230" t="s">
        <v>284</v>
      </c>
      <c r="BA163" s="230" t="s">
        <v>5333</v>
      </c>
      <c r="BB163" s="230">
        <v>1</v>
      </c>
      <c r="BC163" s="194" t="s">
        <v>7719</v>
      </c>
      <c r="BD163" s="194" t="s">
        <v>11024</v>
      </c>
      <c r="BE163" s="194" t="s">
        <v>8951</v>
      </c>
      <c r="BH163" s="194"/>
      <c r="BI163" s="194"/>
      <c r="BJ163" s="230">
        <v>4</v>
      </c>
      <c r="BK163" s="230" t="s">
        <v>7720</v>
      </c>
      <c r="BL163" s="198" t="s">
        <v>7412</v>
      </c>
      <c r="CQ163" s="199">
        <v>1</v>
      </c>
    </row>
    <row r="164" spans="13:95" x14ac:dyDescent="0.25">
      <c r="M164" s="192" t="s">
        <v>2607</v>
      </c>
      <c r="N164" s="192">
        <v>162</v>
      </c>
      <c r="O164" s="192" t="s">
        <v>7372</v>
      </c>
      <c r="P164" s="154" t="s">
        <v>7373</v>
      </c>
      <c r="Q164" s="154" t="s">
        <v>10549</v>
      </c>
      <c r="R164" s="154" t="s">
        <v>11215</v>
      </c>
      <c r="S164" s="192" t="s">
        <v>11216</v>
      </c>
      <c r="T164" s="154" t="s">
        <v>11217</v>
      </c>
      <c r="U164" s="192" t="s">
        <v>7663</v>
      </c>
      <c r="V164" s="154" t="s">
        <v>11217</v>
      </c>
      <c r="W164" s="154" t="s">
        <v>11217</v>
      </c>
      <c r="X164" s="154" t="s">
        <v>11217</v>
      </c>
      <c r="Y164" s="154" t="s">
        <v>7382</v>
      </c>
      <c r="Z164" s="154" t="s">
        <v>7383</v>
      </c>
      <c r="AA164" s="154" t="s">
        <v>7384</v>
      </c>
      <c r="AB164" s="154" t="s">
        <v>11218</v>
      </c>
      <c r="AC164" s="154" t="s">
        <v>11219</v>
      </c>
      <c r="AD164" s="154" t="s">
        <v>11220</v>
      </c>
      <c r="AE164" s="154" t="s">
        <v>11221</v>
      </c>
      <c r="AF164" s="154" t="s">
        <v>11222</v>
      </c>
      <c r="AG164" s="154" t="s">
        <v>11223</v>
      </c>
      <c r="AH164" s="154" t="s">
        <v>11224</v>
      </c>
      <c r="AI164" s="154" t="s">
        <v>11225</v>
      </c>
      <c r="AJ164" s="154" t="s">
        <v>11226</v>
      </c>
      <c r="AK164" s="154" t="s">
        <v>11227</v>
      </c>
      <c r="AL164" s="154" t="s">
        <v>11228</v>
      </c>
      <c r="AM164" s="154" t="s">
        <v>11229</v>
      </c>
      <c r="AN164" s="154" t="s">
        <v>7970</v>
      </c>
      <c r="AO164" s="154" t="s">
        <v>11086</v>
      </c>
      <c r="AP164" s="154" t="s">
        <v>11087</v>
      </c>
      <c r="AQ164" s="154" t="s">
        <v>11230</v>
      </c>
      <c r="AR164" s="154" t="s">
        <v>11231</v>
      </c>
      <c r="AS164" s="154" t="s">
        <v>11232</v>
      </c>
      <c r="AT164" s="154" t="s">
        <v>11091</v>
      </c>
      <c r="AU164" s="192" t="s">
        <v>7404</v>
      </c>
      <c r="AV164" s="192" t="s">
        <v>11233</v>
      </c>
      <c r="AW164" s="192" t="s">
        <v>7406</v>
      </c>
      <c r="AX164" s="192" t="s">
        <v>8006</v>
      </c>
      <c r="AZ164" s="230" t="s">
        <v>284</v>
      </c>
      <c r="BA164" s="230" t="s">
        <v>5333</v>
      </c>
      <c r="BB164" s="230">
        <v>2</v>
      </c>
      <c r="BC164" s="194" t="s">
        <v>7745</v>
      </c>
      <c r="BD164" s="194" t="s">
        <v>7746</v>
      </c>
      <c r="BE164" s="194" t="s">
        <v>7747</v>
      </c>
      <c r="BF164" s="194" t="s">
        <v>7748</v>
      </c>
      <c r="BG164" s="194" t="s">
        <v>7749</v>
      </c>
      <c r="BH164" s="194" t="s">
        <v>7750</v>
      </c>
      <c r="BI164" s="194"/>
      <c r="BJ164" s="230">
        <v>4</v>
      </c>
      <c r="BK164" s="230" t="s">
        <v>7751</v>
      </c>
      <c r="BL164" s="198" t="s">
        <v>7412</v>
      </c>
      <c r="CQ164" s="199">
        <v>1</v>
      </c>
    </row>
    <row r="165" spans="13:95" x14ac:dyDescent="0.25">
      <c r="M165" s="192" t="s">
        <v>2617</v>
      </c>
      <c r="N165" s="192">
        <v>163</v>
      </c>
      <c r="O165" s="192" t="s">
        <v>7372</v>
      </c>
      <c r="P165" s="154" t="s">
        <v>7373</v>
      </c>
      <c r="Q165" s="154" t="s">
        <v>10799</v>
      </c>
      <c r="R165" s="154" t="s">
        <v>11234</v>
      </c>
      <c r="S165" s="192" t="s">
        <v>11235</v>
      </c>
      <c r="T165" s="154" t="s">
        <v>11236</v>
      </c>
      <c r="U165" s="192" t="s">
        <v>7663</v>
      </c>
      <c r="V165" s="154" t="s">
        <v>11236</v>
      </c>
      <c r="W165" s="154" t="s">
        <v>11236</v>
      </c>
      <c r="X165" s="154" t="s">
        <v>11236</v>
      </c>
      <c r="Y165" s="154" t="s">
        <v>7382</v>
      </c>
      <c r="Z165" s="154" t="s">
        <v>7383</v>
      </c>
      <c r="AA165" s="154" t="s">
        <v>7384</v>
      </c>
      <c r="AB165" s="154" t="s">
        <v>11237</v>
      </c>
      <c r="AC165" s="154" t="s">
        <v>11238</v>
      </c>
      <c r="AD165" s="154" t="s">
        <v>11239</v>
      </c>
      <c r="AE165" s="154" t="s">
        <v>11240</v>
      </c>
      <c r="AF165" s="154" t="s">
        <v>11241</v>
      </c>
      <c r="AG165" s="154" t="s">
        <v>11242</v>
      </c>
      <c r="AH165" s="154" t="s">
        <v>11243</v>
      </c>
      <c r="AI165" s="154" t="s">
        <v>11244</v>
      </c>
      <c r="AJ165" s="154" t="s">
        <v>11245</v>
      </c>
      <c r="AK165" s="154" t="s">
        <v>11246</v>
      </c>
      <c r="AL165" s="154" t="s">
        <v>11247</v>
      </c>
      <c r="AM165" s="154" t="s">
        <v>11248</v>
      </c>
      <c r="AN165" s="154" t="s">
        <v>10818</v>
      </c>
      <c r="AO165" s="154" t="s">
        <v>11086</v>
      </c>
      <c r="AP165" s="154" t="s">
        <v>11087</v>
      </c>
      <c r="AQ165" s="154" t="s">
        <v>11249</v>
      </c>
      <c r="AR165" s="154" t="s">
        <v>11250</v>
      </c>
      <c r="AS165" s="154" t="s">
        <v>11251</v>
      </c>
      <c r="AT165" s="154" t="s">
        <v>11091</v>
      </c>
      <c r="AU165" s="192" t="s">
        <v>7404</v>
      </c>
      <c r="AV165" s="192" t="s">
        <v>11252</v>
      </c>
      <c r="AW165" s="192" t="s">
        <v>7406</v>
      </c>
      <c r="AX165" s="192" t="s">
        <v>8006</v>
      </c>
      <c r="AZ165" s="230" t="s">
        <v>284</v>
      </c>
      <c r="BA165" s="230" t="s">
        <v>5333</v>
      </c>
      <c r="BB165" s="230">
        <v>3</v>
      </c>
      <c r="BC165" s="194" t="s">
        <v>7781</v>
      </c>
      <c r="BD165" s="194" t="s">
        <v>11070</v>
      </c>
      <c r="BH165" s="194"/>
      <c r="BI165" s="194"/>
      <c r="BJ165" s="230">
        <v>4</v>
      </c>
      <c r="BK165" s="230" t="s">
        <v>7782</v>
      </c>
      <c r="BL165" s="198" t="s">
        <v>7412</v>
      </c>
      <c r="CQ165" s="199">
        <v>1</v>
      </c>
    </row>
    <row r="166" spans="13:95" x14ac:dyDescent="0.25">
      <c r="M166" s="192" t="s">
        <v>2627</v>
      </c>
      <c r="N166" s="192">
        <v>164</v>
      </c>
      <c r="O166" s="192" t="s">
        <v>7372</v>
      </c>
      <c r="P166" s="154" t="s">
        <v>10040</v>
      </c>
      <c r="Q166" s="154" t="s">
        <v>10041</v>
      </c>
      <c r="R166" s="154" t="s">
        <v>11253</v>
      </c>
      <c r="S166" s="192" t="s">
        <v>11254</v>
      </c>
      <c r="T166" s="154" t="s">
        <v>11255</v>
      </c>
      <c r="U166" s="192" t="s">
        <v>7663</v>
      </c>
      <c r="V166" s="154" t="s">
        <v>11255</v>
      </c>
      <c r="W166" s="154" t="s">
        <v>11255</v>
      </c>
      <c r="X166" s="154" t="s">
        <v>11255</v>
      </c>
      <c r="Y166" s="154" t="s">
        <v>7382</v>
      </c>
      <c r="Z166" s="154" t="s">
        <v>7383</v>
      </c>
      <c r="AA166" s="154" t="s">
        <v>7384</v>
      </c>
      <c r="AB166" s="154" t="s">
        <v>11256</v>
      </c>
      <c r="AC166" s="154" t="s">
        <v>11257</v>
      </c>
      <c r="AD166" s="154" t="s">
        <v>11258</v>
      </c>
      <c r="AE166" s="154" t="s">
        <v>11259</v>
      </c>
      <c r="AF166" s="154" t="s">
        <v>11260</v>
      </c>
      <c r="AG166" s="154" t="s">
        <v>11261</v>
      </c>
      <c r="AH166" s="154" t="s">
        <v>11262</v>
      </c>
      <c r="AI166" s="154" t="s">
        <v>11263</v>
      </c>
      <c r="AJ166" s="154" t="s">
        <v>11264</v>
      </c>
      <c r="AK166" s="154" t="s">
        <v>11265</v>
      </c>
      <c r="AL166" s="154" t="s">
        <v>11266</v>
      </c>
      <c r="AM166" s="154" t="s">
        <v>11267</v>
      </c>
      <c r="AN166" s="154" t="s">
        <v>10329</v>
      </c>
      <c r="AO166" s="154" t="s">
        <v>11086</v>
      </c>
      <c r="AP166" s="154" t="s">
        <v>11087</v>
      </c>
      <c r="AQ166" s="154" t="s">
        <v>11268</v>
      </c>
      <c r="AR166" s="154" t="s">
        <v>11269</v>
      </c>
      <c r="AS166" s="154" t="s">
        <v>11270</v>
      </c>
      <c r="AT166" s="154" t="s">
        <v>11091</v>
      </c>
      <c r="AU166" s="192" t="s">
        <v>7404</v>
      </c>
      <c r="AV166" s="192" t="s">
        <v>11271</v>
      </c>
      <c r="AW166" s="192" t="s">
        <v>10065</v>
      </c>
      <c r="AX166" s="192" t="s">
        <v>8006</v>
      </c>
      <c r="AZ166" s="230" t="s">
        <v>284</v>
      </c>
      <c r="BA166" s="230" t="s">
        <v>5333</v>
      </c>
      <c r="BB166" s="230">
        <v>4</v>
      </c>
      <c r="BC166" s="194" t="s">
        <v>7806</v>
      </c>
      <c r="BD166" s="194" t="s">
        <v>7807</v>
      </c>
      <c r="BE166" s="194" t="s">
        <v>7808</v>
      </c>
      <c r="BF166" s="194" t="s">
        <v>7654</v>
      </c>
      <c r="BG166" s="194" t="s">
        <v>7809</v>
      </c>
      <c r="BH166" s="194" t="s">
        <v>7810</v>
      </c>
      <c r="BI166" s="194" t="s">
        <v>7811</v>
      </c>
      <c r="BJ166" s="230">
        <v>4</v>
      </c>
      <c r="BK166" s="230" t="s">
        <v>7812</v>
      </c>
      <c r="BL166" s="198" t="s">
        <v>7412</v>
      </c>
      <c r="CQ166" s="199">
        <v>1</v>
      </c>
    </row>
    <row r="167" spans="13:95" x14ac:dyDescent="0.25">
      <c r="M167" s="192" t="s">
        <v>2637</v>
      </c>
      <c r="N167" s="192">
        <v>165</v>
      </c>
      <c r="O167" s="192" t="s">
        <v>7372</v>
      </c>
      <c r="P167" s="154" t="s">
        <v>7373</v>
      </c>
      <c r="Q167" s="154" t="s">
        <v>8645</v>
      </c>
      <c r="R167" s="154" t="s">
        <v>11272</v>
      </c>
      <c r="S167" s="192" t="s">
        <v>11273</v>
      </c>
      <c r="T167" s="154" t="s">
        <v>11274</v>
      </c>
      <c r="U167" s="192" t="s">
        <v>2873</v>
      </c>
      <c r="V167" s="154" t="s">
        <v>11274</v>
      </c>
      <c r="W167" s="154" t="s">
        <v>11274</v>
      </c>
      <c r="X167" s="154" t="s">
        <v>11274</v>
      </c>
      <c r="Y167" s="154" t="s">
        <v>7382</v>
      </c>
      <c r="Z167" s="154" t="s">
        <v>7383</v>
      </c>
      <c r="AA167" s="154" t="s">
        <v>7384</v>
      </c>
      <c r="AB167" s="154" t="s">
        <v>11275</v>
      </c>
      <c r="AC167" s="154" t="s">
        <v>11276</v>
      </c>
      <c r="AD167" s="154" t="s">
        <v>11277</v>
      </c>
      <c r="AE167" s="154" t="s">
        <v>11278</v>
      </c>
      <c r="AF167" s="154" t="s">
        <v>11279</v>
      </c>
      <c r="AG167" s="154" t="s">
        <v>11280</v>
      </c>
      <c r="AH167" s="154" t="s">
        <v>11281</v>
      </c>
      <c r="AI167" s="154" t="s">
        <v>11282</v>
      </c>
      <c r="AJ167" s="154" t="s">
        <v>11283</v>
      </c>
      <c r="AK167" s="154" t="s">
        <v>11284</v>
      </c>
      <c r="AL167" s="154" t="s">
        <v>11285</v>
      </c>
      <c r="AM167" s="154" t="s">
        <v>11286</v>
      </c>
      <c r="AN167" s="154" t="s">
        <v>8664</v>
      </c>
      <c r="AO167" s="154" t="s">
        <v>11086</v>
      </c>
      <c r="AP167" s="154" t="s">
        <v>11087</v>
      </c>
      <c r="AQ167" s="154" t="s">
        <v>11287</v>
      </c>
      <c r="AR167" s="154" t="s">
        <v>11288</v>
      </c>
      <c r="AS167" s="154" t="s">
        <v>11289</v>
      </c>
      <c r="AT167" s="154" t="s">
        <v>11091</v>
      </c>
      <c r="AU167" s="192" t="s">
        <v>7404</v>
      </c>
      <c r="AV167" s="192" t="s">
        <v>11290</v>
      </c>
      <c r="AW167" s="192" t="s">
        <v>7406</v>
      </c>
      <c r="AX167" s="192" t="s">
        <v>8006</v>
      </c>
      <c r="AZ167" s="230" t="s">
        <v>284</v>
      </c>
      <c r="BA167" s="230" t="s">
        <v>5333</v>
      </c>
      <c r="BB167" s="230">
        <v>5</v>
      </c>
      <c r="BC167" s="194" t="s">
        <v>7836</v>
      </c>
      <c r="BD167" s="194" t="s">
        <v>7837</v>
      </c>
      <c r="BE167" s="194" t="s">
        <v>7838</v>
      </c>
      <c r="BF167" s="194" t="s">
        <v>7839</v>
      </c>
      <c r="BG167" s="194" t="s">
        <v>7840</v>
      </c>
      <c r="BH167" s="194" t="s">
        <v>7533</v>
      </c>
      <c r="BI167" s="194"/>
      <c r="BJ167" s="230">
        <v>4</v>
      </c>
      <c r="BK167" s="230" t="s">
        <v>7841</v>
      </c>
      <c r="BL167" s="198" t="s">
        <v>7412</v>
      </c>
      <c r="CQ167" s="199">
        <v>1</v>
      </c>
    </row>
    <row r="168" spans="13:95" x14ac:dyDescent="0.25">
      <c r="M168" s="192" t="s">
        <v>2647</v>
      </c>
      <c r="N168" s="192">
        <v>166</v>
      </c>
      <c r="O168" s="192" t="s">
        <v>7372</v>
      </c>
      <c r="P168" s="154" t="s">
        <v>7373</v>
      </c>
      <c r="Q168" s="154" t="s">
        <v>7374</v>
      </c>
      <c r="R168" s="154" t="s">
        <v>11071</v>
      </c>
      <c r="S168" s="192" t="s">
        <v>11291</v>
      </c>
      <c r="T168" s="154" t="s">
        <v>11292</v>
      </c>
      <c r="U168" s="192" t="s">
        <v>7663</v>
      </c>
      <c r="V168" s="154" t="s">
        <v>11293</v>
      </c>
      <c r="W168" s="154" t="s">
        <v>11294</v>
      </c>
      <c r="X168" s="154" t="s">
        <v>11292</v>
      </c>
      <c r="Y168" s="154" t="s">
        <v>7382</v>
      </c>
      <c r="Z168" s="154" t="s">
        <v>7383</v>
      </c>
      <c r="AA168" s="154" t="s">
        <v>7384</v>
      </c>
      <c r="AB168" s="154" t="s">
        <v>11295</v>
      </c>
      <c r="AC168" s="154" t="s">
        <v>11296</v>
      </c>
      <c r="AD168" s="154" t="s">
        <v>11297</v>
      </c>
      <c r="AE168" s="154" t="s">
        <v>11077</v>
      </c>
      <c r="AF168" s="154" t="s">
        <v>11078</v>
      </c>
      <c r="AG168" s="154" t="s">
        <v>11079</v>
      </c>
      <c r="AH168" s="154" t="s">
        <v>11080</v>
      </c>
      <c r="AI168" s="154" t="s">
        <v>11081</v>
      </c>
      <c r="AJ168" s="154" t="s">
        <v>11082</v>
      </c>
      <c r="AK168" s="154" t="s">
        <v>11083</v>
      </c>
      <c r="AL168" s="154" t="s">
        <v>11084</v>
      </c>
      <c r="AM168" s="154" t="s">
        <v>11085</v>
      </c>
      <c r="AN168" s="154" t="s">
        <v>7397</v>
      </c>
      <c r="AO168" s="154" t="s">
        <v>11298</v>
      </c>
      <c r="AP168" s="154" t="s">
        <v>11299</v>
      </c>
      <c r="AQ168" s="154" t="s">
        <v>11300</v>
      </c>
      <c r="AR168" s="154" t="s">
        <v>11301</v>
      </c>
      <c r="AS168" s="154" t="s">
        <v>11302</v>
      </c>
      <c r="AT168" s="154" t="s">
        <v>11303</v>
      </c>
      <c r="AU168" s="192" t="s">
        <v>7404</v>
      </c>
      <c r="AV168" s="192" t="s">
        <v>11291</v>
      </c>
      <c r="AW168" s="192" t="s">
        <v>7406</v>
      </c>
      <c r="AX168" s="192" t="s">
        <v>8006</v>
      </c>
      <c r="AZ168" s="230" t="s">
        <v>303</v>
      </c>
      <c r="BA168" s="230" t="s">
        <v>5332</v>
      </c>
      <c r="BB168" s="230">
        <v>1</v>
      </c>
      <c r="BC168" s="194" t="s">
        <v>7408</v>
      </c>
      <c r="BD168" s="194" t="s">
        <v>11304</v>
      </c>
      <c r="BE168" s="194" t="s">
        <v>10683</v>
      </c>
      <c r="BJ168" s="230">
        <v>4</v>
      </c>
      <c r="BK168" s="230" t="s">
        <v>7411</v>
      </c>
      <c r="BL168" s="198" t="s">
        <v>7412</v>
      </c>
      <c r="CQ168" s="199">
        <v>1</v>
      </c>
    </row>
    <row r="169" spans="13:95" x14ac:dyDescent="0.25">
      <c r="M169" s="192" t="s">
        <v>2665</v>
      </c>
      <c r="N169" s="192">
        <v>167</v>
      </c>
      <c r="O169" s="192" t="s">
        <v>7372</v>
      </c>
      <c r="P169" s="154" t="s">
        <v>7373</v>
      </c>
      <c r="Q169" s="154" t="s">
        <v>7374</v>
      </c>
      <c r="R169" s="154" t="s">
        <v>11071</v>
      </c>
      <c r="S169" s="192" t="s">
        <v>11305</v>
      </c>
      <c r="T169" s="154" t="s">
        <v>11306</v>
      </c>
      <c r="U169" s="192" t="s">
        <v>2873</v>
      </c>
      <c r="V169" s="154" t="s">
        <v>11307</v>
      </c>
      <c r="W169" s="154" t="s">
        <v>11308</v>
      </c>
      <c r="X169" s="154" t="s">
        <v>11306</v>
      </c>
      <c r="Y169" s="154" t="s">
        <v>7382</v>
      </c>
      <c r="Z169" s="154" t="s">
        <v>7383</v>
      </c>
      <c r="AA169" s="154" t="s">
        <v>7384</v>
      </c>
      <c r="AB169" s="154" t="s">
        <v>11309</v>
      </c>
      <c r="AC169" s="154" t="s">
        <v>11310</v>
      </c>
      <c r="AD169" s="154" t="s">
        <v>11311</v>
      </c>
      <c r="AE169" s="154" t="s">
        <v>11077</v>
      </c>
      <c r="AF169" s="154" t="s">
        <v>11078</v>
      </c>
      <c r="AG169" s="154" t="s">
        <v>11079</v>
      </c>
      <c r="AH169" s="154" t="s">
        <v>11080</v>
      </c>
      <c r="AI169" s="154" t="s">
        <v>11081</v>
      </c>
      <c r="AJ169" s="154" t="s">
        <v>11082</v>
      </c>
      <c r="AK169" s="154" t="s">
        <v>11083</v>
      </c>
      <c r="AL169" s="154" t="s">
        <v>11084</v>
      </c>
      <c r="AM169" s="154" t="s">
        <v>11085</v>
      </c>
      <c r="AN169" s="154" t="s">
        <v>7397</v>
      </c>
      <c r="AO169" s="154" t="s">
        <v>11298</v>
      </c>
      <c r="AP169" s="154" t="s">
        <v>11299</v>
      </c>
      <c r="AQ169" s="154" t="s">
        <v>11312</v>
      </c>
      <c r="AR169" s="154" t="s">
        <v>11313</v>
      </c>
      <c r="AS169" s="154" t="s">
        <v>11314</v>
      </c>
      <c r="AT169" s="154" t="s">
        <v>11303</v>
      </c>
      <c r="AU169" s="192" t="s">
        <v>7404</v>
      </c>
      <c r="AV169" s="192" t="s">
        <v>11305</v>
      </c>
      <c r="AW169" s="192" t="s">
        <v>7406</v>
      </c>
      <c r="AX169" s="192" t="s">
        <v>8006</v>
      </c>
      <c r="AZ169" s="230" t="s">
        <v>303</v>
      </c>
      <c r="BA169" s="230" t="s">
        <v>5332</v>
      </c>
      <c r="BB169" s="230">
        <v>2</v>
      </c>
      <c r="BC169" s="194" t="s">
        <v>7439</v>
      </c>
      <c r="BD169" s="194" t="s">
        <v>11315</v>
      </c>
      <c r="BE169" s="194" t="s">
        <v>7441</v>
      </c>
      <c r="BF169" s="194" t="s">
        <v>7442</v>
      </c>
      <c r="BG169" s="194" t="s">
        <v>7443</v>
      </c>
      <c r="BJ169" s="230">
        <v>4</v>
      </c>
      <c r="BK169" s="230" t="s">
        <v>7444</v>
      </c>
      <c r="BL169" s="198" t="s">
        <v>7412</v>
      </c>
      <c r="CQ169" s="199">
        <v>1</v>
      </c>
    </row>
    <row r="170" spans="13:95" x14ac:dyDescent="0.25">
      <c r="M170" s="192" t="s">
        <v>2676</v>
      </c>
      <c r="N170" s="192">
        <v>168</v>
      </c>
      <c r="O170" s="192" t="s">
        <v>7372</v>
      </c>
      <c r="P170" s="154" t="s">
        <v>7373</v>
      </c>
      <c r="Q170" s="154" t="s">
        <v>8083</v>
      </c>
      <c r="R170" s="154" t="s">
        <v>11100</v>
      </c>
      <c r="S170" s="192" t="s">
        <v>11316</v>
      </c>
      <c r="T170" s="154" t="s">
        <v>11317</v>
      </c>
      <c r="U170" s="192" t="s">
        <v>7663</v>
      </c>
      <c r="V170" s="154" t="s">
        <v>11318</v>
      </c>
      <c r="W170" s="154" t="s">
        <v>11319</v>
      </c>
      <c r="X170" s="154" t="s">
        <v>11317</v>
      </c>
      <c r="Y170" s="154" t="s">
        <v>7382</v>
      </c>
      <c r="Z170" s="154" t="s">
        <v>7383</v>
      </c>
      <c r="AA170" s="154" t="s">
        <v>7384</v>
      </c>
      <c r="AB170" s="154" t="s">
        <v>11320</v>
      </c>
      <c r="AC170" s="154" t="s">
        <v>11321</v>
      </c>
      <c r="AD170" s="154" t="s">
        <v>11322</v>
      </c>
      <c r="AE170" s="154" t="s">
        <v>11106</v>
      </c>
      <c r="AF170" s="154" t="s">
        <v>11107</v>
      </c>
      <c r="AG170" s="154" t="s">
        <v>11108</v>
      </c>
      <c r="AH170" s="154" t="s">
        <v>11109</v>
      </c>
      <c r="AI170" s="154" t="s">
        <v>11110</v>
      </c>
      <c r="AJ170" s="154" t="s">
        <v>11111</v>
      </c>
      <c r="AK170" s="154" t="s">
        <v>11112</v>
      </c>
      <c r="AL170" s="154" t="s">
        <v>11113</v>
      </c>
      <c r="AM170" s="154" t="s">
        <v>11114</v>
      </c>
      <c r="AN170" s="154" t="s">
        <v>8102</v>
      </c>
      <c r="AO170" s="154" t="s">
        <v>11298</v>
      </c>
      <c r="AP170" s="154" t="s">
        <v>11299</v>
      </c>
      <c r="AQ170" s="154" t="s">
        <v>11323</v>
      </c>
      <c r="AR170" s="154" t="s">
        <v>11324</v>
      </c>
      <c r="AS170" s="154" t="s">
        <v>11325</v>
      </c>
      <c r="AT170" s="154" t="s">
        <v>11303</v>
      </c>
      <c r="AU170" s="192" t="s">
        <v>7404</v>
      </c>
      <c r="AV170" s="192" t="s">
        <v>11316</v>
      </c>
      <c r="AW170" s="192" t="s">
        <v>7406</v>
      </c>
      <c r="AX170" s="192" t="s">
        <v>8006</v>
      </c>
      <c r="AZ170" s="230" t="s">
        <v>303</v>
      </c>
      <c r="BA170" s="230" t="s">
        <v>5332</v>
      </c>
      <c r="BB170" s="230">
        <v>3</v>
      </c>
      <c r="BC170" s="194" t="s">
        <v>7472</v>
      </c>
      <c r="BD170" s="194" t="s">
        <v>11326</v>
      </c>
      <c r="BJ170" s="230">
        <v>4</v>
      </c>
      <c r="BK170" s="230" t="s">
        <v>7474</v>
      </c>
      <c r="BL170" s="198" t="s">
        <v>7412</v>
      </c>
      <c r="CQ170" s="199">
        <v>1</v>
      </c>
    </row>
    <row r="171" spans="13:95" x14ac:dyDescent="0.25">
      <c r="M171" s="192" t="s">
        <v>2687</v>
      </c>
      <c r="N171" s="192">
        <v>169</v>
      </c>
      <c r="O171" s="192" t="s">
        <v>7372</v>
      </c>
      <c r="P171" s="154" t="s">
        <v>7373</v>
      </c>
      <c r="Q171" s="154" t="s">
        <v>8083</v>
      </c>
      <c r="R171" s="154" t="s">
        <v>11100</v>
      </c>
      <c r="S171" s="192" t="s">
        <v>11327</v>
      </c>
      <c r="T171" s="154" t="s">
        <v>11328</v>
      </c>
      <c r="U171" s="192" t="s">
        <v>7663</v>
      </c>
      <c r="V171" s="154" t="s">
        <v>11329</v>
      </c>
      <c r="W171" s="154" t="s">
        <v>11330</v>
      </c>
      <c r="X171" s="154" t="s">
        <v>11328</v>
      </c>
      <c r="Y171" s="154" t="s">
        <v>7382</v>
      </c>
      <c r="Z171" s="154" t="s">
        <v>7383</v>
      </c>
      <c r="AA171" s="154" t="s">
        <v>7384</v>
      </c>
      <c r="AB171" s="154" t="s">
        <v>11331</v>
      </c>
      <c r="AC171" s="154" t="s">
        <v>11332</v>
      </c>
      <c r="AD171" s="154" t="s">
        <v>11333</v>
      </c>
      <c r="AE171" s="154" t="s">
        <v>11106</v>
      </c>
      <c r="AF171" s="154" t="s">
        <v>11107</v>
      </c>
      <c r="AG171" s="154" t="s">
        <v>11108</v>
      </c>
      <c r="AH171" s="154" t="s">
        <v>11109</v>
      </c>
      <c r="AI171" s="154" t="s">
        <v>11110</v>
      </c>
      <c r="AJ171" s="154" t="s">
        <v>11111</v>
      </c>
      <c r="AK171" s="154" t="s">
        <v>11112</v>
      </c>
      <c r="AL171" s="154" t="s">
        <v>11113</v>
      </c>
      <c r="AM171" s="154" t="s">
        <v>11114</v>
      </c>
      <c r="AN171" s="154" t="s">
        <v>8102</v>
      </c>
      <c r="AO171" s="154" t="s">
        <v>11298</v>
      </c>
      <c r="AP171" s="154" t="s">
        <v>11299</v>
      </c>
      <c r="AQ171" s="154" t="s">
        <v>11334</v>
      </c>
      <c r="AR171" s="154" t="s">
        <v>11335</v>
      </c>
      <c r="AS171" s="154" t="s">
        <v>11336</v>
      </c>
      <c r="AT171" s="154" t="s">
        <v>11303</v>
      </c>
      <c r="AU171" s="192" t="s">
        <v>7404</v>
      </c>
      <c r="AV171" s="192" t="s">
        <v>11327</v>
      </c>
      <c r="AW171" s="192" t="s">
        <v>7406</v>
      </c>
      <c r="AX171" s="192" t="s">
        <v>8006</v>
      </c>
      <c r="AZ171" s="230" t="s">
        <v>303</v>
      </c>
      <c r="BA171" s="230" t="s">
        <v>5332</v>
      </c>
      <c r="BB171" s="230">
        <v>4</v>
      </c>
      <c r="BC171" s="194" t="s">
        <v>7502</v>
      </c>
      <c r="BD171" s="194" t="s">
        <v>11337</v>
      </c>
      <c r="BJ171" s="230">
        <v>4</v>
      </c>
      <c r="BK171" s="230" t="s">
        <v>7504</v>
      </c>
      <c r="BL171" s="198" t="s">
        <v>7412</v>
      </c>
      <c r="CQ171" s="199">
        <v>1</v>
      </c>
    </row>
    <row r="172" spans="13:95" x14ac:dyDescent="0.25">
      <c r="M172" s="192" t="s">
        <v>2698</v>
      </c>
      <c r="N172" s="192">
        <v>170</v>
      </c>
      <c r="O172" s="192" t="s">
        <v>7372</v>
      </c>
      <c r="P172" s="154" t="s">
        <v>7373</v>
      </c>
      <c r="Q172" s="154" t="s">
        <v>8925</v>
      </c>
      <c r="R172" s="154" t="s">
        <v>11138</v>
      </c>
      <c r="S172" s="192" t="s">
        <v>11338</v>
      </c>
      <c r="T172" s="154" t="s">
        <v>11339</v>
      </c>
      <c r="U172" s="192" t="s">
        <v>7663</v>
      </c>
      <c r="V172" s="154" t="s">
        <v>11340</v>
      </c>
      <c r="W172" s="154" t="s">
        <v>11341</v>
      </c>
      <c r="X172" s="154" t="s">
        <v>11339</v>
      </c>
      <c r="Y172" s="154" t="s">
        <v>7382</v>
      </c>
      <c r="Z172" s="154" t="s">
        <v>7383</v>
      </c>
      <c r="AA172" s="154" t="s">
        <v>7384</v>
      </c>
      <c r="AB172" s="154" t="s">
        <v>11342</v>
      </c>
      <c r="AC172" s="154" t="s">
        <v>11343</v>
      </c>
      <c r="AD172" s="154" t="s">
        <v>11344</v>
      </c>
      <c r="AE172" s="154" t="s">
        <v>11144</v>
      </c>
      <c r="AF172" s="154" t="s">
        <v>11145</v>
      </c>
      <c r="AG172" s="154" t="s">
        <v>11146</v>
      </c>
      <c r="AH172" s="154" t="s">
        <v>11147</v>
      </c>
      <c r="AI172" s="154" t="s">
        <v>11148</v>
      </c>
      <c r="AJ172" s="154" t="s">
        <v>11149</v>
      </c>
      <c r="AK172" s="154" t="s">
        <v>11150</v>
      </c>
      <c r="AL172" s="154" t="s">
        <v>11151</v>
      </c>
      <c r="AM172" s="154" t="s">
        <v>11152</v>
      </c>
      <c r="AN172" s="154" t="s">
        <v>8266</v>
      </c>
      <c r="AO172" s="154" t="s">
        <v>11298</v>
      </c>
      <c r="AP172" s="154" t="s">
        <v>11299</v>
      </c>
      <c r="AQ172" s="154" t="s">
        <v>11345</v>
      </c>
      <c r="AR172" s="154" t="s">
        <v>11346</v>
      </c>
      <c r="AS172" s="154" t="s">
        <v>11347</v>
      </c>
      <c r="AT172" s="154" t="s">
        <v>11303</v>
      </c>
      <c r="AU172" s="192" t="s">
        <v>7404</v>
      </c>
      <c r="AV172" s="192" t="s">
        <v>11338</v>
      </c>
      <c r="AW172" s="192" t="s">
        <v>7406</v>
      </c>
      <c r="AX172" s="192" t="s">
        <v>8006</v>
      </c>
      <c r="AZ172" s="230" t="s">
        <v>303</v>
      </c>
      <c r="BA172" s="230" t="s">
        <v>5332</v>
      </c>
      <c r="BB172" s="230">
        <v>5</v>
      </c>
      <c r="BC172" s="194" t="s">
        <v>7529</v>
      </c>
      <c r="BD172" s="194" t="s">
        <v>11348</v>
      </c>
      <c r="BE172" s="194" t="s">
        <v>11349</v>
      </c>
      <c r="BF172" s="194" t="s">
        <v>7532</v>
      </c>
      <c r="BG172" s="194" t="s">
        <v>7533</v>
      </c>
      <c r="BJ172" s="230">
        <v>4</v>
      </c>
      <c r="BK172" s="230" t="s">
        <v>7534</v>
      </c>
      <c r="BL172" s="198" t="s">
        <v>7412</v>
      </c>
      <c r="CQ172" s="199">
        <v>1</v>
      </c>
    </row>
    <row r="173" spans="13:95" x14ac:dyDescent="0.25">
      <c r="M173" s="192" t="s">
        <v>2709</v>
      </c>
      <c r="N173" s="192">
        <v>171</v>
      </c>
      <c r="O173" s="192" t="s">
        <v>7372</v>
      </c>
      <c r="P173" s="154" t="s">
        <v>7373</v>
      </c>
      <c r="Q173" s="154" t="s">
        <v>8925</v>
      </c>
      <c r="R173" s="154" t="s">
        <v>11138</v>
      </c>
      <c r="S173" s="192" t="s">
        <v>11350</v>
      </c>
      <c r="T173" s="154" t="s">
        <v>11351</v>
      </c>
      <c r="U173" s="192" t="s">
        <v>7663</v>
      </c>
      <c r="V173" s="154" t="s">
        <v>11352</v>
      </c>
      <c r="W173" s="154" t="s">
        <v>11353</v>
      </c>
      <c r="X173" s="154" t="s">
        <v>11351</v>
      </c>
      <c r="Y173" s="154" t="s">
        <v>7382</v>
      </c>
      <c r="Z173" s="154" t="s">
        <v>7383</v>
      </c>
      <c r="AA173" s="154" t="s">
        <v>7384</v>
      </c>
      <c r="AB173" s="154" t="s">
        <v>11354</v>
      </c>
      <c r="AC173" s="154" t="s">
        <v>11355</v>
      </c>
      <c r="AD173" s="154" t="s">
        <v>11356</v>
      </c>
      <c r="AE173" s="154" t="s">
        <v>11144</v>
      </c>
      <c r="AF173" s="154" t="s">
        <v>11145</v>
      </c>
      <c r="AG173" s="154" t="s">
        <v>11146</v>
      </c>
      <c r="AH173" s="154" t="s">
        <v>11147</v>
      </c>
      <c r="AI173" s="154" t="s">
        <v>11148</v>
      </c>
      <c r="AJ173" s="154" t="s">
        <v>11149</v>
      </c>
      <c r="AK173" s="154" t="s">
        <v>11150</v>
      </c>
      <c r="AL173" s="154" t="s">
        <v>11151</v>
      </c>
      <c r="AM173" s="154" t="s">
        <v>11152</v>
      </c>
      <c r="AN173" s="154" t="s">
        <v>8266</v>
      </c>
      <c r="AO173" s="154" t="s">
        <v>11298</v>
      </c>
      <c r="AP173" s="154" t="s">
        <v>11299</v>
      </c>
      <c r="AQ173" s="154" t="s">
        <v>11357</v>
      </c>
      <c r="AR173" s="154" t="s">
        <v>11358</v>
      </c>
      <c r="AS173" s="154" t="s">
        <v>11359</v>
      </c>
      <c r="AT173" s="154" t="s">
        <v>11303</v>
      </c>
      <c r="AU173" s="192" t="s">
        <v>7404</v>
      </c>
      <c r="AV173" s="192" t="s">
        <v>11350</v>
      </c>
      <c r="AW173" s="192" t="s">
        <v>7406</v>
      </c>
      <c r="AX173" s="192" t="s">
        <v>8006</v>
      </c>
      <c r="AZ173" s="230" t="s">
        <v>303</v>
      </c>
      <c r="BA173" s="230" t="s">
        <v>7562</v>
      </c>
      <c r="BB173" s="230">
        <v>1</v>
      </c>
      <c r="BC173" s="194" t="s">
        <v>7563</v>
      </c>
      <c r="BD173" s="194" t="s">
        <v>11315</v>
      </c>
      <c r="BJ173" s="230">
        <v>4</v>
      </c>
      <c r="BK173" s="230" t="s">
        <v>7564</v>
      </c>
      <c r="BL173" s="198" t="s">
        <v>7412</v>
      </c>
      <c r="CQ173" s="199">
        <v>1</v>
      </c>
    </row>
    <row r="174" spans="13:95" x14ac:dyDescent="0.25">
      <c r="M174" s="192" t="s">
        <v>2720</v>
      </c>
      <c r="N174" s="192">
        <v>172</v>
      </c>
      <c r="O174" s="192" t="s">
        <v>7372</v>
      </c>
      <c r="P174" s="154" t="s">
        <v>7373</v>
      </c>
      <c r="Q174" s="154" t="s">
        <v>9210</v>
      </c>
      <c r="R174" s="154" t="s">
        <v>11158</v>
      </c>
      <c r="S174" s="192" t="s">
        <v>11360</v>
      </c>
      <c r="T174" s="154" t="s">
        <v>11361</v>
      </c>
      <c r="U174" s="192" t="s">
        <v>7663</v>
      </c>
      <c r="V174" s="154" t="s">
        <v>11362</v>
      </c>
      <c r="W174" s="154" t="s">
        <v>11363</v>
      </c>
      <c r="X174" s="154" t="s">
        <v>11361</v>
      </c>
      <c r="Y174" s="154" t="s">
        <v>7382</v>
      </c>
      <c r="Z174" s="154" t="s">
        <v>7383</v>
      </c>
      <c r="AA174" s="154" t="s">
        <v>7384</v>
      </c>
      <c r="AB174" s="154" t="s">
        <v>11364</v>
      </c>
      <c r="AC174" s="154" t="s">
        <v>11365</v>
      </c>
      <c r="AD174" s="154" t="s">
        <v>11366</v>
      </c>
      <c r="AE174" s="154" t="s">
        <v>11164</v>
      </c>
      <c r="AF174" s="154" t="s">
        <v>11165</v>
      </c>
      <c r="AG174" s="154" t="s">
        <v>11166</v>
      </c>
      <c r="AH174" s="154" t="s">
        <v>11167</v>
      </c>
      <c r="AI174" s="154" t="s">
        <v>11168</v>
      </c>
      <c r="AJ174" s="154" t="s">
        <v>11169</v>
      </c>
      <c r="AK174" s="154" t="s">
        <v>11170</v>
      </c>
      <c r="AL174" s="154" t="s">
        <v>11171</v>
      </c>
      <c r="AM174" s="154" t="s">
        <v>11172</v>
      </c>
      <c r="AN174" s="154" t="s">
        <v>7397</v>
      </c>
      <c r="AO174" s="154" t="s">
        <v>11298</v>
      </c>
      <c r="AP174" s="154" t="s">
        <v>11299</v>
      </c>
      <c r="AQ174" s="154" t="s">
        <v>11367</v>
      </c>
      <c r="AR174" s="154" t="s">
        <v>11368</v>
      </c>
      <c r="AS174" s="154" t="s">
        <v>11369</v>
      </c>
      <c r="AT174" s="154" t="s">
        <v>11303</v>
      </c>
      <c r="AU174" s="192" t="s">
        <v>7404</v>
      </c>
      <c r="AV174" s="192" t="s">
        <v>11360</v>
      </c>
      <c r="AW174" s="192" t="s">
        <v>7406</v>
      </c>
      <c r="AX174" s="192" t="s">
        <v>8006</v>
      </c>
      <c r="AZ174" s="230" t="s">
        <v>303</v>
      </c>
      <c r="BA174" s="230" t="s">
        <v>7562</v>
      </c>
      <c r="BB174" s="230">
        <v>2</v>
      </c>
      <c r="BC174" s="194" t="s">
        <v>7589</v>
      </c>
      <c r="BD174" s="194" t="s">
        <v>7590</v>
      </c>
      <c r="BE174" s="194" t="s">
        <v>7591</v>
      </c>
      <c r="BF174" s="194" t="s">
        <v>7443</v>
      </c>
      <c r="BG174" s="194" t="s">
        <v>7442</v>
      </c>
      <c r="BH174" s="230" t="s">
        <v>7592</v>
      </c>
      <c r="BJ174" s="230">
        <v>4</v>
      </c>
      <c r="BK174" s="230" t="s">
        <v>7593</v>
      </c>
      <c r="BL174" s="198" t="s">
        <v>7412</v>
      </c>
      <c r="CQ174" s="199">
        <v>1</v>
      </c>
    </row>
    <row r="175" spans="13:95" x14ac:dyDescent="0.25">
      <c r="M175" s="192" t="s">
        <v>2731</v>
      </c>
      <c r="N175" s="192">
        <v>173</v>
      </c>
      <c r="O175" s="192" t="s">
        <v>7372</v>
      </c>
      <c r="P175" s="154" t="s">
        <v>7373</v>
      </c>
      <c r="Q175" s="154" t="s">
        <v>9483</v>
      </c>
      <c r="R175" s="154" t="s">
        <v>11177</v>
      </c>
      <c r="S175" s="192" t="s">
        <v>11370</v>
      </c>
      <c r="T175" s="154" t="s">
        <v>11371</v>
      </c>
      <c r="U175" s="192" t="s">
        <v>7663</v>
      </c>
      <c r="V175" s="154" t="s">
        <v>11372</v>
      </c>
      <c r="W175" s="154" t="s">
        <v>11373</v>
      </c>
      <c r="X175" s="154" t="s">
        <v>11371</v>
      </c>
      <c r="Y175" s="154" t="s">
        <v>7382</v>
      </c>
      <c r="Z175" s="154" t="s">
        <v>7383</v>
      </c>
      <c r="AA175" s="154" t="s">
        <v>7384</v>
      </c>
      <c r="AB175" s="154" t="s">
        <v>11374</v>
      </c>
      <c r="AC175" s="154" t="s">
        <v>11375</v>
      </c>
      <c r="AD175" s="154" t="s">
        <v>11376</v>
      </c>
      <c r="AE175" s="154" t="s">
        <v>11183</v>
      </c>
      <c r="AF175" s="154" t="s">
        <v>11184</v>
      </c>
      <c r="AG175" s="154" t="s">
        <v>11185</v>
      </c>
      <c r="AH175" s="154" t="s">
        <v>11186</v>
      </c>
      <c r="AI175" s="154" t="s">
        <v>11187</v>
      </c>
      <c r="AJ175" s="154" t="s">
        <v>11188</v>
      </c>
      <c r="AK175" s="154" t="s">
        <v>11189</v>
      </c>
      <c r="AL175" s="154" t="s">
        <v>11190</v>
      </c>
      <c r="AM175" s="154" t="s">
        <v>11191</v>
      </c>
      <c r="AN175" s="154" t="s">
        <v>9502</v>
      </c>
      <c r="AO175" s="154" t="s">
        <v>11298</v>
      </c>
      <c r="AP175" s="154" t="s">
        <v>11299</v>
      </c>
      <c r="AQ175" s="154" t="s">
        <v>11377</v>
      </c>
      <c r="AR175" s="154" t="s">
        <v>11378</v>
      </c>
      <c r="AS175" s="154" t="s">
        <v>11379</v>
      </c>
      <c r="AT175" s="154" t="s">
        <v>11303</v>
      </c>
      <c r="AU175" s="192" t="s">
        <v>7404</v>
      </c>
      <c r="AV175" s="192" t="s">
        <v>11370</v>
      </c>
      <c r="AW175" s="192" t="s">
        <v>7406</v>
      </c>
      <c r="AX175" s="192" t="s">
        <v>8006</v>
      </c>
      <c r="AZ175" s="230" t="s">
        <v>303</v>
      </c>
      <c r="BA175" s="230" t="s">
        <v>7562</v>
      </c>
      <c r="BB175" s="230">
        <v>3</v>
      </c>
      <c r="BC175" s="194" t="s">
        <v>7620</v>
      </c>
      <c r="BD175" s="194" t="s">
        <v>11380</v>
      </c>
      <c r="BE175" s="194" t="s">
        <v>11326</v>
      </c>
      <c r="BJ175" s="230">
        <v>4</v>
      </c>
      <c r="BK175" s="230" t="s">
        <v>7622</v>
      </c>
      <c r="BL175" s="198" t="s">
        <v>7412</v>
      </c>
      <c r="CQ175" s="199">
        <v>1</v>
      </c>
    </row>
    <row r="176" spans="13:95" x14ac:dyDescent="0.25">
      <c r="M176" s="192" t="s">
        <v>2742</v>
      </c>
      <c r="N176" s="192">
        <v>174</v>
      </c>
      <c r="O176" s="192" t="s">
        <v>7372</v>
      </c>
      <c r="P176" s="154" t="s">
        <v>7373</v>
      </c>
      <c r="Q176" s="154" t="s">
        <v>10549</v>
      </c>
      <c r="R176" s="154" t="s">
        <v>11215</v>
      </c>
      <c r="S176" s="192" t="s">
        <v>11381</v>
      </c>
      <c r="T176" s="154" t="s">
        <v>11382</v>
      </c>
      <c r="U176" s="192" t="s">
        <v>7663</v>
      </c>
      <c r="V176" s="154" t="s">
        <v>11383</v>
      </c>
      <c r="W176" s="154" t="s">
        <v>11384</v>
      </c>
      <c r="X176" s="154" t="s">
        <v>11382</v>
      </c>
      <c r="Y176" s="154" t="s">
        <v>7382</v>
      </c>
      <c r="Z176" s="154" t="s">
        <v>7383</v>
      </c>
      <c r="AA176" s="154" t="s">
        <v>7384</v>
      </c>
      <c r="AB176" s="154" t="s">
        <v>11385</v>
      </c>
      <c r="AC176" s="154" t="s">
        <v>11386</v>
      </c>
      <c r="AD176" s="154" t="s">
        <v>11387</v>
      </c>
      <c r="AE176" s="154" t="s">
        <v>11221</v>
      </c>
      <c r="AF176" s="154" t="s">
        <v>11222</v>
      </c>
      <c r="AG176" s="154" t="s">
        <v>11223</v>
      </c>
      <c r="AH176" s="154" t="s">
        <v>11224</v>
      </c>
      <c r="AI176" s="154" t="s">
        <v>11225</v>
      </c>
      <c r="AJ176" s="154" t="s">
        <v>11226</v>
      </c>
      <c r="AK176" s="154" t="s">
        <v>11227</v>
      </c>
      <c r="AL176" s="154" t="s">
        <v>11228</v>
      </c>
      <c r="AM176" s="154" t="s">
        <v>11229</v>
      </c>
      <c r="AN176" s="154" t="s">
        <v>7970</v>
      </c>
      <c r="AO176" s="154" t="s">
        <v>11298</v>
      </c>
      <c r="AP176" s="154" t="s">
        <v>11299</v>
      </c>
      <c r="AQ176" s="154" t="s">
        <v>11388</v>
      </c>
      <c r="AR176" s="154" t="s">
        <v>11389</v>
      </c>
      <c r="AS176" s="154" t="s">
        <v>11390</v>
      </c>
      <c r="AT176" s="154" t="s">
        <v>11303</v>
      </c>
      <c r="AU176" s="192" t="s">
        <v>7404</v>
      </c>
      <c r="AV176" s="192" t="s">
        <v>11381</v>
      </c>
      <c r="AW176" s="192" t="s">
        <v>7406</v>
      </c>
      <c r="AX176" s="192" t="s">
        <v>8006</v>
      </c>
      <c r="AZ176" s="230" t="s">
        <v>303</v>
      </c>
      <c r="BA176" s="230" t="s">
        <v>7562</v>
      </c>
      <c r="BB176" s="230">
        <v>4</v>
      </c>
      <c r="BC176" s="194" t="s">
        <v>7649</v>
      </c>
      <c r="BD176" s="194" t="s">
        <v>7650</v>
      </c>
      <c r="BE176" s="194" t="s">
        <v>7651</v>
      </c>
      <c r="BF176" s="194" t="s">
        <v>7652</v>
      </c>
      <c r="BG176" s="194" t="s">
        <v>7653</v>
      </c>
      <c r="BH176" s="230" t="s">
        <v>7654</v>
      </c>
      <c r="BI176" s="230" t="s">
        <v>7655</v>
      </c>
      <c r="BJ176" s="230">
        <v>4</v>
      </c>
      <c r="BK176" s="230" t="s">
        <v>7656</v>
      </c>
      <c r="BL176" s="198" t="s">
        <v>7412</v>
      </c>
      <c r="CQ176" s="199">
        <v>1</v>
      </c>
    </row>
    <row r="177" spans="13:95" x14ac:dyDescent="0.25">
      <c r="M177" s="192" t="s">
        <v>2762</v>
      </c>
      <c r="N177" s="192">
        <v>175</v>
      </c>
      <c r="O177" s="192" t="s">
        <v>7372</v>
      </c>
      <c r="P177" s="154" t="s">
        <v>7753</v>
      </c>
      <c r="Q177" s="154" t="s">
        <v>8645</v>
      </c>
      <c r="R177" s="154" t="s">
        <v>11391</v>
      </c>
      <c r="S177" s="192" t="s">
        <v>11392</v>
      </c>
      <c r="T177" s="154" t="s">
        <v>11393</v>
      </c>
      <c r="U177" s="192" t="s">
        <v>7663</v>
      </c>
      <c r="V177" s="154" t="s">
        <v>11394</v>
      </c>
      <c r="W177" s="154" t="s">
        <v>11395</v>
      </c>
      <c r="X177" s="154" t="s">
        <v>11393</v>
      </c>
      <c r="Y177" s="154" t="s">
        <v>7382</v>
      </c>
      <c r="Z177" s="154" t="s">
        <v>7383</v>
      </c>
      <c r="AA177" s="154" t="s">
        <v>7384</v>
      </c>
      <c r="AB177" s="154" t="s">
        <v>11396</v>
      </c>
      <c r="AC177" s="154" t="s">
        <v>11397</v>
      </c>
      <c r="AD177" s="154" t="s">
        <v>11398</v>
      </c>
      <c r="AE177" s="154" t="s">
        <v>11399</v>
      </c>
      <c r="AF177" s="154" t="s">
        <v>11400</v>
      </c>
      <c r="AG177" s="154" t="s">
        <v>11401</v>
      </c>
      <c r="AH177" s="154" t="s">
        <v>11402</v>
      </c>
      <c r="AI177" s="154" t="s">
        <v>11403</v>
      </c>
      <c r="AJ177" s="154" t="s">
        <v>11404</v>
      </c>
      <c r="AK177" s="154" t="s">
        <v>11405</v>
      </c>
      <c r="AL177" s="154" t="s">
        <v>11406</v>
      </c>
      <c r="AM177" s="154" t="s">
        <v>11407</v>
      </c>
      <c r="AN177" s="154" t="s">
        <v>8664</v>
      </c>
      <c r="AO177" s="154" t="s">
        <v>11298</v>
      </c>
      <c r="AP177" s="154" t="s">
        <v>11299</v>
      </c>
      <c r="AQ177" s="154" t="s">
        <v>11408</v>
      </c>
      <c r="AR177" s="154" t="s">
        <v>11409</v>
      </c>
      <c r="AS177" s="154" t="s">
        <v>11410</v>
      </c>
      <c r="AT177" s="154" t="s">
        <v>11303</v>
      </c>
      <c r="AU177" s="192" t="s">
        <v>7404</v>
      </c>
      <c r="AV177" s="192" t="s">
        <v>11392</v>
      </c>
      <c r="AW177" s="192" t="s">
        <v>7780</v>
      </c>
      <c r="AX177" s="192" t="s">
        <v>8006</v>
      </c>
      <c r="AZ177" s="230" t="s">
        <v>303</v>
      </c>
      <c r="BA177" s="230" t="s">
        <v>7562</v>
      </c>
      <c r="BB177" s="230">
        <v>5</v>
      </c>
      <c r="BC177" s="194" t="s">
        <v>7686</v>
      </c>
      <c r="BD177" s="194" t="s">
        <v>7687</v>
      </c>
      <c r="BE177" s="194" t="s">
        <v>7688</v>
      </c>
      <c r="BF177" s="194" t="s">
        <v>7689</v>
      </c>
      <c r="BG177" s="194" t="s">
        <v>7690</v>
      </c>
      <c r="BH177" s="230" t="s">
        <v>7691</v>
      </c>
      <c r="BJ177" s="230">
        <v>4</v>
      </c>
      <c r="BK177" s="230" t="s">
        <v>7692</v>
      </c>
      <c r="BL177" s="198" t="s">
        <v>7412</v>
      </c>
      <c r="CQ177" s="199">
        <v>1</v>
      </c>
    </row>
    <row r="178" spans="13:95" x14ac:dyDescent="0.25">
      <c r="M178" s="192" t="s">
        <v>2774</v>
      </c>
      <c r="N178" s="192">
        <v>176</v>
      </c>
      <c r="O178" s="192" t="s">
        <v>7372</v>
      </c>
      <c r="P178" s="154" t="s">
        <v>7753</v>
      </c>
      <c r="Q178" s="154" t="s">
        <v>8367</v>
      </c>
      <c r="R178" s="154" t="s">
        <v>11119</v>
      </c>
      <c r="S178" s="192" t="s">
        <v>11411</v>
      </c>
      <c r="T178" s="154" t="s">
        <v>11412</v>
      </c>
      <c r="U178" s="192" t="s">
        <v>7663</v>
      </c>
      <c r="V178" s="154" t="s">
        <v>11413</v>
      </c>
      <c r="W178" s="154" t="s">
        <v>11414</v>
      </c>
      <c r="X178" s="154" t="s">
        <v>11412</v>
      </c>
      <c r="Y178" s="154" t="s">
        <v>7382</v>
      </c>
      <c r="Z178" s="154" t="s">
        <v>7383</v>
      </c>
      <c r="AA178" s="154" t="s">
        <v>7384</v>
      </c>
      <c r="AB178" s="154" t="s">
        <v>11415</v>
      </c>
      <c r="AC178" s="154" t="s">
        <v>11416</v>
      </c>
      <c r="AD178" s="154" t="s">
        <v>11417</v>
      </c>
      <c r="AE178" s="154" t="s">
        <v>11125</v>
      </c>
      <c r="AF178" s="154" t="s">
        <v>11126</v>
      </c>
      <c r="AG178" s="154" t="s">
        <v>11127</v>
      </c>
      <c r="AH178" s="154" t="s">
        <v>11128</v>
      </c>
      <c r="AI178" s="154" t="s">
        <v>11129</v>
      </c>
      <c r="AJ178" s="154" t="s">
        <v>11130</v>
      </c>
      <c r="AK178" s="154" t="s">
        <v>11131</v>
      </c>
      <c r="AL178" s="154" t="s">
        <v>11132</v>
      </c>
      <c r="AM178" s="154" t="s">
        <v>11133</v>
      </c>
      <c r="AN178" s="154" t="s">
        <v>7397</v>
      </c>
      <c r="AO178" s="154" t="s">
        <v>11298</v>
      </c>
      <c r="AP178" s="154" t="s">
        <v>11299</v>
      </c>
      <c r="AQ178" s="154" t="s">
        <v>11418</v>
      </c>
      <c r="AR178" s="154" t="s">
        <v>11419</v>
      </c>
      <c r="AS178" s="154" t="s">
        <v>11420</v>
      </c>
      <c r="AT178" s="154" t="s">
        <v>11303</v>
      </c>
      <c r="AU178" s="192" t="s">
        <v>7404</v>
      </c>
      <c r="AV178" s="192" t="s">
        <v>11411</v>
      </c>
      <c r="AW178" s="192" t="s">
        <v>7780</v>
      </c>
      <c r="AX178" s="192" t="s">
        <v>8006</v>
      </c>
      <c r="AZ178" s="230" t="s">
        <v>303</v>
      </c>
      <c r="BA178" s="230" t="s">
        <v>5333</v>
      </c>
      <c r="BB178" s="230">
        <v>1</v>
      </c>
      <c r="BC178" s="194" t="s">
        <v>7719</v>
      </c>
      <c r="BD178" s="194" t="s">
        <v>11304</v>
      </c>
      <c r="BE178" s="194" t="s">
        <v>10683</v>
      </c>
      <c r="BH178" s="194"/>
      <c r="BI178" s="194"/>
      <c r="BJ178" s="230">
        <v>4</v>
      </c>
      <c r="BK178" s="230" t="s">
        <v>7720</v>
      </c>
      <c r="BL178" s="198" t="s">
        <v>7412</v>
      </c>
      <c r="CQ178" s="199">
        <v>1</v>
      </c>
    </row>
    <row r="179" spans="13:95" x14ac:dyDescent="0.25">
      <c r="M179" s="192" t="s">
        <v>2786</v>
      </c>
      <c r="N179" s="192">
        <v>177</v>
      </c>
      <c r="O179" s="192" t="s">
        <v>7372</v>
      </c>
      <c r="P179" s="154" t="s">
        <v>7753</v>
      </c>
      <c r="Q179" s="154" t="s">
        <v>9769</v>
      </c>
      <c r="R179" s="154" t="s">
        <v>11196</v>
      </c>
      <c r="S179" s="192" t="s">
        <v>11421</v>
      </c>
      <c r="T179" s="154" t="s">
        <v>11422</v>
      </c>
      <c r="U179" s="192" t="s">
        <v>7663</v>
      </c>
      <c r="V179" s="154" t="s">
        <v>11423</v>
      </c>
      <c r="W179" s="154" t="s">
        <v>11424</v>
      </c>
      <c r="X179" s="154" t="s">
        <v>11422</v>
      </c>
      <c r="Y179" s="154" t="s">
        <v>7382</v>
      </c>
      <c r="Z179" s="154" t="s">
        <v>7383</v>
      </c>
      <c r="AA179" s="154" t="s">
        <v>7384</v>
      </c>
      <c r="AB179" s="154" t="s">
        <v>11425</v>
      </c>
      <c r="AC179" s="154" t="s">
        <v>11426</v>
      </c>
      <c r="AD179" s="154" t="s">
        <v>11427</v>
      </c>
      <c r="AE179" s="154" t="s">
        <v>11202</v>
      </c>
      <c r="AF179" s="154" t="s">
        <v>11203</v>
      </c>
      <c r="AG179" s="154" t="s">
        <v>11204</v>
      </c>
      <c r="AH179" s="154" t="s">
        <v>11205</v>
      </c>
      <c r="AI179" s="154" t="s">
        <v>11206</v>
      </c>
      <c r="AJ179" s="154" t="s">
        <v>11207</v>
      </c>
      <c r="AK179" s="154" t="s">
        <v>11208</v>
      </c>
      <c r="AL179" s="154" t="s">
        <v>11209</v>
      </c>
      <c r="AM179" s="154" t="s">
        <v>11210</v>
      </c>
      <c r="AN179" s="154" t="s">
        <v>11018</v>
      </c>
      <c r="AO179" s="154" t="s">
        <v>11298</v>
      </c>
      <c r="AP179" s="154" t="s">
        <v>11299</v>
      </c>
      <c r="AQ179" s="154" t="s">
        <v>11428</v>
      </c>
      <c r="AR179" s="154" t="s">
        <v>11429</v>
      </c>
      <c r="AS179" s="154" t="s">
        <v>11430</v>
      </c>
      <c r="AT179" s="154" t="s">
        <v>11303</v>
      </c>
      <c r="AU179" s="192" t="s">
        <v>7404</v>
      </c>
      <c r="AV179" s="192" t="s">
        <v>11421</v>
      </c>
      <c r="AW179" s="192" t="s">
        <v>7780</v>
      </c>
      <c r="AX179" s="192" t="s">
        <v>8006</v>
      </c>
      <c r="AZ179" s="230" t="s">
        <v>303</v>
      </c>
      <c r="BA179" s="230" t="s">
        <v>5333</v>
      </c>
      <c r="BB179" s="230">
        <v>2</v>
      </c>
      <c r="BC179" s="194" t="s">
        <v>7745</v>
      </c>
      <c r="BD179" s="194" t="s">
        <v>7746</v>
      </c>
      <c r="BE179" s="194" t="s">
        <v>7747</v>
      </c>
      <c r="BF179" s="194" t="s">
        <v>7748</v>
      </c>
      <c r="BG179" s="194" t="s">
        <v>7749</v>
      </c>
      <c r="BH179" s="194" t="s">
        <v>7750</v>
      </c>
      <c r="BI179" s="194"/>
      <c r="BJ179" s="230">
        <v>4</v>
      </c>
      <c r="BK179" s="230" t="s">
        <v>7751</v>
      </c>
      <c r="BL179" s="198" t="s">
        <v>7412</v>
      </c>
      <c r="CQ179" s="199">
        <v>1</v>
      </c>
    </row>
    <row r="180" spans="13:95" x14ac:dyDescent="0.25">
      <c r="M180" s="192" t="s">
        <v>2798</v>
      </c>
      <c r="N180" s="192">
        <v>178</v>
      </c>
      <c r="O180" s="192" t="s">
        <v>7372</v>
      </c>
      <c r="P180" s="154" t="s">
        <v>11431</v>
      </c>
      <c r="Q180" s="154" t="s">
        <v>8645</v>
      </c>
      <c r="R180" s="154" t="s">
        <v>11432</v>
      </c>
      <c r="S180" s="192" t="s">
        <v>11433</v>
      </c>
      <c r="T180" s="154" t="s">
        <v>11434</v>
      </c>
      <c r="U180" s="192" t="s">
        <v>7663</v>
      </c>
      <c r="V180" s="154" t="s">
        <v>11435</v>
      </c>
      <c r="W180" s="154" t="s">
        <v>11436</v>
      </c>
      <c r="X180" s="154" t="s">
        <v>11437</v>
      </c>
      <c r="Y180" s="154" t="s">
        <v>7382</v>
      </c>
      <c r="Z180" s="154" t="s">
        <v>7383</v>
      </c>
      <c r="AA180" s="154" t="s">
        <v>7384</v>
      </c>
      <c r="AB180" s="154" t="s">
        <v>11438</v>
      </c>
      <c r="AC180" s="154" t="s">
        <v>11439</v>
      </c>
      <c r="AD180" s="154" t="s">
        <v>11440</v>
      </c>
      <c r="AE180" s="154" t="s">
        <v>11441</v>
      </c>
      <c r="AF180" s="154" t="s">
        <v>11442</v>
      </c>
      <c r="AG180" s="154" t="s">
        <v>11443</v>
      </c>
      <c r="AH180" s="154" t="s">
        <v>11444</v>
      </c>
      <c r="AI180" s="154" t="s">
        <v>11445</v>
      </c>
      <c r="AJ180" s="154" t="s">
        <v>11446</v>
      </c>
      <c r="AK180" s="154" t="s">
        <v>11447</v>
      </c>
      <c r="AL180" s="154" t="s">
        <v>11448</v>
      </c>
      <c r="AM180" s="154" t="s">
        <v>11449</v>
      </c>
      <c r="AN180" s="154" t="s">
        <v>11450</v>
      </c>
      <c r="AO180" s="154" t="s">
        <v>11451</v>
      </c>
      <c r="AP180" s="154" t="s">
        <v>11452</v>
      </c>
      <c r="AQ180" s="154" t="s">
        <v>11453</v>
      </c>
      <c r="AR180" s="154" t="s">
        <v>11454</v>
      </c>
      <c r="AS180" s="154" t="s">
        <v>11455</v>
      </c>
      <c r="AT180" s="154" t="s">
        <v>11456</v>
      </c>
      <c r="AU180" s="192" t="s">
        <v>7404</v>
      </c>
      <c r="AV180" s="192" t="s">
        <v>11433</v>
      </c>
      <c r="AW180" s="192" t="s">
        <v>10065</v>
      </c>
      <c r="AX180" s="192" t="s">
        <v>7407</v>
      </c>
      <c r="AZ180" s="230" t="s">
        <v>303</v>
      </c>
      <c r="BA180" s="230" t="s">
        <v>5333</v>
      </c>
      <c r="BB180" s="230">
        <v>3</v>
      </c>
      <c r="BC180" s="194" t="s">
        <v>7781</v>
      </c>
      <c r="BD180" s="194" t="s">
        <v>11326</v>
      </c>
      <c r="BH180" s="194"/>
      <c r="BI180" s="194"/>
      <c r="BJ180" s="230">
        <v>4</v>
      </c>
      <c r="BK180" s="230" t="s">
        <v>7782</v>
      </c>
      <c r="BL180" s="198" t="s">
        <v>7412</v>
      </c>
      <c r="CQ180" s="199">
        <v>1</v>
      </c>
    </row>
    <row r="181" spans="13:95" x14ac:dyDescent="0.25">
      <c r="M181" s="192" t="s">
        <v>2810</v>
      </c>
      <c r="N181" s="192">
        <v>179</v>
      </c>
      <c r="O181" s="192" t="s">
        <v>7372</v>
      </c>
      <c r="P181" s="154" t="s">
        <v>11431</v>
      </c>
      <c r="Q181" s="154" t="s">
        <v>8645</v>
      </c>
      <c r="R181" s="154" t="s">
        <v>11432</v>
      </c>
      <c r="S181" s="192" t="s">
        <v>11457</v>
      </c>
      <c r="T181" s="154" t="s">
        <v>11458</v>
      </c>
      <c r="U181" s="192" t="s">
        <v>7663</v>
      </c>
      <c r="V181" s="154" t="s">
        <v>11459</v>
      </c>
      <c r="W181" s="154" t="s">
        <v>11460</v>
      </c>
      <c r="X181" s="154" t="s">
        <v>11461</v>
      </c>
      <c r="Y181" s="154" t="s">
        <v>7382</v>
      </c>
      <c r="Z181" s="154" t="s">
        <v>7383</v>
      </c>
      <c r="AA181" s="154" t="s">
        <v>7384</v>
      </c>
      <c r="AB181" s="154" t="s">
        <v>11462</v>
      </c>
      <c r="AC181" s="154" t="s">
        <v>11463</v>
      </c>
      <c r="AD181" s="154" t="s">
        <v>11464</v>
      </c>
      <c r="AE181" s="154" t="s">
        <v>11465</v>
      </c>
      <c r="AF181" s="154" t="s">
        <v>11466</v>
      </c>
      <c r="AG181" s="154" t="s">
        <v>11467</v>
      </c>
      <c r="AH181" s="154" t="s">
        <v>11468</v>
      </c>
      <c r="AI181" s="154" t="s">
        <v>11469</v>
      </c>
      <c r="AJ181" s="154" t="s">
        <v>11470</v>
      </c>
      <c r="AK181" s="154" t="s">
        <v>11471</v>
      </c>
      <c r="AL181" s="154" t="s">
        <v>11472</v>
      </c>
      <c r="AM181" s="154" t="s">
        <v>11473</v>
      </c>
      <c r="AN181" s="154" t="s">
        <v>11474</v>
      </c>
      <c r="AO181" s="154" t="s">
        <v>11451</v>
      </c>
      <c r="AP181" s="154" t="s">
        <v>11475</v>
      </c>
      <c r="AQ181" s="154" t="s">
        <v>11476</v>
      </c>
      <c r="AR181" s="154" t="s">
        <v>11477</v>
      </c>
      <c r="AS181" s="154" t="s">
        <v>11478</v>
      </c>
      <c r="AT181" s="154" t="s">
        <v>11456</v>
      </c>
      <c r="AU181" s="192" t="s">
        <v>7404</v>
      </c>
      <c r="AV181" s="192" t="s">
        <v>11457</v>
      </c>
      <c r="AW181" s="192" t="s">
        <v>10065</v>
      </c>
      <c r="AX181" s="192" t="s">
        <v>7407</v>
      </c>
      <c r="AZ181" s="230" t="s">
        <v>303</v>
      </c>
      <c r="BA181" s="230" t="s">
        <v>5333</v>
      </c>
      <c r="BB181" s="230">
        <v>4</v>
      </c>
      <c r="BC181" s="194" t="s">
        <v>7806</v>
      </c>
      <c r="BD181" s="194" t="s">
        <v>7807</v>
      </c>
      <c r="BE181" s="194" t="s">
        <v>7808</v>
      </c>
      <c r="BF181" s="194" t="s">
        <v>7654</v>
      </c>
      <c r="BG181" s="194" t="s">
        <v>7809</v>
      </c>
      <c r="BH181" s="194" t="s">
        <v>7810</v>
      </c>
      <c r="BI181" s="194" t="s">
        <v>7811</v>
      </c>
      <c r="BJ181" s="230">
        <v>4</v>
      </c>
      <c r="BK181" s="230" t="s">
        <v>7812</v>
      </c>
      <c r="BL181" s="198" t="s">
        <v>7412</v>
      </c>
      <c r="CQ181" s="199">
        <v>1</v>
      </c>
    </row>
    <row r="182" spans="13:95" x14ac:dyDescent="0.25">
      <c r="M182" s="192" t="s">
        <v>2822</v>
      </c>
      <c r="N182" s="192">
        <v>180</v>
      </c>
      <c r="O182" s="192" t="s">
        <v>7372</v>
      </c>
      <c r="P182" s="154" t="s">
        <v>11431</v>
      </c>
      <c r="Q182" s="154" t="s">
        <v>8645</v>
      </c>
      <c r="R182" s="154" t="s">
        <v>11432</v>
      </c>
      <c r="S182" s="192" t="s">
        <v>1924</v>
      </c>
      <c r="T182" s="154" t="s">
        <v>11479</v>
      </c>
      <c r="U182" s="192" t="s">
        <v>7663</v>
      </c>
      <c r="V182" s="154" t="s">
        <v>11480</v>
      </c>
      <c r="W182" s="154" t="s">
        <v>11481</v>
      </c>
      <c r="X182" s="154" t="s">
        <v>11482</v>
      </c>
      <c r="Y182" s="154" t="s">
        <v>7382</v>
      </c>
      <c r="Z182" s="154" t="s">
        <v>7383</v>
      </c>
      <c r="AA182" s="154" t="s">
        <v>7384</v>
      </c>
      <c r="AB182" s="154" t="s">
        <v>11483</v>
      </c>
      <c r="AC182" s="154" t="s">
        <v>11484</v>
      </c>
      <c r="AD182" s="154" t="s">
        <v>11485</v>
      </c>
      <c r="AE182" s="154" t="s">
        <v>10416</v>
      </c>
      <c r="AF182" s="154" t="s">
        <v>10417</v>
      </c>
      <c r="AG182" s="154" t="s">
        <v>10418</v>
      </c>
      <c r="AH182" s="154" t="s">
        <v>10419</v>
      </c>
      <c r="AI182" s="154" t="s">
        <v>10420</v>
      </c>
      <c r="AJ182" s="154" t="s">
        <v>10421</v>
      </c>
      <c r="AK182" s="154" t="s">
        <v>10422</v>
      </c>
      <c r="AL182" s="154" t="s">
        <v>10423</v>
      </c>
      <c r="AM182" s="154" t="s">
        <v>10424</v>
      </c>
      <c r="AN182" s="154" t="s">
        <v>11486</v>
      </c>
      <c r="AO182" s="154" t="s">
        <v>11451</v>
      </c>
      <c r="AP182" s="154" t="s">
        <v>11487</v>
      </c>
      <c r="AQ182" s="154" t="s">
        <v>11488</v>
      </c>
      <c r="AR182" s="154" t="s">
        <v>11489</v>
      </c>
      <c r="AS182" s="154" t="s">
        <v>11490</v>
      </c>
      <c r="AT182" s="154" t="s">
        <v>11456</v>
      </c>
      <c r="AU182" s="192" t="s">
        <v>7404</v>
      </c>
      <c r="AV182" s="192" t="s">
        <v>1924</v>
      </c>
      <c r="AW182" s="192" t="s">
        <v>10065</v>
      </c>
      <c r="AX182" s="192" t="s">
        <v>7407</v>
      </c>
      <c r="AZ182" s="230" t="s">
        <v>303</v>
      </c>
      <c r="BA182" s="230" t="s">
        <v>5333</v>
      </c>
      <c r="BB182" s="230">
        <v>5</v>
      </c>
      <c r="BC182" s="194" t="s">
        <v>7836</v>
      </c>
      <c r="BD182" s="194" t="s">
        <v>7837</v>
      </c>
      <c r="BE182" s="194" t="s">
        <v>7838</v>
      </c>
      <c r="BF182" s="194" t="s">
        <v>7839</v>
      </c>
      <c r="BG182" s="194" t="s">
        <v>7840</v>
      </c>
      <c r="BH182" s="194" t="s">
        <v>7533</v>
      </c>
      <c r="BI182" s="194"/>
      <c r="BJ182" s="230">
        <v>4</v>
      </c>
      <c r="BK182" s="230" t="s">
        <v>7841</v>
      </c>
      <c r="BL182" s="198" t="s">
        <v>7412</v>
      </c>
      <c r="CQ182" s="199">
        <v>1</v>
      </c>
    </row>
    <row r="183" spans="13:95" x14ac:dyDescent="0.25">
      <c r="M183" s="192" t="s">
        <v>2834</v>
      </c>
      <c r="N183" s="192">
        <v>181</v>
      </c>
      <c r="O183" s="192" t="s">
        <v>7372</v>
      </c>
      <c r="P183" s="154" t="s">
        <v>11431</v>
      </c>
      <c r="Q183" s="154" t="s">
        <v>8645</v>
      </c>
      <c r="R183" s="154" t="s">
        <v>11432</v>
      </c>
      <c r="S183" s="192" t="s">
        <v>11491</v>
      </c>
      <c r="T183" s="154" t="s">
        <v>11492</v>
      </c>
      <c r="U183" s="192" t="s">
        <v>7663</v>
      </c>
      <c r="V183" s="154" t="s">
        <v>11493</v>
      </c>
      <c r="W183" s="154" t="s">
        <v>11494</v>
      </c>
      <c r="X183" s="154" t="s">
        <v>11495</v>
      </c>
      <c r="Y183" s="154" t="s">
        <v>7382</v>
      </c>
      <c r="Z183" s="154" t="s">
        <v>7383</v>
      </c>
      <c r="AA183" s="154" t="s">
        <v>7384</v>
      </c>
      <c r="AB183" s="154" t="s">
        <v>11496</v>
      </c>
      <c r="AC183" s="154" t="s">
        <v>11497</v>
      </c>
      <c r="AD183" s="154" t="s">
        <v>11498</v>
      </c>
      <c r="AE183" s="154" t="s">
        <v>11499</v>
      </c>
      <c r="AF183" s="154" t="s">
        <v>11500</v>
      </c>
      <c r="AG183" s="154" t="s">
        <v>11501</v>
      </c>
      <c r="AH183" s="154" t="s">
        <v>11502</v>
      </c>
      <c r="AI183" s="154" t="s">
        <v>11503</v>
      </c>
      <c r="AJ183" s="154" t="s">
        <v>11504</v>
      </c>
      <c r="AK183" s="154" t="s">
        <v>11505</v>
      </c>
      <c r="AL183" s="154" t="s">
        <v>11506</v>
      </c>
      <c r="AM183" s="154" t="s">
        <v>11507</v>
      </c>
      <c r="AN183" s="154" t="s">
        <v>11508</v>
      </c>
      <c r="AO183" s="154" t="s">
        <v>11451</v>
      </c>
      <c r="AP183" s="154" t="s">
        <v>11509</v>
      </c>
      <c r="AQ183" s="154" t="s">
        <v>11510</v>
      </c>
      <c r="AR183" s="154" t="s">
        <v>11511</v>
      </c>
      <c r="AS183" s="154" t="s">
        <v>11512</v>
      </c>
      <c r="AT183" s="154" t="s">
        <v>11456</v>
      </c>
      <c r="AU183" s="192" t="s">
        <v>7404</v>
      </c>
      <c r="AV183" s="192" t="s">
        <v>11491</v>
      </c>
      <c r="AW183" s="192" t="s">
        <v>10065</v>
      </c>
      <c r="AX183" s="192" t="s">
        <v>7407</v>
      </c>
      <c r="AZ183" s="230" t="s">
        <v>324</v>
      </c>
      <c r="BA183" s="230" t="s">
        <v>5332</v>
      </c>
      <c r="BB183" s="230">
        <v>1</v>
      </c>
      <c r="BC183" s="194" t="s">
        <v>7408</v>
      </c>
      <c r="BD183" s="194" t="s">
        <v>11513</v>
      </c>
      <c r="BE183" s="194" t="s">
        <v>10683</v>
      </c>
      <c r="BI183" s="194"/>
      <c r="BJ183" s="230">
        <v>4</v>
      </c>
      <c r="BK183" s="230" t="s">
        <v>7411</v>
      </c>
      <c r="BL183" s="198" t="s">
        <v>7412</v>
      </c>
      <c r="CQ183" s="199">
        <v>1</v>
      </c>
    </row>
    <row r="184" spans="13:95" x14ac:dyDescent="0.25">
      <c r="M184" s="192" t="s">
        <v>2846</v>
      </c>
      <c r="N184" s="192">
        <v>182</v>
      </c>
      <c r="O184" s="192" t="s">
        <v>7372</v>
      </c>
      <c r="P184" s="154" t="s">
        <v>11431</v>
      </c>
      <c r="Q184" s="154" t="s">
        <v>8645</v>
      </c>
      <c r="R184" s="154" t="s">
        <v>11432</v>
      </c>
      <c r="S184" s="192" t="s">
        <v>11514</v>
      </c>
      <c r="T184" s="154" t="s">
        <v>11515</v>
      </c>
      <c r="U184" s="192" t="s">
        <v>7663</v>
      </c>
      <c r="V184" s="154" t="s">
        <v>11516</v>
      </c>
      <c r="W184" s="154" t="s">
        <v>11517</v>
      </c>
      <c r="X184" s="154" t="s">
        <v>11518</v>
      </c>
      <c r="Y184" s="154" t="s">
        <v>7382</v>
      </c>
      <c r="Z184" s="154" t="s">
        <v>7383</v>
      </c>
      <c r="AA184" s="154" t="s">
        <v>7384</v>
      </c>
      <c r="AB184" s="154" t="s">
        <v>11519</v>
      </c>
      <c r="AC184" s="154" t="s">
        <v>11520</v>
      </c>
      <c r="AD184" s="154" t="s">
        <v>11521</v>
      </c>
      <c r="AE184" s="154" t="s">
        <v>11522</v>
      </c>
      <c r="AF184" s="154" t="s">
        <v>11523</v>
      </c>
      <c r="AG184" s="154" t="s">
        <v>11524</v>
      </c>
      <c r="AH184" s="154" t="s">
        <v>11525</v>
      </c>
      <c r="AI184" s="154" t="s">
        <v>11526</v>
      </c>
      <c r="AJ184" s="154" t="s">
        <v>11527</v>
      </c>
      <c r="AK184" s="154" t="s">
        <v>11528</v>
      </c>
      <c r="AL184" s="154" t="s">
        <v>11529</v>
      </c>
      <c r="AM184" s="154" t="s">
        <v>11530</v>
      </c>
      <c r="AN184" s="154" t="s">
        <v>11531</v>
      </c>
      <c r="AO184" s="154" t="s">
        <v>11451</v>
      </c>
      <c r="AP184" s="154" t="s">
        <v>11532</v>
      </c>
      <c r="AQ184" s="154" t="s">
        <v>11533</v>
      </c>
      <c r="AR184" s="154" t="s">
        <v>11534</v>
      </c>
      <c r="AS184" s="154" t="s">
        <v>11535</v>
      </c>
      <c r="AT184" s="154" t="s">
        <v>11456</v>
      </c>
      <c r="AU184" s="192" t="s">
        <v>7404</v>
      </c>
      <c r="AV184" s="192" t="s">
        <v>11514</v>
      </c>
      <c r="AW184" s="192" t="s">
        <v>10065</v>
      </c>
      <c r="AX184" s="192" t="s">
        <v>7407</v>
      </c>
      <c r="AZ184" s="230" t="s">
        <v>324</v>
      </c>
      <c r="BA184" s="230" t="s">
        <v>5332</v>
      </c>
      <c r="BB184" s="230">
        <v>2</v>
      </c>
      <c r="BC184" s="194" t="s">
        <v>7439</v>
      </c>
      <c r="BD184" s="194" t="s">
        <v>11536</v>
      </c>
      <c r="BE184" s="194" t="s">
        <v>7441</v>
      </c>
      <c r="BF184" s="194" t="s">
        <v>7442</v>
      </c>
      <c r="BG184" s="194" t="s">
        <v>7443</v>
      </c>
      <c r="BI184" s="194"/>
      <c r="BJ184" s="230">
        <v>4</v>
      </c>
      <c r="BK184" s="230" t="s">
        <v>7444</v>
      </c>
      <c r="BL184" s="198" t="s">
        <v>7412</v>
      </c>
      <c r="CQ184" s="199">
        <v>1</v>
      </c>
    </row>
    <row r="185" spans="13:95" x14ac:dyDescent="0.25">
      <c r="M185" s="192" t="s">
        <v>2870</v>
      </c>
      <c r="N185" s="192">
        <v>183</v>
      </c>
      <c r="O185" s="192" t="s">
        <v>7372</v>
      </c>
      <c r="P185" s="154" t="s">
        <v>11431</v>
      </c>
      <c r="Q185" s="154" t="s">
        <v>8645</v>
      </c>
      <c r="R185" s="154" t="s">
        <v>11432</v>
      </c>
      <c r="S185" s="192" t="s">
        <v>11537</v>
      </c>
      <c r="T185" s="154" t="s">
        <v>11538</v>
      </c>
      <c r="U185" s="192" t="s">
        <v>7663</v>
      </c>
      <c r="V185" s="154" t="s">
        <v>11539</v>
      </c>
      <c r="W185" s="154" t="s">
        <v>11540</v>
      </c>
      <c r="X185" s="154" t="s">
        <v>11541</v>
      </c>
      <c r="Y185" s="154" t="s">
        <v>7382</v>
      </c>
      <c r="Z185" s="154" t="s">
        <v>7383</v>
      </c>
      <c r="AA185" s="154" t="s">
        <v>7384</v>
      </c>
      <c r="AB185" s="154" t="s">
        <v>11542</v>
      </c>
      <c r="AC185" s="154" t="s">
        <v>11543</v>
      </c>
      <c r="AD185" s="154" t="s">
        <v>11544</v>
      </c>
      <c r="AE185" s="154" t="s">
        <v>11545</v>
      </c>
      <c r="AF185" s="154" t="s">
        <v>11546</v>
      </c>
      <c r="AG185" s="154" t="s">
        <v>11547</v>
      </c>
      <c r="AH185" s="154" t="s">
        <v>11548</v>
      </c>
      <c r="AI185" s="154" t="s">
        <v>11549</v>
      </c>
      <c r="AJ185" s="154" t="s">
        <v>11550</v>
      </c>
      <c r="AK185" s="154" t="s">
        <v>11551</v>
      </c>
      <c r="AL185" s="154" t="s">
        <v>11552</v>
      </c>
      <c r="AM185" s="154" t="s">
        <v>11553</v>
      </c>
      <c r="AN185" s="154" t="s">
        <v>11554</v>
      </c>
      <c r="AO185" s="154" t="s">
        <v>11451</v>
      </c>
      <c r="AP185" s="154" t="s">
        <v>11555</v>
      </c>
      <c r="AQ185" s="154" t="s">
        <v>11556</v>
      </c>
      <c r="AR185" s="154" t="s">
        <v>11557</v>
      </c>
      <c r="AS185" s="154" t="s">
        <v>11558</v>
      </c>
      <c r="AT185" s="154" t="s">
        <v>11456</v>
      </c>
      <c r="AU185" s="192" t="s">
        <v>7404</v>
      </c>
      <c r="AV185" s="192" t="s">
        <v>11537</v>
      </c>
      <c r="AW185" s="192" t="s">
        <v>10065</v>
      </c>
      <c r="AX185" s="192" t="s">
        <v>7407</v>
      </c>
      <c r="AZ185" s="230" t="s">
        <v>324</v>
      </c>
      <c r="BA185" s="230" t="s">
        <v>5332</v>
      </c>
      <c r="BB185" s="230">
        <v>3</v>
      </c>
      <c r="BC185" s="194" t="s">
        <v>7472</v>
      </c>
      <c r="BD185" s="194" t="s">
        <v>11559</v>
      </c>
      <c r="BE185" s="194" t="s">
        <v>11560</v>
      </c>
      <c r="BJ185" s="230">
        <v>4</v>
      </c>
      <c r="BK185" s="230" t="s">
        <v>7474</v>
      </c>
      <c r="BL185" s="198" t="s">
        <v>7412</v>
      </c>
      <c r="CQ185" s="199">
        <v>1</v>
      </c>
    </row>
    <row r="186" spans="13:95" x14ac:dyDescent="0.25">
      <c r="M186" s="192" t="s">
        <v>2893</v>
      </c>
      <c r="N186" s="192">
        <v>184</v>
      </c>
      <c r="O186" s="192" t="s">
        <v>7372</v>
      </c>
      <c r="P186" s="154" t="s">
        <v>11431</v>
      </c>
      <c r="Q186" s="154" t="s">
        <v>8645</v>
      </c>
      <c r="R186" s="154" t="s">
        <v>11432</v>
      </c>
      <c r="S186" s="192" t="s">
        <v>11561</v>
      </c>
      <c r="T186" s="154" t="s">
        <v>11562</v>
      </c>
      <c r="U186" s="192" t="s">
        <v>7663</v>
      </c>
      <c r="V186" s="154" t="s">
        <v>11563</v>
      </c>
      <c r="W186" s="154" t="s">
        <v>11564</v>
      </c>
      <c r="X186" s="154" t="s">
        <v>11565</v>
      </c>
      <c r="Y186" s="154" t="s">
        <v>7382</v>
      </c>
      <c r="Z186" s="154" t="s">
        <v>7383</v>
      </c>
      <c r="AA186" s="154" t="s">
        <v>7384</v>
      </c>
      <c r="AB186" s="154" t="s">
        <v>11566</v>
      </c>
      <c r="AC186" s="154" t="s">
        <v>11567</v>
      </c>
      <c r="AD186" s="154" t="s">
        <v>11568</v>
      </c>
      <c r="AE186" s="154" t="s">
        <v>11569</v>
      </c>
      <c r="AF186" s="154" t="s">
        <v>11570</v>
      </c>
      <c r="AG186" s="154" t="s">
        <v>11571</v>
      </c>
      <c r="AH186" s="154" t="s">
        <v>11572</v>
      </c>
      <c r="AI186" s="154" t="s">
        <v>11573</v>
      </c>
      <c r="AJ186" s="154" t="s">
        <v>11574</v>
      </c>
      <c r="AK186" s="154" t="s">
        <v>11575</v>
      </c>
      <c r="AL186" s="154" t="s">
        <v>11576</v>
      </c>
      <c r="AM186" s="154" t="s">
        <v>11577</v>
      </c>
      <c r="AN186" s="154" t="s">
        <v>11578</v>
      </c>
      <c r="AO186" s="154" t="s">
        <v>11451</v>
      </c>
      <c r="AP186" s="154" t="s">
        <v>11579</v>
      </c>
      <c r="AQ186" s="154" t="s">
        <v>11580</v>
      </c>
      <c r="AR186" s="154" t="s">
        <v>11581</v>
      </c>
      <c r="AS186" s="154" t="s">
        <v>11582</v>
      </c>
      <c r="AT186" s="154" t="s">
        <v>11456</v>
      </c>
      <c r="AU186" s="192" t="s">
        <v>7404</v>
      </c>
      <c r="AV186" s="192" t="s">
        <v>11561</v>
      </c>
      <c r="AW186" s="192" t="s">
        <v>10065</v>
      </c>
      <c r="AX186" s="192" t="s">
        <v>7407</v>
      </c>
      <c r="AZ186" s="230" t="s">
        <v>324</v>
      </c>
      <c r="BA186" s="230" t="s">
        <v>5332</v>
      </c>
      <c r="BB186" s="230">
        <v>4</v>
      </c>
      <c r="BC186" s="194" t="s">
        <v>7502</v>
      </c>
      <c r="BD186" s="194" t="s">
        <v>11583</v>
      </c>
      <c r="BJ186" s="230">
        <v>4</v>
      </c>
      <c r="BK186" s="230" t="s">
        <v>7504</v>
      </c>
      <c r="BL186" s="198" t="s">
        <v>7412</v>
      </c>
      <c r="CQ186" s="199">
        <v>1</v>
      </c>
    </row>
    <row r="187" spans="13:95" x14ac:dyDescent="0.25">
      <c r="M187" s="192" t="s">
        <v>2916</v>
      </c>
      <c r="N187" s="192">
        <v>185</v>
      </c>
      <c r="O187" s="192" t="s">
        <v>7372</v>
      </c>
      <c r="P187" s="154" t="s">
        <v>11431</v>
      </c>
      <c r="Q187" s="154" t="s">
        <v>8645</v>
      </c>
      <c r="R187" s="154" t="s">
        <v>11432</v>
      </c>
      <c r="S187" s="192" t="s">
        <v>11584</v>
      </c>
      <c r="T187" s="154" t="s">
        <v>11585</v>
      </c>
      <c r="U187" s="192" t="s">
        <v>7663</v>
      </c>
      <c r="V187" s="154" t="s">
        <v>11586</v>
      </c>
      <c r="W187" s="154" t="s">
        <v>11587</v>
      </c>
      <c r="X187" s="154" t="s">
        <v>11588</v>
      </c>
      <c r="Y187" s="154" t="s">
        <v>7382</v>
      </c>
      <c r="Z187" s="154" t="s">
        <v>7383</v>
      </c>
      <c r="AA187" s="154" t="s">
        <v>7384</v>
      </c>
      <c r="AB187" s="154" t="s">
        <v>11589</v>
      </c>
      <c r="AC187" s="154" t="s">
        <v>11590</v>
      </c>
      <c r="AD187" s="154" t="s">
        <v>11591</v>
      </c>
      <c r="AE187" s="154" t="s">
        <v>11592</v>
      </c>
      <c r="AF187" s="154" t="s">
        <v>11593</v>
      </c>
      <c r="AG187" s="154" t="s">
        <v>11594</v>
      </c>
      <c r="AH187" s="154" t="s">
        <v>11595</v>
      </c>
      <c r="AI187" s="154" t="s">
        <v>11596</v>
      </c>
      <c r="AJ187" s="154" t="s">
        <v>11597</v>
      </c>
      <c r="AK187" s="154" t="s">
        <v>11598</v>
      </c>
      <c r="AL187" s="154" t="s">
        <v>11599</v>
      </c>
      <c r="AM187" s="154" t="s">
        <v>11600</v>
      </c>
      <c r="AN187" s="154" t="s">
        <v>11601</v>
      </c>
      <c r="AO187" s="154" t="s">
        <v>11451</v>
      </c>
      <c r="AP187" s="154" t="s">
        <v>11602</v>
      </c>
      <c r="AQ187" s="154" t="s">
        <v>11603</v>
      </c>
      <c r="AR187" s="154" t="s">
        <v>11604</v>
      </c>
      <c r="AS187" s="154" t="s">
        <v>11605</v>
      </c>
      <c r="AT187" s="154" t="s">
        <v>11456</v>
      </c>
      <c r="AU187" s="192" t="s">
        <v>7404</v>
      </c>
      <c r="AV187" s="192" t="s">
        <v>11584</v>
      </c>
      <c r="AW187" s="192" t="s">
        <v>10065</v>
      </c>
      <c r="AX187" s="192" t="s">
        <v>7407</v>
      </c>
      <c r="AZ187" s="230" t="s">
        <v>324</v>
      </c>
      <c r="BA187" s="230" t="s">
        <v>5332</v>
      </c>
      <c r="BB187" s="230">
        <v>5</v>
      </c>
      <c r="BC187" s="194" t="s">
        <v>7529</v>
      </c>
      <c r="BD187" s="194" t="s">
        <v>11606</v>
      </c>
      <c r="BE187" s="194" t="s">
        <v>11607</v>
      </c>
      <c r="BF187" s="194" t="s">
        <v>7532</v>
      </c>
      <c r="BG187" s="194" t="s">
        <v>7533</v>
      </c>
      <c r="BJ187" s="230">
        <v>4</v>
      </c>
      <c r="BK187" s="230" t="s">
        <v>7534</v>
      </c>
      <c r="BL187" s="198" t="s">
        <v>7412</v>
      </c>
      <c r="CQ187" s="199">
        <v>1</v>
      </c>
    </row>
    <row r="188" spans="13:95" x14ac:dyDescent="0.25">
      <c r="M188" s="192" t="s">
        <v>2938</v>
      </c>
      <c r="N188" s="192">
        <v>186</v>
      </c>
      <c r="O188" s="192" t="s">
        <v>7372</v>
      </c>
      <c r="P188" s="154" t="s">
        <v>11431</v>
      </c>
      <c r="Q188" s="154" t="s">
        <v>8645</v>
      </c>
      <c r="R188" s="154" t="s">
        <v>11432</v>
      </c>
      <c r="S188" s="192" t="s">
        <v>11608</v>
      </c>
      <c r="T188" s="154" t="s">
        <v>11609</v>
      </c>
      <c r="U188" s="192" t="s">
        <v>7663</v>
      </c>
      <c r="V188" s="154" t="s">
        <v>11610</v>
      </c>
      <c r="W188" s="154" t="s">
        <v>11611</v>
      </c>
      <c r="X188" s="154" t="s">
        <v>11612</v>
      </c>
      <c r="Y188" s="154" t="s">
        <v>7382</v>
      </c>
      <c r="Z188" s="154" t="s">
        <v>7383</v>
      </c>
      <c r="AA188" s="154" t="s">
        <v>7384</v>
      </c>
      <c r="AB188" s="154" t="s">
        <v>11613</v>
      </c>
      <c r="AC188" s="154" t="s">
        <v>11614</v>
      </c>
      <c r="AD188" s="154" t="s">
        <v>11615</v>
      </c>
      <c r="AE188" s="154" t="s">
        <v>11616</v>
      </c>
      <c r="AF188" s="154" t="s">
        <v>11617</v>
      </c>
      <c r="AG188" s="154" t="s">
        <v>11618</v>
      </c>
      <c r="AH188" s="154" t="s">
        <v>11619</v>
      </c>
      <c r="AI188" s="154" t="s">
        <v>11620</v>
      </c>
      <c r="AJ188" s="154" t="s">
        <v>11621</v>
      </c>
      <c r="AK188" s="154" t="s">
        <v>11622</v>
      </c>
      <c r="AL188" s="154" t="s">
        <v>11623</v>
      </c>
      <c r="AM188" s="154" t="s">
        <v>11624</v>
      </c>
      <c r="AN188" s="154" t="s">
        <v>11625</v>
      </c>
      <c r="AO188" s="154" t="s">
        <v>11451</v>
      </c>
      <c r="AP188" s="154" t="s">
        <v>11626</v>
      </c>
      <c r="AQ188" s="154" t="s">
        <v>11627</v>
      </c>
      <c r="AR188" s="154" t="s">
        <v>11628</v>
      </c>
      <c r="AS188" s="154" t="s">
        <v>11629</v>
      </c>
      <c r="AT188" s="154" t="s">
        <v>11456</v>
      </c>
      <c r="AU188" s="192" t="s">
        <v>7404</v>
      </c>
      <c r="AV188" s="192" t="s">
        <v>11608</v>
      </c>
      <c r="AW188" s="192" t="s">
        <v>10065</v>
      </c>
      <c r="AX188" s="192" t="s">
        <v>7407</v>
      </c>
      <c r="AZ188" s="230" t="s">
        <v>324</v>
      </c>
      <c r="BA188" s="230" t="s">
        <v>7562</v>
      </c>
      <c r="BB188" s="230">
        <v>1</v>
      </c>
      <c r="BC188" s="194" t="s">
        <v>7563</v>
      </c>
      <c r="BD188" s="194" t="s">
        <v>11583</v>
      </c>
      <c r="BJ188" s="230">
        <v>4</v>
      </c>
      <c r="BK188" s="230" t="s">
        <v>7564</v>
      </c>
      <c r="BL188" s="198" t="s">
        <v>7412</v>
      </c>
      <c r="CQ188" s="199">
        <v>1</v>
      </c>
    </row>
    <row r="189" spans="13:95" x14ac:dyDescent="0.25">
      <c r="M189" s="192" t="s">
        <v>2959</v>
      </c>
      <c r="N189" s="192">
        <v>187</v>
      </c>
      <c r="O189" s="192" t="s">
        <v>7372</v>
      </c>
      <c r="P189" s="154" t="s">
        <v>11431</v>
      </c>
      <c r="Q189" s="154" t="s">
        <v>8645</v>
      </c>
      <c r="R189" s="154" t="s">
        <v>11432</v>
      </c>
      <c r="S189" s="192" t="s">
        <v>11630</v>
      </c>
      <c r="T189" s="154" t="s">
        <v>11631</v>
      </c>
      <c r="U189" s="192" t="s">
        <v>7663</v>
      </c>
      <c r="V189" s="154" t="s">
        <v>11632</v>
      </c>
      <c r="W189" s="154" t="s">
        <v>11633</v>
      </c>
      <c r="X189" s="154" t="s">
        <v>11634</v>
      </c>
      <c r="Y189" s="154" t="s">
        <v>7382</v>
      </c>
      <c r="Z189" s="154" t="s">
        <v>7383</v>
      </c>
      <c r="AA189" s="154" t="s">
        <v>7384</v>
      </c>
      <c r="AB189" s="154" t="s">
        <v>11635</v>
      </c>
      <c r="AC189" s="154" t="s">
        <v>11636</v>
      </c>
      <c r="AD189" s="154" t="s">
        <v>11637</v>
      </c>
      <c r="AE189" s="154" t="s">
        <v>11638</v>
      </c>
      <c r="AF189" s="154" t="s">
        <v>11639</v>
      </c>
      <c r="AG189" s="154" t="s">
        <v>11640</v>
      </c>
      <c r="AH189" s="154" t="s">
        <v>11641</v>
      </c>
      <c r="AI189" s="154" t="s">
        <v>11642</v>
      </c>
      <c r="AJ189" s="154" t="s">
        <v>11643</v>
      </c>
      <c r="AK189" s="154" t="s">
        <v>11644</v>
      </c>
      <c r="AL189" s="154" t="s">
        <v>11645</v>
      </c>
      <c r="AM189" s="154" t="s">
        <v>11646</v>
      </c>
      <c r="AN189" s="154" t="s">
        <v>11647</v>
      </c>
      <c r="AO189" s="154" t="s">
        <v>11451</v>
      </c>
      <c r="AP189" s="154" t="s">
        <v>11648</v>
      </c>
      <c r="AQ189" s="154" t="s">
        <v>11649</v>
      </c>
      <c r="AR189" s="154" t="s">
        <v>11650</v>
      </c>
      <c r="AS189" s="154" t="s">
        <v>11651</v>
      </c>
      <c r="AT189" s="154" t="s">
        <v>11456</v>
      </c>
      <c r="AU189" s="192" t="s">
        <v>7404</v>
      </c>
      <c r="AV189" s="192" t="s">
        <v>11630</v>
      </c>
      <c r="AW189" s="192" t="s">
        <v>10065</v>
      </c>
      <c r="AX189" s="192" t="s">
        <v>7407</v>
      </c>
      <c r="AZ189" s="230" t="s">
        <v>324</v>
      </c>
      <c r="BA189" s="230" t="s">
        <v>7562</v>
      </c>
      <c r="BB189" s="230">
        <v>2</v>
      </c>
      <c r="BC189" s="194" t="s">
        <v>7589</v>
      </c>
      <c r="BD189" s="194" t="s">
        <v>7590</v>
      </c>
      <c r="BE189" s="194" t="s">
        <v>7591</v>
      </c>
      <c r="BF189" s="194" t="s">
        <v>7443</v>
      </c>
      <c r="BG189" s="194" t="s">
        <v>7442</v>
      </c>
      <c r="BH189" s="230" t="s">
        <v>7592</v>
      </c>
      <c r="BJ189" s="230">
        <v>4</v>
      </c>
      <c r="BK189" s="230" t="s">
        <v>7593</v>
      </c>
      <c r="BL189" s="198" t="s">
        <v>7412</v>
      </c>
      <c r="CQ189" s="199">
        <v>1</v>
      </c>
    </row>
    <row r="190" spans="13:95" x14ac:dyDescent="0.25">
      <c r="M190" s="192" t="s">
        <v>2979</v>
      </c>
      <c r="N190" s="192">
        <v>188</v>
      </c>
      <c r="O190" s="192" t="s">
        <v>7372</v>
      </c>
      <c r="P190" s="154" t="s">
        <v>11431</v>
      </c>
      <c r="Q190" s="154" t="s">
        <v>8645</v>
      </c>
      <c r="R190" s="154" t="s">
        <v>11432</v>
      </c>
      <c r="S190" s="192" t="s">
        <v>11652</v>
      </c>
      <c r="T190" s="154" t="s">
        <v>11653</v>
      </c>
      <c r="U190" s="192" t="s">
        <v>7663</v>
      </c>
      <c r="V190" s="154" t="s">
        <v>11654</v>
      </c>
      <c r="W190" s="154" t="s">
        <v>11655</v>
      </c>
      <c r="X190" s="154" t="s">
        <v>11656</v>
      </c>
      <c r="Y190" s="154" t="s">
        <v>7382</v>
      </c>
      <c r="Z190" s="154" t="s">
        <v>7383</v>
      </c>
      <c r="AA190" s="154" t="s">
        <v>7384</v>
      </c>
      <c r="AB190" s="154" t="s">
        <v>11657</v>
      </c>
      <c r="AC190" s="154" t="s">
        <v>11658</v>
      </c>
      <c r="AD190" s="154" t="s">
        <v>11659</v>
      </c>
      <c r="AE190" s="154" t="s">
        <v>11660</v>
      </c>
      <c r="AF190" s="154" t="s">
        <v>11661</v>
      </c>
      <c r="AG190" s="154" t="s">
        <v>11662</v>
      </c>
      <c r="AH190" s="154" t="s">
        <v>11663</v>
      </c>
      <c r="AI190" s="154" t="s">
        <v>11664</v>
      </c>
      <c r="AJ190" s="154" t="s">
        <v>11665</v>
      </c>
      <c r="AK190" s="154" t="s">
        <v>11666</v>
      </c>
      <c r="AL190" s="154" t="s">
        <v>11667</v>
      </c>
      <c r="AM190" s="154" t="s">
        <v>11668</v>
      </c>
      <c r="AN190" s="154" t="s">
        <v>11669</v>
      </c>
      <c r="AO190" s="154" t="s">
        <v>11451</v>
      </c>
      <c r="AP190" s="154" t="s">
        <v>11670</v>
      </c>
      <c r="AQ190" s="154" t="s">
        <v>11671</v>
      </c>
      <c r="AR190" s="154" t="s">
        <v>11672</v>
      </c>
      <c r="AS190" s="154" t="s">
        <v>11673</v>
      </c>
      <c r="AT190" s="154" t="s">
        <v>11456</v>
      </c>
      <c r="AU190" s="192" t="s">
        <v>7404</v>
      </c>
      <c r="AV190" s="192" t="s">
        <v>11652</v>
      </c>
      <c r="AW190" s="192" t="s">
        <v>10065</v>
      </c>
      <c r="AX190" s="192" t="s">
        <v>7407</v>
      </c>
      <c r="AZ190" s="230" t="s">
        <v>324</v>
      </c>
      <c r="BA190" s="230" t="s">
        <v>7562</v>
      </c>
      <c r="BB190" s="230">
        <v>3</v>
      </c>
      <c r="BC190" s="194" t="s">
        <v>7620</v>
      </c>
      <c r="BD190" s="194" t="s">
        <v>11559</v>
      </c>
      <c r="BE190" s="194" t="s">
        <v>11560</v>
      </c>
      <c r="BJ190" s="230">
        <v>4</v>
      </c>
      <c r="BK190" s="230" t="s">
        <v>7622</v>
      </c>
      <c r="BL190" s="198" t="s">
        <v>7412</v>
      </c>
      <c r="CQ190" s="199">
        <v>1</v>
      </c>
    </row>
    <row r="191" spans="13:95" x14ac:dyDescent="0.25">
      <c r="M191" s="192" t="s">
        <v>3001</v>
      </c>
      <c r="N191" s="192">
        <v>189</v>
      </c>
      <c r="O191" s="192" t="s">
        <v>7372</v>
      </c>
      <c r="P191" s="154" t="s">
        <v>11431</v>
      </c>
      <c r="Q191" s="154" t="s">
        <v>8645</v>
      </c>
      <c r="R191" s="154" t="s">
        <v>11432</v>
      </c>
      <c r="S191" s="192" t="s">
        <v>10526</v>
      </c>
      <c r="T191" s="154" t="s">
        <v>11674</v>
      </c>
      <c r="U191" s="192" t="s">
        <v>7663</v>
      </c>
      <c r="V191" s="154" t="s">
        <v>11675</v>
      </c>
      <c r="W191" s="154" t="s">
        <v>11676</v>
      </c>
      <c r="X191" s="154" t="s">
        <v>11677</v>
      </c>
      <c r="Y191" s="154" t="s">
        <v>7382</v>
      </c>
      <c r="Z191" s="154" t="s">
        <v>7383</v>
      </c>
      <c r="AA191" s="154" t="s">
        <v>7384</v>
      </c>
      <c r="AB191" s="154" t="s">
        <v>11678</v>
      </c>
      <c r="AC191" s="154" t="s">
        <v>11679</v>
      </c>
      <c r="AD191" s="154" t="s">
        <v>11680</v>
      </c>
      <c r="AE191" s="154" t="s">
        <v>10534</v>
      </c>
      <c r="AF191" s="154" t="s">
        <v>10535</v>
      </c>
      <c r="AG191" s="154" t="s">
        <v>10536</v>
      </c>
      <c r="AH191" s="154" t="s">
        <v>10537</v>
      </c>
      <c r="AI191" s="154" t="s">
        <v>10538</v>
      </c>
      <c r="AJ191" s="154" t="s">
        <v>10539</v>
      </c>
      <c r="AK191" s="154" t="s">
        <v>10540</v>
      </c>
      <c r="AL191" s="154" t="s">
        <v>10541</v>
      </c>
      <c r="AM191" s="154" t="s">
        <v>10542</v>
      </c>
      <c r="AN191" s="154" t="s">
        <v>11681</v>
      </c>
      <c r="AO191" s="154" t="s">
        <v>11451</v>
      </c>
      <c r="AP191" s="154" t="s">
        <v>11682</v>
      </c>
      <c r="AQ191" s="154" t="s">
        <v>11683</v>
      </c>
      <c r="AR191" s="154" t="s">
        <v>11684</v>
      </c>
      <c r="AS191" s="154" t="s">
        <v>11685</v>
      </c>
      <c r="AT191" s="154" t="s">
        <v>11456</v>
      </c>
      <c r="AU191" s="192" t="s">
        <v>7404</v>
      </c>
      <c r="AV191" s="192" t="s">
        <v>10526</v>
      </c>
      <c r="AW191" s="192" t="s">
        <v>10065</v>
      </c>
      <c r="AX191" s="192" t="s">
        <v>7407</v>
      </c>
      <c r="AZ191" s="230" t="s">
        <v>324</v>
      </c>
      <c r="BA191" s="230" t="s">
        <v>7562</v>
      </c>
      <c r="BB191" s="230">
        <v>4</v>
      </c>
      <c r="BC191" s="194" t="s">
        <v>7649</v>
      </c>
      <c r="BD191" s="194" t="s">
        <v>7650</v>
      </c>
      <c r="BE191" s="194" t="s">
        <v>7651</v>
      </c>
      <c r="BF191" s="194" t="s">
        <v>7652</v>
      </c>
      <c r="BG191" s="194" t="s">
        <v>7653</v>
      </c>
      <c r="BH191" s="230" t="s">
        <v>7654</v>
      </c>
      <c r="BI191" s="230" t="s">
        <v>7655</v>
      </c>
      <c r="BJ191" s="230">
        <v>4</v>
      </c>
      <c r="BK191" s="230" t="s">
        <v>7656</v>
      </c>
      <c r="BL191" s="198" t="s">
        <v>7412</v>
      </c>
      <c r="CQ191" s="199">
        <v>1</v>
      </c>
    </row>
    <row r="192" spans="13:95" x14ac:dyDescent="0.25">
      <c r="M192" s="192" t="s">
        <v>3022</v>
      </c>
      <c r="N192" s="192">
        <v>190</v>
      </c>
      <c r="O192" s="192" t="s">
        <v>11686</v>
      </c>
      <c r="P192" s="154" t="s">
        <v>11687</v>
      </c>
      <c r="Q192" s="154" t="s">
        <v>7374</v>
      </c>
      <c r="R192" s="154" t="s">
        <v>11688</v>
      </c>
      <c r="S192" s="192" t="s">
        <v>11689</v>
      </c>
      <c r="T192" s="154" t="s">
        <v>11690</v>
      </c>
      <c r="U192" s="192" t="s">
        <v>11691</v>
      </c>
      <c r="V192" s="154" t="s">
        <v>11692</v>
      </c>
      <c r="W192" s="154" t="s">
        <v>11693</v>
      </c>
      <c r="X192" s="154" t="s">
        <v>11694</v>
      </c>
      <c r="Y192" s="154" t="s">
        <v>11695</v>
      </c>
      <c r="Z192" s="154" t="s">
        <v>11696</v>
      </c>
      <c r="AA192" s="154" t="s">
        <v>11697</v>
      </c>
      <c r="AB192" s="154" t="s">
        <v>11698</v>
      </c>
      <c r="AC192" s="154" t="s">
        <v>11699</v>
      </c>
      <c r="AD192" s="154" t="s">
        <v>11700</v>
      </c>
      <c r="AE192" s="154" t="s">
        <v>11701</v>
      </c>
      <c r="AF192" s="154" t="s">
        <v>11702</v>
      </c>
      <c r="AG192" s="154" t="s">
        <v>11703</v>
      </c>
      <c r="AH192" s="154" t="s">
        <v>11704</v>
      </c>
      <c r="AI192" s="154" t="s">
        <v>11705</v>
      </c>
      <c r="AJ192" s="154" t="s">
        <v>11706</v>
      </c>
      <c r="AK192" s="154" t="s">
        <v>11707</v>
      </c>
      <c r="AL192" s="154" t="s">
        <v>11708</v>
      </c>
      <c r="AM192" s="154" t="s">
        <v>11709</v>
      </c>
      <c r="AN192" s="154" t="s">
        <v>11710</v>
      </c>
      <c r="AO192" s="154" t="s">
        <v>11711</v>
      </c>
      <c r="AP192" s="154" t="s">
        <v>11712</v>
      </c>
      <c r="AQ192" s="154" t="s">
        <v>11713</v>
      </c>
      <c r="AR192" s="154" t="s">
        <v>11714</v>
      </c>
      <c r="AS192" s="154" t="s">
        <v>11715</v>
      </c>
      <c r="AT192" s="154" t="s">
        <v>11716</v>
      </c>
      <c r="AU192" s="192" t="s">
        <v>7404</v>
      </c>
      <c r="AV192" s="192" t="s">
        <v>11717</v>
      </c>
      <c r="AW192" s="192" t="s">
        <v>7406</v>
      </c>
      <c r="AX192" s="192" t="s">
        <v>7407</v>
      </c>
      <c r="AZ192" s="230" t="s">
        <v>324</v>
      </c>
      <c r="BA192" s="230" t="s">
        <v>7562</v>
      </c>
      <c r="BB192" s="230">
        <v>5</v>
      </c>
      <c r="BC192" s="194" t="s">
        <v>7686</v>
      </c>
      <c r="BD192" s="194" t="s">
        <v>7687</v>
      </c>
      <c r="BE192" s="194" t="s">
        <v>7688</v>
      </c>
      <c r="BF192" s="194" t="s">
        <v>7689</v>
      </c>
      <c r="BG192" s="194" t="s">
        <v>7690</v>
      </c>
      <c r="BH192" s="230" t="s">
        <v>7691</v>
      </c>
      <c r="BJ192" s="230">
        <v>4</v>
      </c>
      <c r="BK192" s="230" t="s">
        <v>7692</v>
      </c>
      <c r="BL192" s="198" t="s">
        <v>7412</v>
      </c>
      <c r="CQ192" s="199">
        <v>1</v>
      </c>
    </row>
    <row r="193" spans="13:95" x14ac:dyDescent="0.25">
      <c r="M193" s="192" t="s">
        <v>3047</v>
      </c>
      <c r="N193" s="192">
        <v>191</v>
      </c>
      <c r="O193" s="192" t="s">
        <v>11686</v>
      </c>
      <c r="P193" s="154" t="s">
        <v>11687</v>
      </c>
      <c r="Q193" s="154" t="s">
        <v>7374</v>
      </c>
      <c r="R193" s="154" t="s">
        <v>11688</v>
      </c>
      <c r="S193" s="192" t="s">
        <v>11689</v>
      </c>
      <c r="T193" s="154" t="s">
        <v>11718</v>
      </c>
      <c r="U193" s="192" t="s">
        <v>11719</v>
      </c>
      <c r="V193" s="154" t="s">
        <v>11720</v>
      </c>
      <c r="W193" s="154" t="s">
        <v>11721</v>
      </c>
      <c r="X193" s="154" t="s">
        <v>11722</v>
      </c>
      <c r="Y193" s="154" t="s">
        <v>11695</v>
      </c>
      <c r="Z193" s="154" t="s">
        <v>11696</v>
      </c>
      <c r="AA193" s="154" t="s">
        <v>11697</v>
      </c>
      <c r="AB193" s="154" t="s">
        <v>11723</v>
      </c>
      <c r="AC193" s="154" t="s">
        <v>11724</v>
      </c>
      <c r="AD193" s="154" t="s">
        <v>11725</v>
      </c>
      <c r="AE193" s="154" t="s">
        <v>11726</v>
      </c>
      <c r="AF193" s="154" t="s">
        <v>11702</v>
      </c>
      <c r="AG193" s="154" t="s">
        <v>11703</v>
      </c>
      <c r="AH193" s="154" t="s">
        <v>11727</v>
      </c>
      <c r="AI193" s="154" t="s">
        <v>11705</v>
      </c>
      <c r="AJ193" s="154" t="s">
        <v>11706</v>
      </c>
      <c r="AK193" s="154" t="s">
        <v>11728</v>
      </c>
      <c r="AL193" s="154" t="s">
        <v>11708</v>
      </c>
      <c r="AM193" s="154" t="s">
        <v>11709</v>
      </c>
      <c r="AN193" s="154" t="s">
        <v>11710</v>
      </c>
      <c r="AO193" s="154" t="s">
        <v>11711</v>
      </c>
      <c r="AP193" s="154" t="s">
        <v>11729</v>
      </c>
      <c r="AQ193" s="154" t="s">
        <v>11730</v>
      </c>
      <c r="AR193" s="154" t="s">
        <v>11731</v>
      </c>
      <c r="AS193" s="154" t="s">
        <v>11732</v>
      </c>
      <c r="AT193" s="154" t="s">
        <v>11716</v>
      </c>
      <c r="AU193" s="192" t="s">
        <v>7404</v>
      </c>
      <c r="AV193" s="192" t="s">
        <v>11733</v>
      </c>
      <c r="AW193" s="192" t="s">
        <v>7406</v>
      </c>
      <c r="AX193" s="192" t="s">
        <v>7407</v>
      </c>
      <c r="AZ193" s="230" t="s">
        <v>324</v>
      </c>
      <c r="BA193" s="230" t="s">
        <v>5333</v>
      </c>
      <c r="BB193" s="230">
        <v>1</v>
      </c>
      <c r="BC193" s="194" t="s">
        <v>7719</v>
      </c>
      <c r="BD193" s="194" t="s">
        <v>11513</v>
      </c>
      <c r="BE193" s="194" t="s">
        <v>10683</v>
      </c>
      <c r="BH193" s="194"/>
      <c r="BI193" s="194"/>
      <c r="BJ193" s="230">
        <v>4</v>
      </c>
      <c r="BK193" s="230" t="s">
        <v>7720</v>
      </c>
      <c r="BL193" s="198" t="s">
        <v>7412</v>
      </c>
      <c r="CQ193" s="199">
        <v>1</v>
      </c>
    </row>
    <row r="194" spans="13:95" x14ac:dyDescent="0.25">
      <c r="M194" s="192" t="s">
        <v>3068</v>
      </c>
      <c r="N194" s="192">
        <v>192</v>
      </c>
      <c r="O194" s="192" t="s">
        <v>11686</v>
      </c>
      <c r="P194" s="154" t="s">
        <v>11687</v>
      </c>
      <c r="Q194" s="154" t="s">
        <v>7374</v>
      </c>
      <c r="R194" s="154" t="s">
        <v>11688</v>
      </c>
      <c r="S194" s="192" t="s">
        <v>11689</v>
      </c>
      <c r="T194" s="154" t="s">
        <v>11734</v>
      </c>
      <c r="U194" s="192" t="s">
        <v>11735</v>
      </c>
      <c r="V194" s="154" t="s">
        <v>11736</v>
      </c>
      <c r="W194" s="154" t="s">
        <v>11737</v>
      </c>
      <c r="X194" s="154" t="s">
        <v>11738</v>
      </c>
      <c r="Y194" s="154" t="s">
        <v>11695</v>
      </c>
      <c r="Z194" s="154" t="s">
        <v>11696</v>
      </c>
      <c r="AA194" s="154" t="s">
        <v>11697</v>
      </c>
      <c r="AB194" s="154" t="s">
        <v>11739</v>
      </c>
      <c r="AC194" s="154" t="s">
        <v>11740</v>
      </c>
      <c r="AD194" s="154" t="s">
        <v>11741</v>
      </c>
      <c r="AE194" s="154" t="s">
        <v>11742</v>
      </c>
      <c r="AF194" s="154" t="s">
        <v>11702</v>
      </c>
      <c r="AG194" s="154" t="s">
        <v>11703</v>
      </c>
      <c r="AH194" s="154" t="s">
        <v>11743</v>
      </c>
      <c r="AI194" s="154" t="s">
        <v>11705</v>
      </c>
      <c r="AJ194" s="154" t="s">
        <v>11706</v>
      </c>
      <c r="AK194" s="154" t="s">
        <v>11744</v>
      </c>
      <c r="AL194" s="154" t="s">
        <v>11708</v>
      </c>
      <c r="AM194" s="154" t="s">
        <v>11709</v>
      </c>
      <c r="AN194" s="154" t="s">
        <v>11710</v>
      </c>
      <c r="AO194" s="154" t="s">
        <v>11711</v>
      </c>
      <c r="AP194" s="154" t="s">
        <v>11745</v>
      </c>
      <c r="AQ194" s="154" t="s">
        <v>11746</v>
      </c>
      <c r="AR194" s="154" t="s">
        <v>11747</v>
      </c>
      <c r="AS194" s="154" t="s">
        <v>11748</v>
      </c>
      <c r="AT194" s="154" t="s">
        <v>11716</v>
      </c>
      <c r="AU194" s="192" t="s">
        <v>7404</v>
      </c>
      <c r="AV194" s="192" t="s">
        <v>11749</v>
      </c>
      <c r="AW194" s="192" t="s">
        <v>7406</v>
      </c>
      <c r="AX194" s="192" t="s">
        <v>7407</v>
      </c>
      <c r="AZ194" s="230" t="s">
        <v>324</v>
      </c>
      <c r="BA194" s="230" t="s">
        <v>5333</v>
      </c>
      <c r="BB194" s="230">
        <v>2</v>
      </c>
      <c r="BC194" s="194" t="s">
        <v>7745</v>
      </c>
      <c r="BD194" s="194" t="s">
        <v>7746</v>
      </c>
      <c r="BE194" s="194" t="s">
        <v>7747</v>
      </c>
      <c r="BF194" s="194" t="s">
        <v>7748</v>
      </c>
      <c r="BG194" s="194" t="s">
        <v>7749</v>
      </c>
      <c r="BH194" s="194" t="s">
        <v>7750</v>
      </c>
      <c r="BI194" s="194"/>
      <c r="BJ194" s="230">
        <v>4</v>
      </c>
      <c r="BK194" s="230" t="s">
        <v>7751</v>
      </c>
      <c r="BL194" s="198" t="s">
        <v>7412</v>
      </c>
      <c r="CQ194" s="199">
        <v>1</v>
      </c>
    </row>
    <row r="195" spans="13:95" x14ac:dyDescent="0.25">
      <c r="M195" s="192" t="s">
        <v>3089</v>
      </c>
      <c r="N195" s="192">
        <v>193</v>
      </c>
      <c r="O195" s="192" t="s">
        <v>11686</v>
      </c>
      <c r="P195" s="154" t="s">
        <v>11687</v>
      </c>
      <c r="Q195" s="154" t="s">
        <v>7374</v>
      </c>
      <c r="R195" s="154" t="s">
        <v>11688</v>
      </c>
      <c r="S195" s="192" t="s">
        <v>11689</v>
      </c>
      <c r="T195" s="154" t="s">
        <v>11750</v>
      </c>
      <c r="U195" s="192" t="s">
        <v>11751</v>
      </c>
      <c r="V195" s="154" t="s">
        <v>11752</v>
      </c>
      <c r="W195" s="154" t="s">
        <v>11753</v>
      </c>
      <c r="X195" s="154" t="s">
        <v>11754</v>
      </c>
      <c r="Y195" s="154" t="s">
        <v>11695</v>
      </c>
      <c r="Z195" s="154" t="s">
        <v>11696</v>
      </c>
      <c r="AA195" s="154" t="s">
        <v>11697</v>
      </c>
      <c r="AB195" s="154" t="s">
        <v>11755</v>
      </c>
      <c r="AC195" s="154" t="s">
        <v>11756</v>
      </c>
      <c r="AD195" s="154" t="s">
        <v>11757</v>
      </c>
      <c r="AE195" s="154" t="s">
        <v>11758</v>
      </c>
      <c r="AF195" s="154" t="s">
        <v>11702</v>
      </c>
      <c r="AG195" s="154" t="s">
        <v>11703</v>
      </c>
      <c r="AH195" s="154" t="s">
        <v>11759</v>
      </c>
      <c r="AI195" s="154" t="s">
        <v>11705</v>
      </c>
      <c r="AJ195" s="154" t="s">
        <v>11706</v>
      </c>
      <c r="AK195" s="154" t="s">
        <v>11760</v>
      </c>
      <c r="AL195" s="154" t="s">
        <v>11708</v>
      </c>
      <c r="AM195" s="154" t="s">
        <v>11709</v>
      </c>
      <c r="AN195" s="154" t="s">
        <v>11710</v>
      </c>
      <c r="AO195" s="154" t="s">
        <v>11711</v>
      </c>
      <c r="AP195" s="154" t="s">
        <v>11761</v>
      </c>
      <c r="AQ195" s="154" t="s">
        <v>11762</v>
      </c>
      <c r="AR195" s="154" t="s">
        <v>11763</v>
      </c>
      <c r="AS195" s="154" t="s">
        <v>11764</v>
      </c>
      <c r="AT195" s="154" t="s">
        <v>11716</v>
      </c>
      <c r="AU195" s="192" t="s">
        <v>7404</v>
      </c>
      <c r="AV195" s="192" t="s">
        <v>11765</v>
      </c>
      <c r="AW195" s="192" t="s">
        <v>7406</v>
      </c>
      <c r="AX195" s="192" t="s">
        <v>7407</v>
      </c>
      <c r="AZ195" s="230" t="s">
        <v>324</v>
      </c>
      <c r="BA195" s="230" t="s">
        <v>5333</v>
      </c>
      <c r="BB195" s="230">
        <v>3</v>
      </c>
      <c r="BC195" s="194" t="s">
        <v>7781</v>
      </c>
      <c r="BD195" s="194" t="s">
        <v>11560</v>
      </c>
      <c r="BH195" s="194"/>
      <c r="BI195" s="194"/>
      <c r="BJ195" s="230">
        <v>4</v>
      </c>
      <c r="BK195" s="230" t="s">
        <v>7782</v>
      </c>
      <c r="BL195" s="198" t="s">
        <v>7412</v>
      </c>
      <c r="CQ195" s="199">
        <v>1</v>
      </c>
    </row>
    <row r="196" spans="13:95" x14ac:dyDescent="0.25">
      <c r="M196" s="192" t="s">
        <v>3110</v>
      </c>
      <c r="N196" s="192">
        <v>194</v>
      </c>
      <c r="O196" s="192" t="s">
        <v>11686</v>
      </c>
      <c r="P196" s="154" t="s">
        <v>11687</v>
      </c>
      <c r="Q196" s="154" t="s">
        <v>7374</v>
      </c>
      <c r="R196" s="154" t="s">
        <v>11688</v>
      </c>
      <c r="S196" s="192" t="s">
        <v>11689</v>
      </c>
      <c r="T196" s="154" t="s">
        <v>11766</v>
      </c>
      <c r="U196" s="192" t="s">
        <v>11767</v>
      </c>
      <c r="V196" s="154" t="s">
        <v>11768</v>
      </c>
      <c r="W196" s="154" t="s">
        <v>11769</v>
      </c>
      <c r="X196" s="154" t="s">
        <v>11770</v>
      </c>
      <c r="Y196" s="154" t="s">
        <v>11695</v>
      </c>
      <c r="Z196" s="154" t="s">
        <v>11696</v>
      </c>
      <c r="AA196" s="154" t="s">
        <v>11697</v>
      </c>
      <c r="AB196" s="154" t="s">
        <v>11771</v>
      </c>
      <c r="AC196" s="154" t="s">
        <v>11772</v>
      </c>
      <c r="AD196" s="154" t="s">
        <v>11773</v>
      </c>
      <c r="AE196" s="154" t="s">
        <v>11774</v>
      </c>
      <c r="AF196" s="154" t="s">
        <v>11702</v>
      </c>
      <c r="AG196" s="154" t="s">
        <v>11703</v>
      </c>
      <c r="AH196" s="154" t="s">
        <v>11775</v>
      </c>
      <c r="AI196" s="154" t="s">
        <v>11705</v>
      </c>
      <c r="AJ196" s="154" t="s">
        <v>11706</v>
      </c>
      <c r="AK196" s="154" t="s">
        <v>11776</v>
      </c>
      <c r="AL196" s="154" t="s">
        <v>11708</v>
      </c>
      <c r="AM196" s="154" t="s">
        <v>11709</v>
      </c>
      <c r="AN196" s="154" t="s">
        <v>11710</v>
      </c>
      <c r="AO196" s="154" t="s">
        <v>11711</v>
      </c>
      <c r="AP196" s="154" t="s">
        <v>11777</v>
      </c>
      <c r="AQ196" s="154" t="s">
        <v>11778</v>
      </c>
      <c r="AR196" s="154" t="s">
        <v>11779</v>
      </c>
      <c r="AS196" s="154" t="s">
        <v>11780</v>
      </c>
      <c r="AT196" s="154" t="s">
        <v>11716</v>
      </c>
      <c r="AU196" s="192" t="s">
        <v>7404</v>
      </c>
      <c r="AV196" s="192" t="s">
        <v>11781</v>
      </c>
      <c r="AW196" s="192" t="s">
        <v>7406</v>
      </c>
      <c r="AX196" s="192" t="s">
        <v>7407</v>
      </c>
      <c r="AZ196" s="230" t="s">
        <v>324</v>
      </c>
      <c r="BA196" s="230" t="s">
        <v>5333</v>
      </c>
      <c r="BB196" s="230">
        <v>4</v>
      </c>
      <c r="BC196" s="194" t="s">
        <v>7806</v>
      </c>
      <c r="BD196" s="194" t="s">
        <v>7807</v>
      </c>
      <c r="BE196" s="194" t="s">
        <v>7808</v>
      </c>
      <c r="BF196" s="194" t="s">
        <v>7654</v>
      </c>
      <c r="BG196" s="194" t="s">
        <v>7809</v>
      </c>
      <c r="BH196" s="194" t="s">
        <v>7810</v>
      </c>
      <c r="BI196" s="194" t="s">
        <v>7811</v>
      </c>
      <c r="BJ196" s="230">
        <v>4</v>
      </c>
      <c r="BK196" s="230" t="s">
        <v>7812</v>
      </c>
      <c r="BL196" s="198" t="s">
        <v>7412</v>
      </c>
      <c r="CQ196" s="199">
        <v>1</v>
      </c>
    </row>
    <row r="197" spans="13:95" x14ac:dyDescent="0.25">
      <c r="M197" s="192" t="s">
        <v>3131</v>
      </c>
      <c r="N197" s="192">
        <v>195</v>
      </c>
      <c r="O197" s="192" t="s">
        <v>11686</v>
      </c>
      <c r="P197" s="154" t="s">
        <v>11687</v>
      </c>
      <c r="Q197" s="154" t="s">
        <v>7374</v>
      </c>
      <c r="R197" s="154" t="s">
        <v>11688</v>
      </c>
      <c r="S197" s="192" t="s">
        <v>11689</v>
      </c>
      <c r="T197" s="154" t="s">
        <v>11782</v>
      </c>
      <c r="U197" s="192" t="s">
        <v>11783</v>
      </c>
      <c r="V197" s="154" t="s">
        <v>11784</v>
      </c>
      <c r="W197" s="154" t="s">
        <v>11785</v>
      </c>
      <c r="X197" s="154" t="s">
        <v>11786</v>
      </c>
      <c r="Y197" s="154" t="s">
        <v>11695</v>
      </c>
      <c r="Z197" s="154" t="s">
        <v>11696</v>
      </c>
      <c r="AA197" s="154" t="s">
        <v>11697</v>
      </c>
      <c r="AB197" s="154" t="s">
        <v>11787</v>
      </c>
      <c r="AC197" s="154" t="s">
        <v>11788</v>
      </c>
      <c r="AD197" s="154" t="s">
        <v>11789</v>
      </c>
      <c r="AE197" s="154" t="s">
        <v>11790</v>
      </c>
      <c r="AF197" s="154" t="s">
        <v>11702</v>
      </c>
      <c r="AG197" s="154" t="s">
        <v>11703</v>
      </c>
      <c r="AH197" s="154" t="s">
        <v>11791</v>
      </c>
      <c r="AI197" s="154" t="s">
        <v>11705</v>
      </c>
      <c r="AJ197" s="154" t="s">
        <v>11706</v>
      </c>
      <c r="AK197" s="154" t="s">
        <v>11792</v>
      </c>
      <c r="AL197" s="154" t="s">
        <v>11708</v>
      </c>
      <c r="AM197" s="154" t="s">
        <v>11709</v>
      </c>
      <c r="AN197" s="154" t="s">
        <v>11710</v>
      </c>
      <c r="AO197" s="154" t="s">
        <v>11711</v>
      </c>
      <c r="AP197" s="154" t="s">
        <v>11793</v>
      </c>
      <c r="AQ197" s="154" t="s">
        <v>11794</v>
      </c>
      <c r="AR197" s="154" t="s">
        <v>11795</v>
      </c>
      <c r="AS197" s="154" t="s">
        <v>11796</v>
      </c>
      <c r="AT197" s="154" t="s">
        <v>11716</v>
      </c>
      <c r="AU197" s="192" t="s">
        <v>7404</v>
      </c>
      <c r="AV197" s="192" t="s">
        <v>11797</v>
      </c>
      <c r="AW197" s="192" t="s">
        <v>7406</v>
      </c>
      <c r="AX197" s="192" t="s">
        <v>7407</v>
      </c>
      <c r="AZ197" s="230" t="s">
        <v>324</v>
      </c>
      <c r="BA197" s="230" t="s">
        <v>5333</v>
      </c>
      <c r="BB197" s="230">
        <v>5</v>
      </c>
      <c r="BC197" s="194" t="s">
        <v>7836</v>
      </c>
      <c r="BD197" s="194" t="s">
        <v>7837</v>
      </c>
      <c r="BE197" s="194" t="s">
        <v>7838</v>
      </c>
      <c r="BF197" s="194" t="s">
        <v>7839</v>
      </c>
      <c r="BG197" s="194" t="s">
        <v>7840</v>
      </c>
      <c r="BH197" s="194" t="s">
        <v>7533</v>
      </c>
      <c r="BI197" s="194"/>
      <c r="BJ197" s="230">
        <v>4</v>
      </c>
      <c r="BK197" s="230" t="s">
        <v>7841</v>
      </c>
      <c r="BL197" s="198" t="s">
        <v>7412</v>
      </c>
      <c r="CQ197" s="199">
        <v>1</v>
      </c>
    </row>
    <row r="198" spans="13:95" x14ac:dyDescent="0.25">
      <c r="M198" s="192" t="s">
        <v>3151</v>
      </c>
      <c r="N198" s="192">
        <v>196</v>
      </c>
      <c r="O198" s="192" t="s">
        <v>11686</v>
      </c>
      <c r="P198" s="154" t="s">
        <v>11687</v>
      </c>
      <c r="Q198" s="154" t="s">
        <v>7374</v>
      </c>
      <c r="R198" s="154" t="s">
        <v>11688</v>
      </c>
      <c r="S198" s="192" t="s">
        <v>11689</v>
      </c>
      <c r="T198" s="154" t="s">
        <v>11798</v>
      </c>
      <c r="U198" s="192" t="s">
        <v>10682</v>
      </c>
      <c r="V198" s="154" t="s">
        <v>11799</v>
      </c>
      <c r="W198" s="154" t="s">
        <v>11800</v>
      </c>
      <c r="X198" s="154" t="s">
        <v>11801</v>
      </c>
      <c r="Y198" s="154" t="s">
        <v>11695</v>
      </c>
      <c r="Z198" s="154" t="s">
        <v>11696</v>
      </c>
      <c r="AA198" s="154" t="s">
        <v>11697</v>
      </c>
      <c r="AB198" s="154" t="s">
        <v>11802</v>
      </c>
      <c r="AC198" s="154" t="s">
        <v>11803</v>
      </c>
      <c r="AD198" s="154" t="s">
        <v>11804</v>
      </c>
      <c r="AE198" s="154" t="s">
        <v>11805</v>
      </c>
      <c r="AF198" s="154" t="s">
        <v>11702</v>
      </c>
      <c r="AG198" s="154" t="s">
        <v>11703</v>
      </c>
      <c r="AH198" s="154" t="s">
        <v>11806</v>
      </c>
      <c r="AI198" s="154" t="s">
        <v>11705</v>
      </c>
      <c r="AJ198" s="154" t="s">
        <v>11706</v>
      </c>
      <c r="AK198" s="154" t="s">
        <v>11807</v>
      </c>
      <c r="AL198" s="154" t="s">
        <v>11708</v>
      </c>
      <c r="AM198" s="154" t="s">
        <v>11709</v>
      </c>
      <c r="AN198" s="154" t="s">
        <v>11710</v>
      </c>
      <c r="AO198" s="154" t="s">
        <v>11711</v>
      </c>
      <c r="AP198" s="154" t="s">
        <v>11808</v>
      </c>
      <c r="AQ198" s="154" t="s">
        <v>11809</v>
      </c>
      <c r="AR198" s="154" t="s">
        <v>11810</v>
      </c>
      <c r="AS198" s="154" t="s">
        <v>11811</v>
      </c>
      <c r="AT198" s="154" t="s">
        <v>11716</v>
      </c>
      <c r="AU198" s="192" t="s">
        <v>7404</v>
      </c>
      <c r="AV198" s="192" t="s">
        <v>11812</v>
      </c>
      <c r="AW198" s="192" t="s">
        <v>7406</v>
      </c>
      <c r="AX198" s="192" t="s">
        <v>7407</v>
      </c>
      <c r="AZ198" s="230" t="s">
        <v>340</v>
      </c>
      <c r="BA198" s="230" t="s">
        <v>5332</v>
      </c>
      <c r="BB198" s="230">
        <v>1</v>
      </c>
      <c r="BC198" s="194" t="s">
        <v>7408</v>
      </c>
      <c r="BD198" s="194" t="s">
        <v>11813</v>
      </c>
      <c r="BE198" s="194" t="s">
        <v>11814</v>
      </c>
      <c r="BF198" s="194" t="s">
        <v>8951</v>
      </c>
      <c r="BJ198" s="230">
        <v>4</v>
      </c>
      <c r="BK198" s="230" t="s">
        <v>7411</v>
      </c>
      <c r="BL198" s="198" t="s">
        <v>7412</v>
      </c>
      <c r="CQ198" s="199">
        <v>1</v>
      </c>
    </row>
    <row r="199" spans="13:95" x14ac:dyDescent="0.25">
      <c r="M199" s="192" t="s">
        <v>3170</v>
      </c>
      <c r="N199" s="192">
        <v>197</v>
      </c>
      <c r="O199" s="192" t="s">
        <v>11686</v>
      </c>
      <c r="P199" s="154" t="s">
        <v>11687</v>
      </c>
      <c r="Q199" s="154" t="s">
        <v>7374</v>
      </c>
      <c r="R199" s="154" t="s">
        <v>11688</v>
      </c>
      <c r="S199" s="192" t="s">
        <v>11689</v>
      </c>
      <c r="T199" s="154" t="s">
        <v>11815</v>
      </c>
      <c r="U199" s="192" t="s">
        <v>11719</v>
      </c>
      <c r="V199" s="154" t="s">
        <v>11816</v>
      </c>
      <c r="W199" s="154" t="s">
        <v>11721</v>
      </c>
      <c r="X199" s="154" t="s">
        <v>11817</v>
      </c>
      <c r="Y199" s="154" t="s">
        <v>11695</v>
      </c>
      <c r="Z199" s="154" t="s">
        <v>11696</v>
      </c>
      <c r="AA199" s="154" t="s">
        <v>11697</v>
      </c>
      <c r="AB199" s="154" t="s">
        <v>11818</v>
      </c>
      <c r="AC199" s="154" t="s">
        <v>11819</v>
      </c>
      <c r="AD199" s="154" t="s">
        <v>11820</v>
      </c>
      <c r="AE199" s="154" t="s">
        <v>11821</v>
      </c>
      <c r="AF199" s="154" t="s">
        <v>11702</v>
      </c>
      <c r="AG199" s="154" t="s">
        <v>11703</v>
      </c>
      <c r="AH199" s="154" t="s">
        <v>11822</v>
      </c>
      <c r="AI199" s="154" t="s">
        <v>11705</v>
      </c>
      <c r="AJ199" s="154" t="s">
        <v>11706</v>
      </c>
      <c r="AK199" s="154" t="s">
        <v>11823</v>
      </c>
      <c r="AL199" s="154" t="s">
        <v>11708</v>
      </c>
      <c r="AM199" s="154" t="s">
        <v>11709</v>
      </c>
      <c r="AN199" s="154" t="s">
        <v>11710</v>
      </c>
      <c r="AO199" s="154" t="s">
        <v>11711</v>
      </c>
      <c r="AP199" s="154" t="s">
        <v>11824</v>
      </c>
      <c r="AQ199" s="154" t="s">
        <v>11825</v>
      </c>
      <c r="AR199" s="154" t="s">
        <v>11826</v>
      </c>
      <c r="AS199" s="154" t="s">
        <v>11827</v>
      </c>
      <c r="AT199" s="154" t="s">
        <v>11716</v>
      </c>
      <c r="AU199" s="192" t="s">
        <v>7404</v>
      </c>
      <c r="AV199" s="192" t="s">
        <v>11828</v>
      </c>
      <c r="AW199" s="192" t="s">
        <v>7406</v>
      </c>
      <c r="AX199" s="192" t="s">
        <v>7407</v>
      </c>
      <c r="AZ199" s="230" t="s">
        <v>340</v>
      </c>
      <c r="BA199" s="230" t="s">
        <v>5332</v>
      </c>
      <c r="BB199" s="230">
        <v>2</v>
      </c>
      <c r="BC199" s="194" t="s">
        <v>7439</v>
      </c>
      <c r="BD199" s="194" t="s">
        <v>11829</v>
      </c>
      <c r="BE199" s="194" t="s">
        <v>7441</v>
      </c>
      <c r="BF199" s="194" t="s">
        <v>7442</v>
      </c>
      <c r="BG199" s="194" t="s">
        <v>7443</v>
      </c>
      <c r="BJ199" s="230">
        <v>4</v>
      </c>
      <c r="BK199" s="230" t="s">
        <v>7444</v>
      </c>
      <c r="BL199" s="198" t="s">
        <v>7412</v>
      </c>
      <c r="CQ199" s="199">
        <v>1</v>
      </c>
    </row>
    <row r="200" spans="13:95" x14ac:dyDescent="0.25">
      <c r="M200" s="192" t="s">
        <v>3192</v>
      </c>
      <c r="N200" s="192">
        <v>198</v>
      </c>
      <c r="O200" s="192" t="s">
        <v>11686</v>
      </c>
      <c r="P200" s="154" t="s">
        <v>11687</v>
      </c>
      <c r="Q200" s="154" t="s">
        <v>7374</v>
      </c>
      <c r="R200" s="154" t="s">
        <v>11830</v>
      </c>
      <c r="S200" s="192" t="s">
        <v>11831</v>
      </c>
      <c r="T200" s="154" t="s">
        <v>11832</v>
      </c>
      <c r="U200" s="192" t="s">
        <v>2873</v>
      </c>
      <c r="V200" s="154" t="s">
        <v>11833</v>
      </c>
      <c r="W200" s="154" t="s">
        <v>11834</v>
      </c>
      <c r="X200" s="154" t="s">
        <v>11835</v>
      </c>
      <c r="Y200" s="154" t="s">
        <v>11695</v>
      </c>
      <c r="Z200" s="154" t="s">
        <v>11696</v>
      </c>
      <c r="AA200" s="154" t="s">
        <v>11697</v>
      </c>
      <c r="AB200" s="154" t="s">
        <v>11836</v>
      </c>
      <c r="AC200" s="154" t="s">
        <v>11837</v>
      </c>
      <c r="AD200" s="154" t="s">
        <v>11838</v>
      </c>
      <c r="AE200" s="154" t="s">
        <v>11839</v>
      </c>
      <c r="AF200" s="154" t="s">
        <v>11702</v>
      </c>
      <c r="AG200" s="154" t="s">
        <v>11703</v>
      </c>
      <c r="AH200" s="154" t="s">
        <v>11840</v>
      </c>
      <c r="AI200" s="154" t="s">
        <v>11705</v>
      </c>
      <c r="AJ200" s="154" t="s">
        <v>11706</v>
      </c>
      <c r="AK200" s="154" t="s">
        <v>11841</v>
      </c>
      <c r="AL200" s="154" t="s">
        <v>11708</v>
      </c>
      <c r="AM200" s="154" t="s">
        <v>11709</v>
      </c>
      <c r="AN200" s="154" t="s">
        <v>11842</v>
      </c>
      <c r="AO200" s="154" t="s">
        <v>11711</v>
      </c>
      <c r="AP200" s="154" t="s">
        <v>11843</v>
      </c>
      <c r="AQ200" s="154" t="s">
        <v>11844</v>
      </c>
      <c r="AR200" s="154" t="s">
        <v>11845</v>
      </c>
      <c r="AS200" s="154" t="s">
        <v>11846</v>
      </c>
      <c r="AT200" s="154" t="s">
        <v>11847</v>
      </c>
      <c r="AU200" s="192" t="s">
        <v>7404</v>
      </c>
      <c r="AV200" s="192" t="s">
        <v>11848</v>
      </c>
      <c r="AW200" s="192" t="s">
        <v>7406</v>
      </c>
      <c r="AX200" s="192" t="s">
        <v>7407</v>
      </c>
      <c r="AZ200" s="230" t="s">
        <v>340</v>
      </c>
      <c r="BA200" s="230" t="s">
        <v>5332</v>
      </c>
      <c r="BB200" s="230">
        <v>3</v>
      </c>
      <c r="BC200" s="194" t="s">
        <v>7472</v>
      </c>
      <c r="BD200" s="194" t="s">
        <v>11849</v>
      </c>
      <c r="BE200" s="194" t="s">
        <v>11850</v>
      </c>
      <c r="BJ200" s="230">
        <v>4</v>
      </c>
      <c r="BK200" s="230" t="s">
        <v>7474</v>
      </c>
      <c r="BL200" s="198" t="s">
        <v>7412</v>
      </c>
      <c r="CQ200" s="199">
        <v>1</v>
      </c>
    </row>
    <row r="201" spans="13:95" x14ac:dyDescent="0.25">
      <c r="M201" s="192" t="s">
        <v>3215</v>
      </c>
      <c r="N201" s="192">
        <v>199</v>
      </c>
      <c r="O201" s="192" t="s">
        <v>11686</v>
      </c>
      <c r="P201" s="154" t="s">
        <v>11687</v>
      </c>
      <c r="Q201" s="154" t="s">
        <v>7374</v>
      </c>
      <c r="R201" s="154" t="s">
        <v>11830</v>
      </c>
      <c r="S201" s="192" t="s">
        <v>11831</v>
      </c>
      <c r="T201" s="154" t="s">
        <v>11851</v>
      </c>
      <c r="U201" s="192" t="s">
        <v>11852</v>
      </c>
      <c r="V201" s="154" t="s">
        <v>11853</v>
      </c>
      <c r="W201" s="154" t="s">
        <v>11854</v>
      </c>
      <c r="X201" s="154" t="s">
        <v>11855</v>
      </c>
      <c r="Y201" s="154" t="s">
        <v>11695</v>
      </c>
      <c r="Z201" s="154" t="s">
        <v>11696</v>
      </c>
      <c r="AA201" s="154" t="s">
        <v>11697</v>
      </c>
      <c r="AB201" s="154" t="s">
        <v>11856</v>
      </c>
      <c r="AC201" s="154" t="s">
        <v>11857</v>
      </c>
      <c r="AD201" s="154" t="s">
        <v>11858</v>
      </c>
      <c r="AE201" s="154" t="s">
        <v>11839</v>
      </c>
      <c r="AF201" s="154" t="s">
        <v>11702</v>
      </c>
      <c r="AG201" s="154" t="s">
        <v>11703</v>
      </c>
      <c r="AH201" s="154" t="s">
        <v>11859</v>
      </c>
      <c r="AI201" s="154" t="s">
        <v>11705</v>
      </c>
      <c r="AJ201" s="154" t="s">
        <v>11706</v>
      </c>
      <c r="AK201" s="154" t="s">
        <v>11860</v>
      </c>
      <c r="AL201" s="154" t="s">
        <v>11708</v>
      </c>
      <c r="AM201" s="154" t="s">
        <v>11709</v>
      </c>
      <c r="AN201" s="154" t="s">
        <v>11842</v>
      </c>
      <c r="AO201" s="154" t="s">
        <v>11711</v>
      </c>
      <c r="AP201" s="154" t="s">
        <v>11861</v>
      </c>
      <c r="AQ201" s="154" t="s">
        <v>11862</v>
      </c>
      <c r="AR201" s="154" t="s">
        <v>11863</v>
      </c>
      <c r="AS201" s="154" t="s">
        <v>11864</v>
      </c>
      <c r="AT201" s="154" t="s">
        <v>11847</v>
      </c>
      <c r="AU201" s="192" t="s">
        <v>7404</v>
      </c>
      <c r="AV201" s="192" t="s">
        <v>11865</v>
      </c>
      <c r="AW201" s="192" t="s">
        <v>7406</v>
      </c>
      <c r="AX201" s="192" t="s">
        <v>7407</v>
      </c>
      <c r="AZ201" s="230" t="s">
        <v>340</v>
      </c>
      <c r="BA201" s="230" t="s">
        <v>5332</v>
      </c>
      <c r="BB201" s="230">
        <v>4</v>
      </c>
      <c r="BC201" s="194" t="s">
        <v>7502</v>
      </c>
      <c r="BD201" s="194" t="s">
        <v>11866</v>
      </c>
      <c r="BJ201" s="230">
        <v>4</v>
      </c>
      <c r="BK201" s="230" t="s">
        <v>7504</v>
      </c>
      <c r="BL201" s="198" t="s">
        <v>7412</v>
      </c>
      <c r="CQ201" s="199">
        <v>1</v>
      </c>
    </row>
    <row r="202" spans="13:95" x14ac:dyDescent="0.25">
      <c r="M202" s="192" t="s">
        <v>3237</v>
      </c>
      <c r="N202" s="192">
        <v>200</v>
      </c>
      <c r="O202" s="192" t="s">
        <v>11686</v>
      </c>
      <c r="P202" s="154" t="s">
        <v>11687</v>
      </c>
      <c r="Q202" s="154" t="s">
        <v>7374</v>
      </c>
      <c r="R202" s="154" t="s">
        <v>11830</v>
      </c>
      <c r="S202" s="192" t="s">
        <v>11831</v>
      </c>
      <c r="T202" s="154" t="s">
        <v>11867</v>
      </c>
      <c r="U202" s="192" t="s">
        <v>11868</v>
      </c>
      <c r="V202" s="154" t="s">
        <v>11869</v>
      </c>
      <c r="W202" s="154" t="s">
        <v>11870</v>
      </c>
      <c r="X202" s="154" t="s">
        <v>11871</v>
      </c>
      <c r="Y202" s="154" t="s">
        <v>11695</v>
      </c>
      <c r="Z202" s="154" t="s">
        <v>11696</v>
      </c>
      <c r="AA202" s="154" t="s">
        <v>11697</v>
      </c>
      <c r="AB202" s="154" t="s">
        <v>11872</v>
      </c>
      <c r="AC202" s="154" t="s">
        <v>11873</v>
      </c>
      <c r="AD202" s="154" t="s">
        <v>11874</v>
      </c>
      <c r="AE202" s="154" t="s">
        <v>11839</v>
      </c>
      <c r="AF202" s="154" t="s">
        <v>11702</v>
      </c>
      <c r="AG202" s="154" t="s">
        <v>11703</v>
      </c>
      <c r="AH202" s="154" t="s">
        <v>11875</v>
      </c>
      <c r="AI202" s="154" t="s">
        <v>11705</v>
      </c>
      <c r="AJ202" s="154" t="s">
        <v>11706</v>
      </c>
      <c r="AK202" s="154" t="s">
        <v>11876</v>
      </c>
      <c r="AL202" s="154" t="s">
        <v>11708</v>
      </c>
      <c r="AM202" s="154" t="s">
        <v>11709</v>
      </c>
      <c r="AN202" s="154" t="s">
        <v>11842</v>
      </c>
      <c r="AO202" s="154" t="s">
        <v>11711</v>
      </c>
      <c r="AP202" s="154" t="s">
        <v>11877</v>
      </c>
      <c r="AQ202" s="154" t="s">
        <v>11878</v>
      </c>
      <c r="AR202" s="154" t="s">
        <v>11879</v>
      </c>
      <c r="AS202" s="154" t="s">
        <v>11880</v>
      </c>
      <c r="AT202" s="154" t="s">
        <v>11847</v>
      </c>
      <c r="AU202" s="192" t="s">
        <v>7404</v>
      </c>
      <c r="AV202" s="192" t="s">
        <v>11881</v>
      </c>
      <c r="AW202" s="192" t="s">
        <v>7406</v>
      </c>
      <c r="AX202" s="192" t="s">
        <v>7407</v>
      </c>
      <c r="AZ202" s="230" t="s">
        <v>340</v>
      </c>
      <c r="BA202" s="230" t="s">
        <v>5332</v>
      </c>
      <c r="BB202" s="230">
        <v>5</v>
      </c>
      <c r="BC202" s="194" t="s">
        <v>7529</v>
      </c>
      <c r="BD202" s="194" t="s">
        <v>11882</v>
      </c>
      <c r="BE202" s="194" t="s">
        <v>11883</v>
      </c>
      <c r="BF202" s="194" t="s">
        <v>7532</v>
      </c>
      <c r="BG202" s="194" t="s">
        <v>7533</v>
      </c>
      <c r="BJ202" s="230">
        <v>4</v>
      </c>
      <c r="BK202" s="230" t="s">
        <v>7534</v>
      </c>
      <c r="BL202" s="198" t="s">
        <v>7412</v>
      </c>
      <c r="CQ202" s="199">
        <v>1</v>
      </c>
    </row>
    <row r="203" spans="13:95" x14ac:dyDescent="0.25">
      <c r="M203" s="192" t="s">
        <v>3259</v>
      </c>
      <c r="N203" s="192">
        <v>201</v>
      </c>
      <c r="O203" s="192" t="s">
        <v>11686</v>
      </c>
      <c r="P203" s="154" t="s">
        <v>11687</v>
      </c>
      <c r="Q203" s="154" t="s">
        <v>7374</v>
      </c>
      <c r="R203" s="154" t="s">
        <v>11830</v>
      </c>
      <c r="S203" s="192" t="s">
        <v>11831</v>
      </c>
      <c r="T203" s="154" t="s">
        <v>11884</v>
      </c>
      <c r="U203" s="192" t="s">
        <v>11885</v>
      </c>
      <c r="V203" s="154" t="s">
        <v>11886</v>
      </c>
      <c r="W203" s="154" t="s">
        <v>11887</v>
      </c>
      <c r="X203" s="154" t="s">
        <v>11888</v>
      </c>
      <c r="Y203" s="154" t="s">
        <v>11695</v>
      </c>
      <c r="Z203" s="154" t="s">
        <v>11696</v>
      </c>
      <c r="AA203" s="154" t="s">
        <v>11697</v>
      </c>
      <c r="AB203" s="154" t="s">
        <v>11889</v>
      </c>
      <c r="AC203" s="154" t="s">
        <v>11890</v>
      </c>
      <c r="AD203" s="154" t="s">
        <v>11891</v>
      </c>
      <c r="AE203" s="154" t="s">
        <v>11839</v>
      </c>
      <c r="AF203" s="154" t="s">
        <v>11702</v>
      </c>
      <c r="AG203" s="154" t="s">
        <v>11703</v>
      </c>
      <c r="AH203" s="154" t="s">
        <v>11892</v>
      </c>
      <c r="AI203" s="154" t="s">
        <v>11705</v>
      </c>
      <c r="AJ203" s="154" t="s">
        <v>11706</v>
      </c>
      <c r="AK203" s="154" t="s">
        <v>11893</v>
      </c>
      <c r="AL203" s="154" t="s">
        <v>11708</v>
      </c>
      <c r="AM203" s="154" t="s">
        <v>11709</v>
      </c>
      <c r="AN203" s="154" t="s">
        <v>11842</v>
      </c>
      <c r="AO203" s="154" t="s">
        <v>11711</v>
      </c>
      <c r="AP203" s="154" t="s">
        <v>11894</v>
      </c>
      <c r="AQ203" s="154" t="s">
        <v>11895</v>
      </c>
      <c r="AR203" s="154" t="s">
        <v>11896</v>
      </c>
      <c r="AS203" s="154" t="s">
        <v>11897</v>
      </c>
      <c r="AT203" s="154" t="s">
        <v>11847</v>
      </c>
      <c r="AU203" s="192" t="s">
        <v>7404</v>
      </c>
      <c r="AV203" s="192" t="s">
        <v>11898</v>
      </c>
      <c r="AW203" s="192" t="s">
        <v>7406</v>
      </c>
      <c r="AX203" s="192" t="s">
        <v>7407</v>
      </c>
      <c r="AZ203" s="230" t="s">
        <v>340</v>
      </c>
      <c r="BA203" s="230" t="s">
        <v>7562</v>
      </c>
      <c r="BB203" s="230">
        <v>1</v>
      </c>
      <c r="BC203" s="194" t="s">
        <v>7563</v>
      </c>
      <c r="BD203" s="194" t="s">
        <v>11866</v>
      </c>
      <c r="BJ203" s="230">
        <v>4</v>
      </c>
      <c r="BK203" s="230" t="s">
        <v>7564</v>
      </c>
      <c r="BL203" s="198" t="s">
        <v>7412</v>
      </c>
      <c r="CQ203" s="199">
        <v>1</v>
      </c>
    </row>
    <row r="204" spans="13:95" x14ac:dyDescent="0.25">
      <c r="M204" s="192" t="s">
        <v>3281</v>
      </c>
      <c r="N204" s="192">
        <v>202</v>
      </c>
      <c r="O204" s="192" t="s">
        <v>11686</v>
      </c>
      <c r="P204" s="154" t="s">
        <v>11687</v>
      </c>
      <c r="Q204" s="154" t="s">
        <v>7374</v>
      </c>
      <c r="R204" s="154" t="s">
        <v>11830</v>
      </c>
      <c r="S204" s="192" t="s">
        <v>11831</v>
      </c>
      <c r="T204" s="154" t="s">
        <v>11899</v>
      </c>
      <c r="U204" s="192" t="s">
        <v>7540</v>
      </c>
      <c r="V204" s="154" t="s">
        <v>11900</v>
      </c>
      <c r="W204" s="154" t="s">
        <v>11901</v>
      </c>
      <c r="X204" s="154" t="s">
        <v>11902</v>
      </c>
      <c r="Y204" s="154" t="s">
        <v>11695</v>
      </c>
      <c r="Z204" s="154" t="s">
        <v>11696</v>
      </c>
      <c r="AA204" s="154" t="s">
        <v>11697</v>
      </c>
      <c r="AB204" s="154" t="s">
        <v>11903</v>
      </c>
      <c r="AC204" s="154" t="s">
        <v>11904</v>
      </c>
      <c r="AD204" s="154" t="s">
        <v>11905</v>
      </c>
      <c r="AE204" s="154" t="s">
        <v>11906</v>
      </c>
      <c r="AF204" s="154" t="s">
        <v>11702</v>
      </c>
      <c r="AG204" s="154" t="s">
        <v>11703</v>
      </c>
      <c r="AH204" s="154" t="s">
        <v>11907</v>
      </c>
      <c r="AI204" s="154" t="s">
        <v>11705</v>
      </c>
      <c r="AJ204" s="154" t="s">
        <v>11706</v>
      </c>
      <c r="AK204" s="154" t="s">
        <v>11908</v>
      </c>
      <c r="AL204" s="154" t="s">
        <v>11708</v>
      </c>
      <c r="AM204" s="154" t="s">
        <v>11709</v>
      </c>
      <c r="AN204" s="154" t="s">
        <v>11842</v>
      </c>
      <c r="AO204" s="154" t="s">
        <v>11711</v>
      </c>
      <c r="AP204" s="154" t="s">
        <v>11909</v>
      </c>
      <c r="AQ204" s="154" t="s">
        <v>11910</v>
      </c>
      <c r="AR204" s="154" t="s">
        <v>11911</v>
      </c>
      <c r="AS204" s="154" t="s">
        <v>11912</v>
      </c>
      <c r="AT204" s="154" t="s">
        <v>11847</v>
      </c>
      <c r="AU204" s="192" t="s">
        <v>7404</v>
      </c>
      <c r="AV204" s="192" t="s">
        <v>11913</v>
      </c>
      <c r="AW204" s="192" t="s">
        <v>7406</v>
      </c>
      <c r="AX204" s="192" t="s">
        <v>7407</v>
      </c>
      <c r="AZ204" s="230" t="s">
        <v>340</v>
      </c>
      <c r="BA204" s="230" t="s">
        <v>7562</v>
      </c>
      <c r="BB204" s="230">
        <v>2</v>
      </c>
      <c r="BC204" s="194" t="s">
        <v>7589</v>
      </c>
      <c r="BD204" s="194" t="s">
        <v>7590</v>
      </c>
      <c r="BE204" s="194" t="s">
        <v>7591</v>
      </c>
      <c r="BF204" s="194" t="s">
        <v>7443</v>
      </c>
      <c r="BG204" s="194" t="s">
        <v>7442</v>
      </c>
      <c r="BH204" s="230" t="s">
        <v>7592</v>
      </c>
      <c r="BJ204" s="230">
        <v>4</v>
      </c>
      <c r="BK204" s="230" t="s">
        <v>7593</v>
      </c>
      <c r="BL204" s="198" t="s">
        <v>7412</v>
      </c>
      <c r="CQ204" s="199">
        <v>1</v>
      </c>
    </row>
    <row r="205" spans="13:95" x14ac:dyDescent="0.25">
      <c r="M205" s="192" t="s">
        <v>3303</v>
      </c>
      <c r="N205" s="192">
        <v>203</v>
      </c>
      <c r="O205" s="192" t="s">
        <v>11686</v>
      </c>
      <c r="P205" s="154" t="s">
        <v>11687</v>
      </c>
      <c r="Q205" s="154" t="s">
        <v>7374</v>
      </c>
      <c r="R205" s="154" t="s">
        <v>11830</v>
      </c>
      <c r="S205" s="192" t="s">
        <v>11831</v>
      </c>
      <c r="T205" s="154" t="s">
        <v>11914</v>
      </c>
      <c r="U205" s="192" t="s">
        <v>11915</v>
      </c>
      <c r="V205" s="154" t="s">
        <v>11916</v>
      </c>
      <c r="W205" s="154" t="s">
        <v>11917</v>
      </c>
      <c r="X205" s="154" t="s">
        <v>11918</v>
      </c>
      <c r="Y205" s="154" t="s">
        <v>11695</v>
      </c>
      <c r="Z205" s="154" t="s">
        <v>11696</v>
      </c>
      <c r="AA205" s="154" t="s">
        <v>11697</v>
      </c>
      <c r="AB205" s="154" t="s">
        <v>11919</v>
      </c>
      <c r="AC205" s="154" t="s">
        <v>11920</v>
      </c>
      <c r="AD205" s="154" t="s">
        <v>11921</v>
      </c>
      <c r="AE205" s="154" t="s">
        <v>11922</v>
      </c>
      <c r="AF205" s="154" t="s">
        <v>11702</v>
      </c>
      <c r="AG205" s="154" t="s">
        <v>11703</v>
      </c>
      <c r="AH205" s="154" t="s">
        <v>11923</v>
      </c>
      <c r="AI205" s="154" t="s">
        <v>11705</v>
      </c>
      <c r="AJ205" s="154" t="s">
        <v>11706</v>
      </c>
      <c r="AK205" s="154" t="s">
        <v>11924</v>
      </c>
      <c r="AL205" s="154" t="s">
        <v>11708</v>
      </c>
      <c r="AM205" s="154" t="s">
        <v>11709</v>
      </c>
      <c r="AN205" s="154" t="s">
        <v>11842</v>
      </c>
      <c r="AO205" s="154" t="s">
        <v>11711</v>
      </c>
      <c r="AP205" s="154" t="s">
        <v>11925</v>
      </c>
      <c r="AQ205" s="154" t="s">
        <v>11926</v>
      </c>
      <c r="AR205" s="154" t="s">
        <v>11927</v>
      </c>
      <c r="AS205" s="154" t="s">
        <v>11928</v>
      </c>
      <c r="AT205" s="154" t="s">
        <v>11847</v>
      </c>
      <c r="AU205" s="192" t="s">
        <v>7404</v>
      </c>
      <c r="AV205" s="192" t="s">
        <v>11929</v>
      </c>
      <c r="AW205" s="192" t="s">
        <v>7406</v>
      </c>
      <c r="AX205" s="192" t="s">
        <v>7407</v>
      </c>
      <c r="AZ205" s="230" t="s">
        <v>340</v>
      </c>
      <c r="BA205" s="230" t="s">
        <v>7562</v>
      </c>
      <c r="BB205" s="230">
        <v>3</v>
      </c>
      <c r="BC205" s="194" t="s">
        <v>7620</v>
      </c>
      <c r="BD205" s="194" t="s">
        <v>11849</v>
      </c>
      <c r="BE205" s="194" t="s">
        <v>11850</v>
      </c>
      <c r="BJ205" s="230">
        <v>4</v>
      </c>
      <c r="BK205" s="230" t="s">
        <v>7622</v>
      </c>
      <c r="BL205" s="198" t="s">
        <v>7412</v>
      </c>
      <c r="CQ205" s="199">
        <v>1</v>
      </c>
    </row>
    <row r="206" spans="13:95" x14ac:dyDescent="0.25">
      <c r="M206" s="192" t="s">
        <v>3323</v>
      </c>
      <c r="N206" s="192">
        <v>204</v>
      </c>
      <c r="O206" s="192" t="s">
        <v>11686</v>
      </c>
      <c r="P206" s="154" t="s">
        <v>11687</v>
      </c>
      <c r="Q206" s="154" t="s">
        <v>7374</v>
      </c>
      <c r="R206" s="154" t="s">
        <v>11830</v>
      </c>
      <c r="S206" s="192" t="s">
        <v>11831</v>
      </c>
      <c r="T206" s="154" t="s">
        <v>11930</v>
      </c>
      <c r="U206" s="192" t="s">
        <v>11931</v>
      </c>
      <c r="V206" s="154" t="s">
        <v>11932</v>
      </c>
      <c r="W206" s="154" t="s">
        <v>11933</v>
      </c>
      <c r="X206" s="154" t="s">
        <v>11934</v>
      </c>
      <c r="Y206" s="154" t="s">
        <v>11695</v>
      </c>
      <c r="Z206" s="154" t="s">
        <v>11696</v>
      </c>
      <c r="AA206" s="154" t="s">
        <v>11697</v>
      </c>
      <c r="AB206" s="154" t="s">
        <v>11935</v>
      </c>
      <c r="AC206" s="154" t="s">
        <v>11936</v>
      </c>
      <c r="AD206" s="154" t="s">
        <v>11937</v>
      </c>
      <c r="AE206" s="154" t="s">
        <v>11938</v>
      </c>
      <c r="AF206" s="154" t="s">
        <v>11702</v>
      </c>
      <c r="AG206" s="154" t="s">
        <v>11703</v>
      </c>
      <c r="AH206" s="154" t="s">
        <v>11939</v>
      </c>
      <c r="AI206" s="154" t="s">
        <v>11705</v>
      </c>
      <c r="AJ206" s="154" t="s">
        <v>11706</v>
      </c>
      <c r="AK206" s="154" t="s">
        <v>11940</v>
      </c>
      <c r="AL206" s="154" t="s">
        <v>11708</v>
      </c>
      <c r="AM206" s="154" t="s">
        <v>11709</v>
      </c>
      <c r="AN206" s="154" t="s">
        <v>11842</v>
      </c>
      <c r="AO206" s="154" t="s">
        <v>11711</v>
      </c>
      <c r="AP206" s="154" t="s">
        <v>11941</v>
      </c>
      <c r="AQ206" s="154" t="s">
        <v>11942</v>
      </c>
      <c r="AR206" s="154" t="s">
        <v>11943</v>
      </c>
      <c r="AS206" s="154" t="s">
        <v>11944</v>
      </c>
      <c r="AT206" s="154" t="s">
        <v>11847</v>
      </c>
      <c r="AU206" s="192" t="s">
        <v>7404</v>
      </c>
      <c r="AV206" s="192" t="s">
        <v>11945</v>
      </c>
      <c r="AW206" s="192" t="s">
        <v>7406</v>
      </c>
      <c r="AX206" s="192" t="s">
        <v>7407</v>
      </c>
      <c r="AZ206" s="230" t="s">
        <v>340</v>
      </c>
      <c r="BA206" s="230" t="s">
        <v>7562</v>
      </c>
      <c r="BB206" s="230">
        <v>4</v>
      </c>
      <c r="BC206" s="194" t="s">
        <v>7649</v>
      </c>
      <c r="BD206" s="194" t="s">
        <v>7650</v>
      </c>
      <c r="BE206" s="194" t="s">
        <v>7651</v>
      </c>
      <c r="BF206" s="194" t="s">
        <v>7652</v>
      </c>
      <c r="BG206" s="194" t="s">
        <v>7653</v>
      </c>
      <c r="BH206" s="230" t="s">
        <v>7654</v>
      </c>
      <c r="BI206" s="230" t="s">
        <v>7655</v>
      </c>
      <c r="BJ206" s="230">
        <v>4</v>
      </c>
      <c r="BK206" s="230" t="s">
        <v>7656</v>
      </c>
      <c r="BL206" s="198" t="s">
        <v>7412</v>
      </c>
      <c r="CQ206" s="199">
        <v>1</v>
      </c>
    </row>
    <row r="207" spans="13:95" x14ac:dyDescent="0.25">
      <c r="M207" s="192" t="s">
        <v>3343</v>
      </c>
      <c r="N207" s="192">
        <v>205</v>
      </c>
      <c r="O207" s="192" t="s">
        <v>11686</v>
      </c>
      <c r="P207" s="154" t="s">
        <v>11687</v>
      </c>
      <c r="Q207" s="154" t="s">
        <v>7374</v>
      </c>
      <c r="R207" s="154" t="s">
        <v>11830</v>
      </c>
      <c r="S207" s="192" t="s">
        <v>11831</v>
      </c>
      <c r="T207" s="154" t="s">
        <v>11946</v>
      </c>
      <c r="U207" s="192" t="s">
        <v>11947</v>
      </c>
      <c r="V207" s="154" t="s">
        <v>11948</v>
      </c>
      <c r="W207" s="154" t="s">
        <v>11949</v>
      </c>
      <c r="X207" s="154" t="s">
        <v>11950</v>
      </c>
      <c r="Y207" s="154" t="s">
        <v>11695</v>
      </c>
      <c r="Z207" s="154" t="s">
        <v>11696</v>
      </c>
      <c r="AA207" s="154" t="s">
        <v>11697</v>
      </c>
      <c r="AB207" s="154" t="s">
        <v>11951</v>
      </c>
      <c r="AC207" s="154" t="s">
        <v>11952</v>
      </c>
      <c r="AD207" s="154" t="s">
        <v>11953</v>
      </c>
      <c r="AE207" s="154" t="s">
        <v>11954</v>
      </c>
      <c r="AF207" s="154" t="s">
        <v>11702</v>
      </c>
      <c r="AG207" s="154" t="s">
        <v>11703</v>
      </c>
      <c r="AH207" s="154" t="s">
        <v>11955</v>
      </c>
      <c r="AI207" s="154" t="s">
        <v>11705</v>
      </c>
      <c r="AJ207" s="154" t="s">
        <v>11706</v>
      </c>
      <c r="AK207" s="154" t="s">
        <v>11956</v>
      </c>
      <c r="AL207" s="154" t="s">
        <v>11708</v>
      </c>
      <c r="AM207" s="154" t="s">
        <v>11709</v>
      </c>
      <c r="AN207" s="154" t="s">
        <v>11842</v>
      </c>
      <c r="AO207" s="154" t="s">
        <v>11711</v>
      </c>
      <c r="AP207" s="154" t="s">
        <v>11957</v>
      </c>
      <c r="AQ207" s="154" t="s">
        <v>11958</v>
      </c>
      <c r="AR207" s="154" t="s">
        <v>11959</v>
      </c>
      <c r="AS207" s="154" t="s">
        <v>11960</v>
      </c>
      <c r="AT207" s="154" t="s">
        <v>11847</v>
      </c>
      <c r="AU207" s="192" t="s">
        <v>7404</v>
      </c>
      <c r="AV207" s="192" t="s">
        <v>11961</v>
      </c>
      <c r="AW207" s="192" t="s">
        <v>7406</v>
      </c>
      <c r="AX207" s="192" t="s">
        <v>7407</v>
      </c>
      <c r="AZ207" s="230" t="s">
        <v>340</v>
      </c>
      <c r="BA207" s="230" t="s">
        <v>7562</v>
      </c>
      <c r="BB207" s="230">
        <v>5</v>
      </c>
      <c r="BC207" s="194" t="s">
        <v>7686</v>
      </c>
      <c r="BD207" s="194" t="s">
        <v>7687</v>
      </c>
      <c r="BE207" s="194" t="s">
        <v>7688</v>
      </c>
      <c r="BF207" s="194" t="s">
        <v>7689</v>
      </c>
      <c r="BG207" s="194" t="s">
        <v>7690</v>
      </c>
      <c r="BH207" s="230" t="s">
        <v>7691</v>
      </c>
      <c r="BJ207" s="230">
        <v>4</v>
      </c>
      <c r="BK207" s="230" t="s">
        <v>7692</v>
      </c>
      <c r="BL207" s="198" t="s">
        <v>7412</v>
      </c>
      <c r="CQ207" s="199">
        <v>1</v>
      </c>
    </row>
    <row r="208" spans="13:95" x14ac:dyDescent="0.25">
      <c r="M208" s="192" t="s">
        <v>3367</v>
      </c>
      <c r="N208" s="192">
        <v>206</v>
      </c>
      <c r="O208" s="192" t="s">
        <v>11686</v>
      </c>
      <c r="P208" s="154" t="s">
        <v>11687</v>
      </c>
      <c r="Q208" s="154" t="s">
        <v>7374</v>
      </c>
      <c r="R208" s="154" t="s">
        <v>11962</v>
      </c>
      <c r="S208" s="192" t="s">
        <v>11963</v>
      </c>
      <c r="T208" s="154" t="s">
        <v>11964</v>
      </c>
      <c r="U208" s="192" t="s">
        <v>11965</v>
      </c>
      <c r="V208" s="154" t="s">
        <v>11966</v>
      </c>
      <c r="W208" s="154" t="s">
        <v>11967</v>
      </c>
      <c r="X208" s="154" t="s">
        <v>11968</v>
      </c>
      <c r="Y208" s="154" t="s">
        <v>11695</v>
      </c>
      <c r="Z208" s="154" t="s">
        <v>11696</v>
      </c>
      <c r="AA208" s="154" t="s">
        <v>11697</v>
      </c>
      <c r="AB208" s="154" t="s">
        <v>11969</v>
      </c>
      <c r="AC208" s="154" t="s">
        <v>11970</v>
      </c>
      <c r="AD208" s="154" t="s">
        <v>11971</v>
      </c>
      <c r="AE208" s="154" t="s">
        <v>11972</v>
      </c>
      <c r="AF208" s="154" t="s">
        <v>11702</v>
      </c>
      <c r="AG208" s="154" t="s">
        <v>11703</v>
      </c>
      <c r="AH208" s="154" t="s">
        <v>11973</v>
      </c>
      <c r="AI208" s="154" t="s">
        <v>11705</v>
      </c>
      <c r="AJ208" s="154" t="s">
        <v>11706</v>
      </c>
      <c r="AK208" s="154" t="s">
        <v>11974</v>
      </c>
      <c r="AL208" s="154" t="s">
        <v>11708</v>
      </c>
      <c r="AM208" s="154" t="s">
        <v>11709</v>
      </c>
      <c r="AN208" s="154" t="s">
        <v>11975</v>
      </c>
      <c r="AO208" s="154" t="s">
        <v>11711</v>
      </c>
      <c r="AP208" s="154" t="s">
        <v>11976</v>
      </c>
      <c r="AQ208" s="154" t="s">
        <v>11977</v>
      </c>
      <c r="AR208" s="154" t="s">
        <v>11978</v>
      </c>
      <c r="AS208" s="154" t="s">
        <v>11979</v>
      </c>
      <c r="AT208" s="154" t="s">
        <v>7743</v>
      </c>
      <c r="AU208" s="192" t="s">
        <v>7404</v>
      </c>
      <c r="AV208" s="192" t="s">
        <v>11980</v>
      </c>
      <c r="AW208" s="192" t="s">
        <v>7406</v>
      </c>
      <c r="AX208" s="192" t="s">
        <v>7407</v>
      </c>
      <c r="AZ208" s="230" t="s">
        <v>340</v>
      </c>
      <c r="BA208" s="230" t="s">
        <v>5333</v>
      </c>
      <c r="BB208" s="230">
        <v>1</v>
      </c>
      <c r="BC208" s="194" t="s">
        <v>7719</v>
      </c>
      <c r="BD208" s="194" t="s">
        <v>11814</v>
      </c>
      <c r="BE208" s="194" t="s">
        <v>8951</v>
      </c>
      <c r="BH208" s="194"/>
      <c r="BI208" s="194"/>
      <c r="BJ208" s="230">
        <v>4</v>
      </c>
      <c r="BK208" s="230" t="s">
        <v>7720</v>
      </c>
      <c r="BL208" s="198" t="s">
        <v>7412</v>
      </c>
      <c r="CQ208" s="199">
        <v>1</v>
      </c>
    </row>
    <row r="209" spans="13:95" x14ac:dyDescent="0.25">
      <c r="M209" s="192" t="s">
        <v>3388</v>
      </c>
      <c r="N209" s="192">
        <v>207</v>
      </c>
      <c r="O209" s="192" t="s">
        <v>11686</v>
      </c>
      <c r="P209" s="154" t="s">
        <v>11687</v>
      </c>
      <c r="Q209" s="154" t="s">
        <v>7374</v>
      </c>
      <c r="R209" s="154" t="s">
        <v>11962</v>
      </c>
      <c r="S209" s="192" t="s">
        <v>11963</v>
      </c>
      <c r="T209" s="154" t="s">
        <v>11981</v>
      </c>
      <c r="U209" s="192" t="s">
        <v>11982</v>
      </c>
      <c r="V209" s="154" t="s">
        <v>11983</v>
      </c>
      <c r="W209" s="154" t="s">
        <v>11984</v>
      </c>
      <c r="X209" s="154" t="s">
        <v>11985</v>
      </c>
      <c r="Y209" s="154" t="s">
        <v>11695</v>
      </c>
      <c r="Z209" s="154" t="s">
        <v>11696</v>
      </c>
      <c r="AA209" s="154" t="s">
        <v>11697</v>
      </c>
      <c r="AB209" s="154" t="s">
        <v>11986</v>
      </c>
      <c r="AC209" s="154" t="s">
        <v>11987</v>
      </c>
      <c r="AD209" s="154" t="s">
        <v>11988</v>
      </c>
      <c r="AE209" s="154" t="s">
        <v>11989</v>
      </c>
      <c r="AF209" s="154" t="s">
        <v>11702</v>
      </c>
      <c r="AG209" s="154" t="s">
        <v>11703</v>
      </c>
      <c r="AH209" s="154" t="s">
        <v>11990</v>
      </c>
      <c r="AI209" s="154" t="s">
        <v>11705</v>
      </c>
      <c r="AJ209" s="154" t="s">
        <v>11706</v>
      </c>
      <c r="AK209" s="154" t="s">
        <v>11991</v>
      </c>
      <c r="AL209" s="154" t="s">
        <v>11708</v>
      </c>
      <c r="AM209" s="154" t="s">
        <v>11709</v>
      </c>
      <c r="AN209" s="154" t="s">
        <v>11975</v>
      </c>
      <c r="AO209" s="154" t="s">
        <v>11711</v>
      </c>
      <c r="AP209" s="154" t="s">
        <v>11992</v>
      </c>
      <c r="AQ209" s="154" t="s">
        <v>11993</v>
      </c>
      <c r="AR209" s="154" t="s">
        <v>11994</v>
      </c>
      <c r="AS209" s="154" t="s">
        <v>11995</v>
      </c>
      <c r="AT209" s="154" t="s">
        <v>7743</v>
      </c>
      <c r="AU209" s="192" t="s">
        <v>7404</v>
      </c>
      <c r="AV209" s="192" t="s">
        <v>11996</v>
      </c>
      <c r="AW209" s="192" t="s">
        <v>7406</v>
      </c>
      <c r="AX209" s="192" t="s">
        <v>7407</v>
      </c>
      <c r="AZ209" s="230" t="s">
        <v>340</v>
      </c>
      <c r="BA209" s="230" t="s">
        <v>5333</v>
      </c>
      <c r="BB209" s="230">
        <v>2</v>
      </c>
      <c r="BC209" s="194" t="s">
        <v>7745</v>
      </c>
      <c r="BD209" s="194" t="s">
        <v>7746</v>
      </c>
      <c r="BE209" s="194" t="s">
        <v>7747</v>
      </c>
      <c r="BF209" s="194" t="s">
        <v>7748</v>
      </c>
      <c r="BG209" s="194" t="s">
        <v>7749</v>
      </c>
      <c r="BH209" s="194" t="s">
        <v>7750</v>
      </c>
      <c r="BI209" s="194"/>
      <c r="BJ209" s="230">
        <v>4</v>
      </c>
      <c r="BK209" s="230" t="s">
        <v>7751</v>
      </c>
      <c r="BL209" s="198" t="s">
        <v>7412</v>
      </c>
      <c r="CQ209" s="199">
        <v>1</v>
      </c>
    </row>
    <row r="210" spans="13:95" x14ac:dyDescent="0.25">
      <c r="M210" s="192" t="s">
        <v>3410</v>
      </c>
      <c r="N210" s="192">
        <v>208</v>
      </c>
      <c r="O210" s="192" t="s">
        <v>11686</v>
      </c>
      <c r="P210" s="154" t="s">
        <v>11687</v>
      </c>
      <c r="Q210" s="154" t="s">
        <v>7374</v>
      </c>
      <c r="R210" s="154" t="s">
        <v>11962</v>
      </c>
      <c r="S210" s="192" t="s">
        <v>11963</v>
      </c>
      <c r="T210" s="154" t="s">
        <v>11997</v>
      </c>
      <c r="U210" s="192" t="s">
        <v>2873</v>
      </c>
      <c r="V210" s="154" t="s">
        <v>11998</v>
      </c>
      <c r="W210" s="154" t="s">
        <v>11834</v>
      </c>
      <c r="X210" s="154" t="s">
        <v>11999</v>
      </c>
      <c r="Y210" s="154" t="s">
        <v>11695</v>
      </c>
      <c r="Z210" s="154" t="s">
        <v>11696</v>
      </c>
      <c r="AA210" s="154" t="s">
        <v>11697</v>
      </c>
      <c r="AB210" s="154" t="s">
        <v>12000</v>
      </c>
      <c r="AC210" s="154" t="s">
        <v>12001</v>
      </c>
      <c r="AD210" s="154" t="s">
        <v>12002</v>
      </c>
      <c r="AE210" s="154" t="s">
        <v>12003</v>
      </c>
      <c r="AF210" s="154" t="s">
        <v>11702</v>
      </c>
      <c r="AG210" s="154" t="s">
        <v>11703</v>
      </c>
      <c r="AH210" s="154" t="s">
        <v>12004</v>
      </c>
      <c r="AI210" s="154" t="s">
        <v>11705</v>
      </c>
      <c r="AJ210" s="154" t="s">
        <v>11706</v>
      </c>
      <c r="AK210" s="154" t="s">
        <v>12005</v>
      </c>
      <c r="AL210" s="154" t="s">
        <v>11708</v>
      </c>
      <c r="AM210" s="154" t="s">
        <v>11709</v>
      </c>
      <c r="AN210" s="154" t="s">
        <v>11975</v>
      </c>
      <c r="AO210" s="154" t="s">
        <v>11711</v>
      </c>
      <c r="AP210" s="154" t="s">
        <v>12006</v>
      </c>
      <c r="AQ210" s="154" t="s">
        <v>12007</v>
      </c>
      <c r="AR210" s="154" t="s">
        <v>12008</v>
      </c>
      <c r="AS210" s="154" t="s">
        <v>12009</v>
      </c>
      <c r="AT210" s="154" t="s">
        <v>7743</v>
      </c>
      <c r="AU210" s="192" t="s">
        <v>7404</v>
      </c>
      <c r="AV210" s="192" t="s">
        <v>12010</v>
      </c>
      <c r="AW210" s="192" t="s">
        <v>7406</v>
      </c>
      <c r="AX210" s="192" t="s">
        <v>7407</v>
      </c>
      <c r="AZ210" s="230" t="s">
        <v>340</v>
      </c>
      <c r="BA210" s="230" t="s">
        <v>5333</v>
      </c>
      <c r="BB210" s="230">
        <v>3</v>
      </c>
      <c r="BC210" s="194" t="s">
        <v>7781</v>
      </c>
      <c r="BD210" s="194" t="s">
        <v>11850</v>
      </c>
      <c r="BH210" s="194"/>
      <c r="BI210" s="194"/>
      <c r="BJ210" s="230">
        <v>4</v>
      </c>
      <c r="BK210" s="230" t="s">
        <v>7782</v>
      </c>
      <c r="BL210" s="198" t="s">
        <v>7412</v>
      </c>
      <c r="CQ210" s="199">
        <v>1</v>
      </c>
    </row>
    <row r="211" spans="13:95" x14ac:dyDescent="0.25">
      <c r="M211" s="192" t="s">
        <v>3430</v>
      </c>
      <c r="N211" s="192">
        <v>209</v>
      </c>
      <c r="O211" s="192" t="s">
        <v>11686</v>
      </c>
      <c r="P211" s="154" t="s">
        <v>11687</v>
      </c>
      <c r="Q211" s="154" t="s">
        <v>7374</v>
      </c>
      <c r="R211" s="154" t="s">
        <v>11962</v>
      </c>
      <c r="S211" s="192" t="s">
        <v>11963</v>
      </c>
      <c r="T211" s="154" t="s">
        <v>12011</v>
      </c>
      <c r="U211" s="192" t="s">
        <v>12012</v>
      </c>
      <c r="V211" s="154" t="s">
        <v>12013</v>
      </c>
      <c r="W211" s="154" t="s">
        <v>12014</v>
      </c>
      <c r="X211" s="154" t="s">
        <v>12015</v>
      </c>
      <c r="Y211" s="154" t="s">
        <v>11695</v>
      </c>
      <c r="Z211" s="154" t="s">
        <v>11696</v>
      </c>
      <c r="AA211" s="154" t="s">
        <v>11697</v>
      </c>
      <c r="AB211" s="154" t="s">
        <v>12016</v>
      </c>
      <c r="AC211" s="154" t="s">
        <v>12017</v>
      </c>
      <c r="AD211" s="154" t="s">
        <v>12018</v>
      </c>
      <c r="AE211" s="154" t="s">
        <v>12019</v>
      </c>
      <c r="AF211" s="154" t="s">
        <v>11702</v>
      </c>
      <c r="AG211" s="154" t="s">
        <v>11703</v>
      </c>
      <c r="AH211" s="154" t="s">
        <v>12020</v>
      </c>
      <c r="AI211" s="154" t="s">
        <v>11705</v>
      </c>
      <c r="AJ211" s="154" t="s">
        <v>11706</v>
      </c>
      <c r="AK211" s="154" t="s">
        <v>12021</v>
      </c>
      <c r="AL211" s="154" t="s">
        <v>11708</v>
      </c>
      <c r="AM211" s="154" t="s">
        <v>11709</v>
      </c>
      <c r="AN211" s="154" t="s">
        <v>11975</v>
      </c>
      <c r="AO211" s="154" t="s">
        <v>11711</v>
      </c>
      <c r="AP211" s="154" t="s">
        <v>12022</v>
      </c>
      <c r="AQ211" s="154" t="s">
        <v>12023</v>
      </c>
      <c r="AR211" s="154" t="s">
        <v>12024</v>
      </c>
      <c r="AS211" s="154" t="s">
        <v>12025</v>
      </c>
      <c r="AT211" s="154" t="s">
        <v>7743</v>
      </c>
      <c r="AU211" s="192" t="s">
        <v>7404</v>
      </c>
      <c r="AV211" s="192" t="s">
        <v>12026</v>
      </c>
      <c r="AW211" s="192" t="s">
        <v>7406</v>
      </c>
      <c r="AX211" s="192" t="s">
        <v>7407</v>
      </c>
      <c r="AZ211" s="230" t="s">
        <v>340</v>
      </c>
      <c r="BA211" s="230" t="s">
        <v>5333</v>
      </c>
      <c r="BB211" s="230">
        <v>4</v>
      </c>
      <c r="BC211" s="194" t="s">
        <v>7806</v>
      </c>
      <c r="BD211" s="194" t="s">
        <v>7807</v>
      </c>
      <c r="BE211" s="194" t="s">
        <v>7808</v>
      </c>
      <c r="BF211" s="194" t="s">
        <v>7654</v>
      </c>
      <c r="BG211" s="194" t="s">
        <v>7809</v>
      </c>
      <c r="BH211" s="194" t="s">
        <v>7810</v>
      </c>
      <c r="BI211" s="194" t="s">
        <v>7811</v>
      </c>
      <c r="BJ211" s="230">
        <v>4</v>
      </c>
      <c r="BK211" s="230" t="s">
        <v>7812</v>
      </c>
      <c r="BL211" s="198" t="s">
        <v>7412</v>
      </c>
      <c r="CQ211" s="199">
        <v>1</v>
      </c>
    </row>
    <row r="212" spans="13:95" x14ac:dyDescent="0.25">
      <c r="M212" s="192" t="s">
        <v>3450</v>
      </c>
      <c r="N212" s="192">
        <v>210</v>
      </c>
      <c r="O212" s="192" t="s">
        <v>11686</v>
      </c>
      <c r="P212" s="154" t="s">
        <v>11687</v>
      </c>
      <c r="Q212" s="154" t="s">
        <v>7374</v>
      </c>
      <c r="R212" s="154" t="s">
        <v>11962</v>
      </c>
      <c r="S212" s="192" t="s">
        <v>11963</v>
      </c>
      <c r="T212" s="154" t="s">
        <v>12027</v>
      </c>
      <c r="U212" s="192" t="s">
        <v>11947</v>
      </c>
      <c r="V212" s="154" t="s">
        <v>12028</v>
      </c>
      <c r="W212" s="154" t="s">
        <v>11949</v>
      </c>
      <c r="X212" s="154" t="s">
        <v>12029</v>
      </c>
      <c r="Y212" s="154" t="s">
        <v>11695</v>
      </c>
      <c r="Z212" s="154" t="s">
        <v>11696</v>
      </c>
      <c r="AA212" s="154" t="s">
        <v>11697</v>
      </c>
      <c r="AB212" s="154" t="s">
        <v>12030</v>
      </c>
      <c r="AC212" s="154" t="s">
        <v>12031</v>
      </c>
      <c r="AD212" s="154" t="s">
        <v>12032</v>
      </c>
      <c r="AE212" s="154" t="s">
        <v>12033</v>
      </c>
      <c r="AF212" s="154" t="s">
        <v>11702</v>
      </c>
      <c r="AG212" s="154" t="s">
        <v>11703</v>
      </c>
      <c r="AH212" s="154" t="s">
        <v>12034</v>
      </c>
      <c r="AI212" s="154" t="s">
        <v>11705</v>
      </c>
      <c r="AJ212" s="154" t="s">
        <v>11706</v>
      </c>
      <c r="AK212" s="154" t="s">
        <v>12035</v>
      </c>
      <c r="AL212" s="154" t="s">
        <v>11708</v>
      </c>
      <c r="AM212" s="154" t="s">
        <v>11709</v>
      </c>
      <c r="AN212" s="154" t="s">
        <v>11975</v>
      </c>
      <c r="AO212" s="154" t="s">
        <v>11711</v>
      </c>
      <c r="AP212" s="154" t="s">
        <v>12036</v>
      </c>
      <c r="AQ212" s="154" t="s">
        <v>12037</v>
      </c>
      <c r="AR212" s="154" t="s">
        <v>12038</v>
      </c>
      <c r="AS212" s="154" t="s">
        <v>12039</v>
      </c>
      <c r="AT212" s="154" t="s">
        <v>7743</v>
      </c>
      <c r="AU212" s="192" t="s">
        <v>7404</v>
      </c>
      <c r="AV212" s="192" t="s">
        <v>12040</v>
      </c>
      <c r="AW212" s="192" t="s">
        <v>7406</v>
      </c>
      <c r="AX212" s="192" t="s">
        <v>7407</v>
      </c>
      <c r="AZ212" s="230" t="s">
        <v>340</v>
      </c>
      <c r="BA212" s="230" t="s">
        <v>5333</v>
      </c>
      <c r="BB212" s="230">
        <v>5</v>
      </c>
      <c r="BC212" s="194" t="s">
        <v>7836</v>
      </c>
      <c r="BD212" s="194" t="s">
        <v>7837</v>
      </c>
      <c r="BE212" s="194" t="s">
        <v>7838</v>
      </c>
      <c r="BF212" s="194" t="s">
        <v>7839</v>
      </c>
      <c r="BG212" s="194" t="s">
        <v>7840</v>
      </c>
      <c r="BH212" s="194" t="s">
        <v>7533</v>
      </c>
      <c r="BI212" s="194"/>
      <c r="BJ212" s="230">
        <v>4</v>
      </c>
      <c r="BK212" s="230" t="s">
        <v>7841</v>
      </c>
      <c r="BL212" s="198" t="s">
        <v>7412</v>
      </c>
      <c r="CQ212" s="199">
        <v>1</v>
      </c>
    </row>
    <row r="213" spans="13:95" x14ac:dyDescent="0.25">
      <c r="M213" s="192" t="s">
        <v>3472</v>
      </c>
      <c r="N213" s="192">
        <v>211</v>
      </c>
      <c r="O213" s="192" t="s">
        <v>11686</v>
      </c>
      <c r="P213" s="154" t="s">
        <v>11687</v>
      </c>
      <c r="Q213" s="154" t="s">
        <v>7374</v>
      </c>
      <c r="R213" s="154" t="s">
        <v>11962</v>
      </c>
      <c r="S213" s="192" t="s">
        <v>11963</v>
      </c>
      <c r="T213" s="154" t="s">
        <v>12041</v>
      </c>
      <c r="U213" s="192" t="s">
        <v>10331</v>
      </c>
      <c r="V213" s="154" t="s">
        <v>12042</v>
      </c>
      <c r="W213" s="154" t="s">
        <v>12043</v>
      </c>
      <c r="X213" s="154" t="s">
        <v>12044</v>
      </c>
      <c r="Y213" s="154" t="s">
        <v>11695</v>
      </c>
      <c r="Z213" s="154" t="s">
        <v>11696</v>
      </c>
      <c r="AA213" s="154" t="s">
        <v>11697</v>
      </c>
      <c r="AB213" s="154" t="s">
        <v>12045</v>
      </c>
      <c r="AC213" s="154" t="s">
        <v>12046</v>
      </c>
      <c r="AD213" s="154" t="s">
        <v>12047</v>
      </c>
      <c r="AE213" s="154" t="s">
        <v>12048</v>
      </c>
      <c r="AF213" s="154" t="s">
        <v>11702</v>
      </c>
      <c r="AG213" s="154" t="s">
        <v>11703</v>
      </c>
      <c r="AH213" s="154" t="s">
        <v>12049</v>
      </c>
      <c r="AI213" s="154" t="s">
        <v>11705</v>
      </c>
      <c r="AJ213" s="154" t="s">
        <v>11706</v>
      </c>
      <c r="AK213" s="154" t="s">
        <v>12050</v>
      </c>
      <c r="AL213" s="154" t="s">
        <v>11708</v>
      </c>
      <c r="AM213" s="154" t="s">
        <v>11709</v>
      </c>
      <c r="AN213" s="154" t="s">
        <v>11975</v>
      </c>
      <c r="AO213" s="154" t="s">
        <v>11711</v>
      </c>
      <c r="AP213" s="154" t="s">
        <v>12051</v>
      </c>
      <c r="AQ213" s="154" t="s">
        <v>12052</v>
      </c>
      <c r="AR213" s="154" t="s">
        <v>12053</v>
      </c>
      <c r="AS213" s="154" t="s">
        <v>12054</v>
      </c>
      <c r="AT213" s="154" t="s">
        <v>7743</v>
      </c>
      <c r="AU213" s="192" t="s">
        <v>7404</v>
      </c>
      <c r="AV213" s="192" t="s">
        <v>12055</v>
      </c>
      <c r="AW213" s="192" t="s">
        <v>7406</v>
      </c>
      <c r="AX213" s="192" t="s">
        <v>7407</v>
      </c>
      <c r="AZ213" s="230" t="s">
        <v>355</v>
      </c>
      <c r="BA213" s="230" t="s">
        <v>5332</v>
      </c>
      <c r="BB213" s="230">
        <v>1</v>
      </c>
      <c r="BC213" s="194" t="s">
        <v>7408</v>
      </c>
      <c r="BD213" s="194" t="s">
        <v>12056</v>
      </c>
      <c r="BE213" s="194" t="s">
        <v>10683</v>
      </c>
      <c r="BI213" s="194"/>
      <c r="BJ213" s="230">
        <v>4</v>
      </c>
      <c r="BK213" s="230" t="s">
        <v>7411</v>
      </c>
      <c r="BL213" s="198" t="s">
        <v>7412</v>
      </c>
      <c r="CQ213" s="199">
        <v>1</v>
      </c>
    </row>
    <row r="214" spans="13:95" x14ac:dyDescent="0.25">
      <c r="M214" s="192" t="s">
        <v>3493</v>
      </c>
      <c r="N214" s="192">
        <v>212</v>
      </c>
      <c r="O214" s="192" t="s">
        <v>11686</v>
      </c>
      <c r="P214" s="154" t="s">
        <v>11687</v>
      </c>
      <c r="Q214" s="154" t="s">
        <v>7374</v>
      </c>
      <c r="R214" s="154" t="s">
        <v>11962</v>
      </c>
      <c r="S214" s="192" t="s">
        <v>11963</v>
      </c>
      <c r="T214" s="154" t="s">
        <v>12057</v>
      </c>
      <c r="U214" s="192" t="s">
        <v>12058</v>
      </c>
      <c r="V214" s="154" t="s">
        <v>12059</v>
      </c>
      <c r="W214" s="154" t="s">
        <v>12060</v>
      </c>
      <c r="X214" s="154" t="s">
        <v>12061</v>
      </c>
      <c r="Y214" s="154" t="s">
        <v>11695</v>
      </c>
      <c r="Z214" s="154" t="s">
        <v>11696</v>
      </c>
      <c r="AA214" s="154" t="s">
        <v>11697</v>
      </c>
      <c r="AB214" s="154" t="s">
        <v>12062</v>
      </c>
      <c r="AC214" s="154" t="s">
        <v>12063</v>
      </c>
      <c r="AD214" s="154" t="s">
        <v>12064</v>
      </c>
      <c r="AE214" s="154" t="s">
        <v>12065</v>
      </c>
      <c r="AF214" s="154" t="s">
        <v>11702</v>
      </c>
      <c r="AG214" s="154" t="s">
        <v>11703</v>
      </c>
      <c r="AH214" s="154" t="s">
        <v>12066</v>
      </c>
      <c r="AI214" s="154" t="s">
        <v>11705</v>
      </c>
      <c r="AJ214" s="154" t="s">
        <v>11706</v>
      </c>
      <c r="AK214" s="154" t="s">
        <v>12067</v>
      </c>
      <c r="AL214" s="154" t="s">
        <v>11708</v>
      </c>
      <c r="AM214" s="154" t="s">
        <v>11709</v>
      </c>
      <c r="AN214" s="154" t="s">
        <v>11975</v>
      </c>
      <c r="AO214" s="154" t="s">
        <v>11711</v>
      </c>
      <c r="AP214" s="154" t="s">
        <v>12068</v>
      </c>
      <c r="AQ214" s="154" t="s">
        <v>12069</v>
      </c>
      <c r="AR214" s="154" t="s">
        <v>12070</v>
      </c>
      <c r="AS214" s="154" t="s">
        <v>12071</v>
      </c>
      <c r="AT214" s="154" t="s">
        <v>7743</v>
      </c>
      <c r="AU214" s="192" t="s">
        <v>7404</v>
      </c>
      <c r="AV214" s="192" t="s">
        <v>12072</v>
      </c>
      <c r="AW214" s="192" t="s">
        <v>7406</v>
      </c>
      <c r="AX214" s="192" t="s">
        <v>7407</v>
      </c>
      <c r="AZ214" s="230" t="s">
        <v>355</v>
      </c>
      <c r="BA214" s="230" t="s">
        <v>5332</v>
      </c>
      <c r="BB214" s="230">
        <v>2</v>
      </c>
      <c r="BC214" s="194" t="s">
        <v>7439</v>
      </c>
      <c r="BD214" s="194" t="s">
        <v>12073</v>
      </c>
      <c r="BE214" s="194" t="s">
        <v>7441</v>
      </c>
      <c r="BF214" s="194" t="s">
        <v>7442</v>
      </c>
      <c r="BG214" s="194" t="s">
        <v>7443</v>
      </c>
      <c r="BI214" s="194"/>
      <c r="BJ214" s="230">
        <v>4</v>
      </c>
      <c r="BK214" s="230" t="s">
        <v>7444</v>
      </c>
      <c r="BL214" s="198" t="s">
        <v>7412</v>
      </c>
      <c r="CQ214" s="199">
        <v>1</v>
      </c>
    </row>
    <row r="215" spans="13:95" x14ac:dyDescent="0.25">
      <c r="M215" s="192" t="s">
        <v>3514</v>
      </c>
      <c r="N215" s="192">
        <v>213</v>
      </c>
      <c r="O215" s="192" t="s">
        <v>11686</v>
      </c>
      <c r="P215" s="154" t="s">
        <v>11687</v>
      </c>
      <c r="Q215" s="154" t="s">
        <v>7374</v>
      </c>
      <c r="R215" s="154" t="s">
        <v>11962</v>
      </c>
      <c r="S215" s="192" t="s">
        <v>11963</v>
      </c>
      <c r="T215" s="154" t="s">
        <v>12074</v>
      </c>
      <c r="U215" s="192" t="s">
        <v>12075</v>
      </c>
      <c r="V215" s="154" t="s">
        <v>12076</v>
      </c>
      <c r="W215" s="154" t="s">
        <v>12077</v>
      </c>
      <c r="X215" s="154" t="s">
        <v>12078</v>
      </c>
      <c r="Y215" s="154" t="s">
        <v>11695</v>
      </c>
      <c r="Z215" s="154" t="s">
        <v>11696</v>
      </c>
      <c r="AA215" s="154" t="s">
        <v>11697</v>
      </c>
      <c r="AB215" s="154" t="s">
        <v>12079</v>
      </c>
      <c r="AC215" s="154" t="s">
        <v>12080</v>
      </c>
      <c r="AD215" s="154" t="s">
        <v>12081</v>
      </c>
      <c r="AE215" s="154" t="s">
        <v>12082</v>
      </c>
      <c r="AF215" s="154" t="s">
        <v>11702</v>
      </c>
      <c r="AG215" s="154" t="s">
        <v>11703</v>
      </c>
      <c r="AH215" s="154" t="s">
        <v>12083</v>
      </c>
      <c r="AI215" s="154" t="s">
        <v>11705</v>
      </c>
      <c r="AJ215" s="154" t="s">
        <v>11706</v>
      </c>
      <c r="AK215" s="154" t="s">
        <v>12084</v>
      </c>
      <c r="AL215" s="154" t="s">
        <v>11708</v>
      </c>
      <c r="AM215" s="154" t="s">
        <v>11709</v>
      </c>
      <c r="AN215" s="154" t="s">
        <v>11975</v>
      </c>
      <c r="AO215" s="154" t="s">
        <v>11711</v>
      </c>
      <c r="AP215" s="154" t="s">
        <v>12085</v>
      </c>
      <c r="AQ215" s="154" t="s">
        <v>12086</v>
      </c>
      <c r="AR215" s="154" t="s">
        <v>12087</v>
      </c>
      <c r="AS215" s="154" t="s">
        <v>12088</v>
      </c>
      <c r="AT215" s="154" t="s">
        <v>7743</v>
      </c>
      <c r="AU215" s="192" t="s">
        <v>7404</v>
      </c>
      <c r="AV215" s="192" t="s">
        <v>12089</v>
      </c>
      <c r="AW215" s="192" t="s">
        <v>7406</v>
      </c>
      <c r="AX215" s="192" t="s">
        <v>7407</v>
      </c>
      <c r="AZ215" s="230" t="s">
        <v>355</v>
      </c>
      <c r="BA215" s="230" t="s">
        <v>5332</v>
      </c>
      <c r="BB215" s="230">
        <v>3</v>
      </c>
      <c r="BC215" s="194" t="s">
        <v>7472</v>
      </c>
      <c r="BD215" s="194" t="s">
        <v>12090</v>
      </c>
      <c r="BE215" s="194" t="s">
        <v>12091</v>
      </c>
      <c r="BJ215" s="230">
        <v>4</v>
      </c>
      <c r="BK215" s="230" t="s">
        <v>7474</v>
      </c>
      <c r="BL215" s="198" t="s">
        <v>7412</v>
      </c>
      <c r="CQ215" s="199">
        <v>1</v>
      </c>
    </row>
    <row r="216" spans="13:95" x14ac:dyDescent="0.25">
      <c r="M216" s="192" t="s">
        <v>3538</v>
      </c>
      <c r="N216" s="192">
        <v>214</v>
      </c>
      <c r="O216" s="192" t="s">
        <v>11686</v>
      </c>
      <c r="P216" s="154" t="s">
        <v>11687</v>
      </c>
      <c r="Q216" s="154" t="s">
        <v>8083</v>
      </c>
      <c r="R216" s="154" t="s">
        <v>12092</v>
      </c>
      <c r="S216" s="192" t="s">
        <v>12093</v>
      </c>
      <c r="T216" s="154" t="s">
        <v>12094</v>
      </c>
      <c r="U216" s="192" t="s">
        <v>11719</v>
      </c>
      <c r="V216" s="154" t="s">
        <v>12095</v>
      </c>
      <c r="W216" s="154" t="s">
        <v>11721</v>
      </c>
      <c r="X216" s="154" t="s">
        <v>12096</v>
      </c>
      <c r="Y216" s="154" t="s">
        <v>11695</v>
      </c>
      <c r="Z216" s="154" t="s">
        <v>11696</v>
      </c>
      <c r="AA216" s="154" t="s">
        <v>11697</v>
      </c>
      <c r="AB216" s="154" t="s">
        <v>12097</v>
      </c>
      <c r="AC216" s="154" t="s">
        <v>12098</v>
      </c>
      <c r="AD216" s="154" t="s">
        <v>12099</v>
      </c>
      <c r="AE216" s="154" t="s">
        <v>12100</v>
      </c>
      <c r="AF216" s="154" t="s">
        <v>11702</v>
      </c>
      <c r="AG216" s="154" t="s">
        <v>11703</v>
      </c>
      <c r="AH216" s="154" t="s">
        <v>12101</v>
      </c>
      <c r="AI216" s="154" t="s">
        <v>11705</v>
      </c>
      <c r="AJ216" s="154" t="s">
        <v>11706</v>
      </c>
      <c r="AK216" s="154" t="s">
        <v>12102</v>
      </c>
      <c r="AL216" s="154" t="s">
        <v>11708</v>
      </c>
      <c r="AM216" s="154" t="s">
        <v>11709</v>
      </c>
      <c r="AN216" s="154" t="s">
        <v>12103</v>
      </c>
      <c r="AO216" s="154" t="s">
        <v>11711</v>
      </c>
      <c r="AP216" s="154" t="s">
        <v>12104</v>
      </c>
      <c r="AQ216" s="154" t="s">
        <v>12105</v>
      </c>
      <c r="AR216" s="154" t="s">
        <v>12106</v>
      </c>
      <c r="AS216" s="154" t="s">
        <v>12107</v>
      </c>
      <c r="AT216" s="154" t="s">
        <v>12108</v>
      </c>
      <c r="AU216" s="192" t="s">
        <v>7404</v>
      </c>
      <c r="AV216" s="192" t="s">
        <v>12109</v>
      </c>
      <c r="AW216" s="192" t="s">
        <v>7406</v>
      </c>
      <c r="AX216" s="192" t="s">
        <v>7407</v>
      </c>
      <c r="AZ216" s="230" t="s">
        <v>355</v>
      </c>
      <c r="BA216" s="230" t="s">
        <v>5332</v>
      </c>
      <c r="BB216" s="230">
        <v>4</v>
      </c>
      <c r="BC216" s="194" t="s">
        <v>7502</v>
      </c>
      <c r="BD216" s="194" t="s">
        <v>12110</v>
      </c>
      <c r="BJ216" s="230">
        <v>4</v>
      </c>
      <c r="BK216" s="230" t="s">
        <v>7504</v>
      </c>
      <c r="BL216" s="198" t="s">
        <v>7412</v>
      </c>
      <c r="CQ216" s="199">
        <v>1</v>
      </c>
    </row>
    <row r="217" spans="13:95" x14ac:dyDescent="0.25">
      <c r="M217" s="192" t="s">
        <v>3561</v>
      </c>
      <c r="N217" s="192">
        <v>215</v>
      </c>
      <c r="O217" s="192" t="s">
        <v>11686</v>
      </c>
      <c r="P217" s="154" t="s">
        <v>11687</v>
      </c>
      <c r="Q217" s="154" t="s">
        <v>8083</v>
      </c>
      <c r="R217" s="154" t="s">
        <v>12092</v>
      </c>
      <c r="S217" s="192" t="s">
        <v>12093</v>
      </c>
      <c r="T217" s="154" t="s">
        <v>12111</v>
      </c>
      <c r="U217" s="192" t="s">
        <v>11719</v>
      </c>
      <c r="V217" s="154" t="s">
        <v>12112</v>
      </c>
      <c r="W217" s="154" t="s">
        <v>11721</v>
      </c>
      <c r="X217" s="154" t="s">
        <v>12113</v>
      </c>
      <c r="Y217" s="154" t="s">
        <v>11695</v>
      </c>
      <c r="Z217" s="154" t="s">
        <v>11696</v>
      </c>
      <c r="AA217" s="154" t="s">
        <v>11697</v>
      </c>
      <c r="AB217" s="154" t="s">
        <v>12114</v>
      </c>
      <c r="AC217" s="154" t="s">
        <v>12115</v>
      </c>
      <c r="AD217" s="154" t="s">
        <v>12116</v>
      </c>
      <c r="AE217" s="154" t="s">
        <v>12100</v>
      </c>
      <c r="AF217" s="154" t="s">
        <v>11702</v>
      </c>
      <c r="AG217" s="154" t="s">
        <v>11703</v>
      </c>
      <c r="AH217" s="154" t="s">
        <v>12117</v>
      </c>
      <c r="AI217" s="154" t="s">
        <v>11705</v>
      </c>
      <c r="AJ217" s="154" t="s">
        <v>11706</v>
      </c>
      <c r="AK217" s="154" t="s">
        <v>12118</v>
      </c>
      <c r="AL217" s="154" t="s">
        <v>11708</v>
      </c>
      <c r="AM217" s="154" t="s">
        <v>11709</v>
      </c>
      <c r="AN217" s="154" t="s">
        <v>12103</v>
      </c>
      <c r="AO217" s="154" t="s">
        <v>11711</v>
      </c>
      <c r="AP217" s="154" t="s">
        <v>12119</v>
      </c>
      <c r="AQ217" s="154" t="s">
        <v>12120</v>
      </c>
      <c r="AR217" s="154" t="s">
        <v>12121</v>
      </c>
      <c r="AS217" s="154" t="s">
        <v>12122</v>
      </c>
      <c r="AT217" s="154" t="s">
        <v>12108</v>
      </c>
      <c r="AU217" s="192" t="s">
        <v>7404</v>
      </c>
      <c r="AV217" s="192" t="s">
        <v>12123</v>
      </c>
      <c r="AW217" s="192" t="s">
        <v>7406</v>
      </c>
      <c r="AX217" s="192" t="s">
        <v>7407</v>
      </c>
      <c r="AZ217" s="230" t="s">
        <v>355</v>
      </c>
      <c r="BA217" s="230" t="s">
        <v>5332</v>
      </c>
      <c r="BB217" s="230">
        <v>5</v>
      </c>
      <c r="BC217" s="194" t="s">
        <v>7529</v>
      </c>
      <c r="BD217" s="194" t="s">
        <v>12124</v>
      </c>
      <c r="BE217" s="194" t="s">
        <v>12125</v>
      </c>
      <c r="BF217" s="194" t="s">
        <v>7532</v>
      </c>
      <c r="BG217" s="194" t="s">
        <v>7533</v>
      </c>
      <c r="BJ217" s="230">
        <v>4</v>
      </c>
      <c r="BK217" s="230" t="s">
        <v>7534</v>
      </c>
      <c r="BL217" s="198" t="s">
        <v>7412</v>
      </c>
      <c r="CQ217" s="199">
        <v>1</v>
      </c>
    </row>
    <row r="218" spans="13:95" x14ac:dyDescent="0.25">
      <c r="M218" s="192" t="s">
        <v>3583</v>
      </c>
      <c r="N218" s="192">
        <v>216</v>
      </c>
      <c r="O218" s="192" t="s">
        <v>11686</v>
      </c>
      <c r="P218" s="154" t="s">
        <v>11687</v>
      </c>
      <c r="Q218" s="154" t="s">
        <v>8083</v>
      </c>
      <c r="R218" s="154" t="s">
        <v>12092</v>
      </c>
      <c r="S218" s="192" t="s">
        <v>12093</v>
      </c>
      <c r="T218" s="154" t="s">
        <v>12126</v>
      </c>
      <c r="U218" s="192" t="s">
        <v>12127</v>
      </c>
      <c r="V218" s="154" t="s">
        <v>12128</v>
      </c>
      <c r="W218" s="154" t="s">
        <v>12129</v>
      </c>
      <c r="X218" s="154" t="s">
        <v>12130</v>
      </c>
      <c r="Y218" s="154" t="s">
        <v>11695</v>
      </c>
      <c r="Z218" s="154" t="s">
        <v>11696</v>
      </c>
      <c r="AA218" s="154" t="s">
        <v>11697</v>
      </c>
      <c r="AB218" s="154" t="s">
        <v>12131</v>
      </c>
      <c r="AC218" s="154" t="s">
        <v>12132</v>
      </c>
      <c r="AD218" s="154" t="s">
        <v>12133</v>
      </c>
      <c r="AE218" s="154" t="s">
        <v>12134</v>
      </c>
      <c r="AF218" s="154" t="s">
        <v>11702</v>
      </c>
      <c r="AG218" s="154" t="s">
        <v>11703</v>
      </c>
      <c r="AH218" s="154" t="s">
        <v>12135</v>
      </c>
      <c r="AI218" s="154" t="s">
        <v>11705</v>
      </c>
      <c r="AJ218" s="154" t="s">
        <v>11706</v>
      </c>
      <c r="AK218" s="154" t="s">
        <v>12136</v>
      </c>
      <c r="AL218" s="154" t="s">
        <v>11708</v>
      </c>
      <c r="AM218" s="154" t="s">
        <v>11709</v>
      </c>
      <c r="AN218" s="154" t="s">
        <v>12103</v>
      </c>
      <c r="AO218" s="154" t="s">
        <v>11711</v>
      </c>
      <c r="AP218" s="154" t="s">
        <v>12137</v>
      </c>
      <c r="AQ218" s="154" t="s">
        <v>12138</v>
      </c>
      <c r="AR218" s="154" t="s">
        <v>12139</v>
      </c>
      <c r="AS218" s="154" t="s">
        <v>12140</v>
      </c>
      <c r="AT218" s="154" t="s">
        <v>12108</v>
      </c>
      <c r="AU218" s="192" t="s">
        <v>7404</v>
      </c>
      <c r="AV218" s="192" t="s">
        <v>12141</v>
      </c>
      <c r="AW218" s="192" t="s">
        <v>7406</v>
      </c>
      <c r="AX218" s="192" t="s">
        <v>7407</v>
      </c>
      <c r="AZ218" s="230" t="s">
        <v>355</v>
      </c>
      <c r="BA218" s="230" t="s">
        <v>7562</v>
      </c>
      <c r="BB218" s="230">
        <v>1</v>
      </c>
      <c r="BC218" s="194" t="s">
        <v>7563</v>
      </c>
      <c r="BD218" s="194" t="s">
        <v>12110</v>
      </c>
      <c r="BJ218" s="230">
        <v>4</v>
      </c>
      <c r="BK218" s="230" t="s">
        <v>7564</v>
      </c>
      <c r="BL218" s="198" t="s">
        <v>7412</v>
      </c>
      <c r="CQ218" s="199">
        <v>1</v>
      </c>
    </row>
    <row r="219" spans="13:95" x14ac:dyDescent="0.25">
      <c r="M219" s="192" t="s">
        <v>3608</v>
      </c>
      <c r="N219" s="192">
        <v>217</v>
      </c>
      <c r="O219" s="192" t="s">
        <v>11686</v>
      </c>
      <c r="P219" s="154" t="s">
        <v>11687</v>
      </c>
      <c r="Q219" s="154" t="s">
        <v>8083</v>
      </c>
      <c r="R219" s="154" t="s">
        <v>12092</v>
      </c>
      <c r="S219" s="192" t="s">
        <v>12093</v>
      </c>
      <c r="T219" s="154" t="s">
        <v>12142</v>
      </c>
      <c r="U219" s="192" t="s">
        <v>12143</v>
      </c>
      <c r="V219" s="154" t="s">
        <v>12144</v>
      </c>
      <c r="W219" s="154" t="s">
        <v>12145</v>
      </c>
      <c r="X219" s="154" t="s">
        <v>12146</v>
      </c>
      <c r="Y219" s="154" t="s">
        <v>11695</v>
      </c>
      <c r="Z219" s="154" t="s">
        <v>11696</v>
      </c>
      <c r="AA219" s="154" t="s">
        <v>11697</v>
      </c>
      <c r="AB219" s="154" t="s">
        <v>12147</v>
      </c>
      <c r="AC219" s="154" t="s">
        <v>12148</v>
      </c>
      <c r="AD219" s="154" t="s">
        <v>12149</v>
      </c>
      <c r="AE219" s="154" t="s">
        <v>12150</v>
      </c>
      <c r="AF219" s="154" t="s">
        <v>11702</v>
      </c>
      <c r="AG219" s="154" t="s">
        <v>11703</v>
      </c>
      <c r="AH219" s="154" t="s">
        <v>12151</v>
      </c>
      <c r="AI219" s="154" t="s">
        <v>11705</v>
      </c>
      <c r="AJ219" s="154" t="s">
        <v>11706</v>
      </c>
      <c r="AK219" s="154" t="s">
        <v>12152</v>
      </c>
      <c r="AL219" s="154" t="s">
        <v>11708</v>
      </c>
      <c r="AM219" s="154" t="s">
        <v>11709</v>
      </c>
      <c r="AN219" s="154" t="s">
        <v>12103</v>
      </c>
      <c r="AO219" s="154" t="s">
        <v>11711</v>
      </c>
      <c r="AP219" s="154" t="s">
        <v>12153</v>
      </c>
      <c r="AQ219" s="154" t="s">
        <v>12154</v>
      </c>
      <c r="AR219" s="154" t="s">
        <v>12155</v>
      </c>
      <c r="AS219" s="154" t="s">
        <v>12156</v>
      </c>
      <c r="AT219" s="154" t="s">
        <v>12108</v>
      </c>
      <c r="AU219" s="192" t="s">
        <v>7404</v>
      </c>
      <c r="AV219" s="192" t="s">
        <v>12157</v>
      </c>
      <c r="AW219" s="192" t="s">
        <v>7406</v>
      </c>
      <c r="AX219" s="192" t="s">
        <v>7407</v>
      </c>
      <c r="AZ219" s="230" t="s">
        <v>355</v>
      </c>
      <c r="BA219" s="230" t="s">
        <v>7562</v>
      </c>
      <c r="BB219" s="230">
        <v>2</v>
      </c>
      <c r="BC219" s="194" t="s">
        <v>7589</v>
      </c>
      <c r="BD219" s="194" t="s">
        <v>7590</v>
      </c>
      <c r="BE219" s="194" t="s">
        <v>7591</v>
      </c>
      <c r="BF219" s="194" t="s">
        <v>7443</v>
      </c>
      <c r="BG219" s="194" t="s">
        <v>7442</v>
      </c>
      <c r="BH219" s="230" t="s">
        <v>7592</v>
      </c>
      <c r="BJ219" s="230">
        <v>4</v>
      </c>
      <c r="BK219" s="230" t="s">
        <v>7593</v>
      </c>
      <c r="BL219" s="198" t="s">
        <v>7412</v>
      </c>
      <c r="CQ219" s="199">
        <v>1</v>
      </c>
    </row>
    <row r="220" spans="13:95" x14ac:dyDescent="0.25">
      <c r="M220" s="192" t="s">
        <v>3630</v>
      </c>
      <c r="N220" s="192">
        <v>218</v>
      </c>
      <c r="O220" s="192" t="s">
        <v>11686</v>
      </c>
      <c r="P220" s="154" t="s">
        <v>11687</v>
      </c>
      <c r="Q220" s="154" t="s">
        <v>8083</v>
      </c>
      <c r="R220" s="154" t="s">
        <v>12092</v>
      </c>
      <c r="S220" s="192" t="s">
        <v>12093</v>
      </c>
      <c r="T220" s="154" t="s">
        <v>12158</v>
      </c>
      <c r="U220" s="192" t="s">
        <v>12159</v>
      </c>
      <c r="V220" s="154" t="s">
        <v>12160</v>
      </c>
      <c r="W220" s="154" t="s">
        <v>12161</v>
      </c>
      <c r="X220" s="154" t="s">
        <v>12162</v>
      </c>
      <c r="Y220" s="154" t="s">
        <v>11695</v>
      </c>
      <c r="Z220" s="154" t="s">
        <v>11696</v>
      </c>
      <c r="AA220" s="154" t="s">
        <v>11697</v>
      </c>
      <c r="AB220" s="154" t="s">
        <v>12163</v>
      </c>
      <c r="AC220" s="154" t="s">
        <v>12164</v>
      </c>
      <c r="AD220" s="154" t="s">
        <v>12165</v>
      </c>
      <c r="AE220" s="154" t="s">
        <v>12166</v>
      </c>
      <c r="AF220" s="154" t="s">
        <v>11702</v>
      </c>
      <c r="AG220" s="154" t="s">
        <v>11703</v>
      </c>
      <c r="AH220" s="154" t="s">
        <v>12167</v>
      </c>
      <c r="AI220" s="154" t="s">
        <v>11705</v>
      </c>
      <c r="AJ220" s="154" t="s">
        <v>11706</v>
      </c>
      <c r="AK220" s="154" t="s">
        <v>12168</v>
      </c>
      <c r="AL220" s="154" t="s">
        <v>11708</v>
      </c>
      <c r="AM220" s="154" t="s">
        <v>11709</v>
      </c>
      <c r="AN220" s="154" t="s">
        <v>12103</v>
      </c>
      <c r="AO220" s="154" t="s">
        <v>11711</v>
      </c>
      <c r="AP220" s="154" t="s">
        <v>12169</v>
      </c>
      <c r="AQ220" s="154" t="s">
        <v>12170</v>
      </c>
      <c r="AR220" s="154" t="s">
        <v>12171</v>
      </c>
      <c r="AS220" s="154" t="s">
        <v>12172</v>
      </c>
      <c r="AT220" s="154" t="s">
        <v>12108</v>
      </c>
      <c r="AU220" s="192" t="s">
        <v>7404</v>
      </c>
      <c r="AV220" s="192" t="s">
        <v>12173</v>
      </c>
      <c r="AW220" s="192" t="s">
        <v>7406</v>
      </c>
      <c r="AX220" s="192" t="s">
        <v>7407</v>
      </c>
      <c r="AZ220" s="230" t="s">
        <v>355</v>
      </c>
      <c r="BA220" s="230" t="s">
        <v>7562</v>
      </c>
      <c r="BB220" s="230">
        <v>3</v>
      </c>
      <c r="BC220" s="194" t="s">
        <v>7620</v>
      </c>
      <c r="BD220" s="194" t="s">
        <v>12090</v>
      </c>
      <c r="BE220" s="194" t="s">
        <v>12091</v>
      </c>
      <c r="BJ220" s="230">
        <v>4</v>
      </c>
      <c r="BK220" s="230" t="s">
        <v>7622</v>
      </c>
      <c r="BL220" s="198" t="s">
        <v>7412</v>
      </c>
      <c r="CQ220" s="199">
        <v>1</v>
      </c>
    </row>
    <row r="221" spans="13:95" x14ac:dyDescent="0.25">
      <c r="M221" s="192" t="s">
        <v>3652</v>
      </c>
      <c r="N221" s="192">
        <v>219</v>
      </c>
      <c r="O221" s="192" t="s">
        <v>11686</v>
      </c>
      <c r="P221" s="154" t="s">
        <v>11687</v>
      </c>
      <c r="Q221" s="154" t="s">
        <v>8083</v>
      </c>
      <c r="R221" s="154" t="s">
        <v>12092</v>
      </c>
      <c r="S221" s="192" t="s">
        <v>12093</v>
      </c>
      <c r="T221" s="154" t="s">
        <v>12174</v>
      </c>
      <c r="U221" s="192" t="s">
        <v>12175</v>
      </c>
      <c r="V221" s="154" t="s">
        <v>12176</v>
      </c>
      <c r="W221" s="154" t="s">
        <v>12177</v>
      </c>
      <c r="X221" s="154" t="s">
        <v>12178</v>
      </c>
      <c r="Y221" s="154" t="s">
        <v>11695</v>
      </c>
      <c r="Z221" s="154" t="s">
        <v>11696</v>
      </c>
      <c r="AA221" s="154" t="s">
        <v>11697</v>
      </c>
      <c r="AB221" s="154" t="s">
        <v>12179</v>
      </c>
      <c r="AC221" s="154" t="s">
        <v>12180</v>
      </c>
      <c r="AD221" s="154" t="s">
        <v>12181</v>
      </c>
      <c r="AE221" s="154" t="s">
        <v>12182</v>
      </c>
      <c r="AF221" s="154" t="s">
        <v>11702</v>
      </c>
      <c r="AG221" s="154" t="s">
        <v>11703</v>
      </c>
      <c r="AH221" s="154" t="s">
        <v>12183</v>
      </c>
      <c r="AI221" s="154" t="s">
        <v>11705</v>
      </c>
      <c r="AJ221" s="154" t="s">
        <v>11706</v>
      </c>
      <c r="AK221" s="154" t="s">
        <v>12184</v>
      </c>
      <c r="AL221" s="154" t="s">
        <v>11708</v>
      </c>
      <c r="AM221" s="154" t="s">
        <v>11709</v>
      </c>
      <c r="AN221" s="154" t="s">
        <v>12103</v>
      </c>
      <c r="AO221" s="154" t="s">
        <v>11711</v>
      </c>
      <c r="AP221" s="154" t="s">
        <v>12185</v>
      </c>
      <c r="AQ221" s="154" t="s">
        <v>12186</v>
      </c>
      <c r="AR221" s="154" t="s">
        <v>12187</v>
      </c>
      <c r="AS221" s="154" t="s">
        <v>12188</v>
      </c>
      <c r="AT221" s="154" t="s">
        <v>12108</v>
      </c>
      <c r="AU221" s="192" t="s">
        <v>7404</v>
      </c>
      <c r="AV221" s="192" t="s">
        <v>12189</v>
      </c>
      <c r="AW221" s="192" t="s">
        <v>7406</v>
      </c>
      <c r="AX221" s="192" t="s">
        <v>7407</v>
      </c>
      <c r="AZ221" s="230" t="s">
        <v>355</v>
      </c>
      <c r="BA221" s="230" t="s">
        <v>7562</v>
      </c>
      <c r="BB221" s="230">
        <v>4</v>
      </c>
      <c r="BC221" s="194" t="s">
        <v>7649</v>
      </c>
      <c r="BD221" s="194" t="s">
        <v>7650</v>
      </c>
      <c r="BE221" s="194" t="s">
        <v>7651</v>
      </c>
      <c r="BF221" s="194" t="s">
        <v>7652</v>
      </c>
      <c r="BG221" s="194" t="s">
        <v>7653</v>
      </c>
      <c r="BH221" s="230" t="s">
        <v>7654</v>
      </c>
      <c r="BI221" s="230" t="s">
        <v>7655</v>
      </c>
      <c r="BJ221" s="230">
        <v>4</v>
      </c>
      <c r="BK221" s="230" t="s">
        <v>7656</v>
      </c>
      <c r="BL221" s="198" t="s">
        <v>7412</v>
      </c>
      <c r="CQ221" s="199">
        <v>1</v>
      </c>
    </row>
    <row r="222" spans="13:95" x14ac:dyDescent="0.25">
      <c r="M222" s="192" t="s">
        <v>3672</v>
      </c>
      <c r="N222" s="192">
        <v>220</v>
      </c>
      <c r="O222" s="192" t="s">
        <v>11686</v>
      </c>
      <c r="P222" s="154" t="s">
        <v>11687</v>
      </c>
      <c r="Q222" s="154" t="s">
        <v>8083</v>
      </c>
      <c r="R222" s="154" t="s">
        <v>12092</v>
      </c>
      <c r="S222" s="192" t="s">
        <v>12093</v>
      </c>
      <c r="T222" s="154" t="s">
        <v>12190</v>
      </c>
      <c r="U222" s="192" t="s">
        <v>12191</v>
      </c>
      <c r="V222" s="154" t="s">
        <v>12192</v>
      </c>
      <c r="W222" s="154" t="s">
        <v>12193</v>
      </c>
      <c r="X222" s="154" t="s">
        <v>12194</v>
      </c>
      <c r="Y222" s="154" t="s">
        <v>11695</v>
      </c>
      <c r="Z222" s="154" t="s">
        <v>11696</v>
      </c>
      <c r="AA222" s="154" t="s">
        <v>11697</v>
      </c>
      <c r="AB222" s="154" t="s">
        <v>12195</v>
      </c>
      <c r="AC222" s="154" t="s">
        <v>12196</v>
      </c>
      <c r="AD222" s="154" t="s">
        <v>12197</v>
      </c>
      <c r="AE222" s="154" t="s">
        <v>12198</v>
      </c>
      <c r="AF222" s="154" t="s">
        <v>11702</v>
      </c>
      <c r="AG222" s="154" t="s">
        <v>11703</v>
      </c>
      <c r="AH222" s="154" t="s">
        <v>12199</v>
      </c>
      <c r="AI222" s="154" t="s">
        <v>11705</v>
      </c>
      <c r="AJ222" s="154" t="s">
        <v>11706</v>
      </c>
      <c r="AK222" s="154" t="s">
        <v>12200</v>
      </c>
      <c r="AL222" s="154" t="s">
        <v>11708</v>
      </c>
      <c r="AM222" s="154" t="s">
        <v>11709</v>
      </c>
      <c r="AN222" s="154" t="s">
        <v>12103</v>
      </c>
      <c r="AO222" s="154" t="s">
        <v>11711</v>
      </c>
      <c r="AP222" s="154" t="s">
        <v>12201</v>
      </c>
      <c r="AQ222" s="154" t="s">
        <v>12202</v>
      </c>
      <c r="AR222" s="154" t="s">
        <v>12203</v>
      </c>
      <c r="AS222" s="154" t="s">
        <v>12204</v>
      </c>
      <c r="AT222" s="154" t="s">
        <v>12108</v>
      </c>
      <c r="AU222" s="192" t="s">
        <v>7404</v>
      </c>
      <c r="AV222" s="192" t="s">
        <v>12205</v>
      </c>
      <c r="AW222" s="192" t="s">
        <v>7406</v>
      </c>
      <c r="AX222" s="192" t="s">
        <v>7407</v>
      </c>
      <c r="AZ222" s="230" t="s">
        <v>355</v>
      </c>
      <c r="BA222" s="230" t="s">
        <v>7562</v>
      </c>
      <c r="BB222" s="230">
        <v>5</v>
      </c>
      <c r="BC222" s="194" t="s">
        <v>7686</v>
      </c>
      <c r="BD222" s="194" t="s">
        <v>7687</v>
      </c>
      <c r="BE222" s="194" t="s">
        <v>7688</v>
      </c>
      <c r="BF222" s="194" t="s">
        <v>7689</v>
      </c>
      <c r="BG222" s="194" t="s">
        <v>7690</v>
      </c>
      <c r="BH222" s="230" t="s">
        <v>7691</v>
      </c>
      <c r="BJ222" s="230">
        <v>4</v>
      </c>
      <c r="BK222" s="230" t="s">
        <v>7692</v>
      </c>
      <c r="BL222" s="198" t="s">
        <v>7412</v>
      </c>
      <c r="CQ222" s="199">
        <v>1</v>
      </c>
    </row>
    <row r="223" spans="13:95" x14ac:dyDescent="0.25">
      <c r="M223" s="192" t="s">
        <v>3691</v>
      </c>
      <c r="N223" s="192">
        <v>221</v>
      </c>
      <c r="O223" s="192" t="s">
        <v>11686</v>
      </c>
      <c r="P223" s="154" t="s">
        <v>11687</v>
      </c>
      <c r="Q223" s="154" t="s">
        <v>8083</v>
      </c>
      <c r="R223" s="154" t="s">
        <v>12092</v>
      </c>
      <c r="S223" s="192" t="s">
        <v>12093</v>
      </c>
      <c r="T223" s="154" t="s">
        <v>12206</v>
      </c>
      <c r="U223" s="192" t="s">
        <v>12207</v>
      </c>
      <c r="V223" s="154" t="s">
        <v>12208</v>
      </c>
      <c r="W223" s="154" t="s">
        <v>12209</v>
      </c>
      <c r="X223" s="154" t="s">
        <v>12210</v>
      </c>
      <c r="Y223" s="154" t="s">
        <v>11695</v>
      </c>
      <c r="Z223" s="154" t="s">
        <v>11696</v>
      </c>
      <c r="AA223" s="154" t="s">
        <v>11697</v>
      </c>
      <c r="AB223" s="154" t="s">
        <v>12211</v>
      </c>
      <c r="AC223" s="154" t="s">
        <v>12212</v>
      </c>
      <c r="AD223" s="154" t="s">
        <v>12213</v>
      </c>
      <c r="AE223" s="154" t="s">
        <v>11805</v>
      </c>
      <c r="AF223" s="154" t="s">
        <v>11702</v>
      </c>
      <c r="AG223" s="154" t="s">
        <v>11703</v>
      </c>
      <c r="AH223" s="154" t="s">
        <v>12214</v>
      </c>
      <c r="AI223" s="154" t="s">
        <v>11705</v>
      </c>
      <c r="AJ223" s="154" t="s">
        <v>11706</v>
      </c>
      <c r="AK223" s="154" t="s">
        <v>12215</v>
      </c>
      <c r="AL223" s="154" t="s">
        <v>11708</v>
      </c>
      <c r="AM223" s="154" t="s">
        <v>11709</v>
      </c>
      <c r="AN223" s="154" t="s">
        <v>12103</v>
      </c>
      <c r="AO223" s="154" t="s">
        <v>11711</v>
      </c>
      <c r="AP223" s="154" t="s">
        <v>12216</v>
      </c>
      <c r="AQ223" s="154" t="s">
        <v>12217</v>
      </c>
      <c r="AR223" s="154" t="s">
        <v>12218</v>
      </c>
      <c r="AS223" s="154" t="s">
        <v>12219</v>
      </c>
      <c r="AT223" s="154" t="s">
        <v>12108</v>
      </c>
      <c r="AU223" s="192" t="s">
        <v>7404</v>
      </c>
      <c r="AV223" s="192" t="s">
        <v>12220</v>
      </c>
      <c r="AW223" s="192" t="s">
        <v>7406</v>
      </c>
      <c r="AX223" s="192" t="s">
        <v>7407</v>
      </c>
      <c r="AZ223" s="230" t="s">
        <v>355</v>
      </c>
      <c r="BA223" s="230" t="s">
        <v>5333</v>
      </c>
      <c r="BB223" s="230">
        <v>1</v>
      </c>
      <c r="BC223" s="194" t="s">
        <v>7719</v>
      </c>
      <c r="BD223" s="194" t="s">
        <v>12056</v>
      </c>
      <c r="BE223" s="194" t="s">
        <v>10683</v>
      </c>
      <c r="BH223" s="194"/>
      <c r="BI223" s="194"/>
      <c r="BJ223" s="230">
        <v>4</v>
      </c>
      <c r="BK223" s="230" t="s">
        <v>7720</v>
      </c>
      <c r="BL223" s="198" t="s">
        <v>7412</v>
      </c>
      <c r="CQ223" s="199">
        <v>1</v>
      </c>
    </row>
    <row r="224" spans="13:95" x14ac:dyDescent="0.25">
      <c r="M224" s="192" t="s">
        <v>3711</v>
      </c>
      <c r="N224" s="192">
        <v>222</v>
      </c>
      <c r="O224" s="192" t="s">
        <v>11686</v>
      </c>
      <c r="P224" s="154" t="s">
        <v>11687</v>
      </c>
      <c r="Q224" s="154" t="s">
        <v>8925</v>
      </c>
      <c r="R224" s="154" t="s">
        <v>12221</v>
      </c>
      <c r="S224" s="192" t="s">
        <v>12222</v>
      </c>
      <c r="T224" s="154" t="s">
        <v>12223</v>
      </c>
      <c r="U224" s="192" t="s">
        <v>10682</v>
      </c>
      <c r="V224" s="154" t="s">
        <v>12224</v>
      </c>
      <c r="W224" s="154" t="s">
        <v>11800</v>
      </c>
      <c r="X224" s="154" t="s">
        <v>12225</v>
      </c>
      <c r="Y224" s="154" t="s">
        <v>11695</v>
      </c>
      <c r="Z224" s="154" t="s">
        <v>11696</v>
      </c>
      <c r="AA224" s="154" t="s">
        <v>11697</v>
      </c>
      <c r="AB224" s="154" t="s">
        <v>12226</v>
      </c>
      <c r="AC224" s="154" t="s">
        <v>12227</v>
      </c>
      <c r="AD224" s="154" t="s">
        <v>12228</v>
      </c>
      <c r="AE224" s="154" t="s">
        <v>12229</v>
      </c>
      <c r="AF224" s="154" t="s">
        <v>11702</v>
      </c>
      <c r="AG224" s="154" t="s">
        <v>11703</v>
      </c>
      <c r="AH224" s="154" t="s">
        <v>12230</v>
      </c>
      <c r="AI224" s="154" t="s">
        <v>11705</v>
      </c>
      <c r="AJ224" s="154" t="s">
        <v>11706</v>
      </c>
      <c r="AK224" s="154" t="s">
        <v>12231</v>
      </c>
      <c r="AL224" s="154" t="s">
        <v>11708</v>
      </c>
      <c r="AM224" s="154" t="s">
        <v>11709</v>
      </c>
      <c r="AN224" s="154" t="s">
        <v>12232</v>
      </c>
      <c r="AO224" s="154" t="s">
        <v>11711</v>
      </c>
      <c r="AP224" s="154" t="s">
        <v>12233</v>
      </c>
      <c r="AQ224" s="154" t="s">
        <v>12234</v>
      </c>
      <c r="AR224" s="154" t="s">
        <v>12235</v>
      </c>
      <c r="AS224" s="154" t="s">
        <v>12236</v>
      </c>
      <c r="AT224" s="154" t="s">
        <v>7743</v>
      </c>
      <c r="AU224" s="192" t="s">
        <v>7404</v>
      </c>
      <c r="AV224" s="192" t="s">
        <v>12237</v>
      </c>
      <c r="AW224" s="192" t="s">
        <v>7406</v>
      </c>
      <c r="AX224" s="192" t="s">
        <v>7407</v>
      </c>
      <c r="AZ224" s="230" t="s">
        <v>355</v>
      </c>
      <c r="BA224" s="230" t="s">
        <v>5333</v>
      </c>
      <c r="BB224" s="230">
        <v>2</v>
      </c>
      <c r="BC224" s="194" t="s">
        <v>7745</v>
      </c>
      <c r="BD224" s="194" t="s">
        <v>7746</v>
      </c>
      <c r="BE224" s="194" t="s">
        <v>7747</v>
      </c>
      <c r="BF224" s="194" t="s">
        <v>7748</v>
      </c>
      <c r="BG224" s="194" t="s">
        <v>7749</v>
      </c>
      <c r="BH224" s="194" t="s">
        <v>7750</v>
      </c>
      <c r="BI224" s="194"/>
      <c r="BJ224" s="230">
        <v>4</v>
      </c>
      <c r="BK224" s="230" t="s">
        <v>7751</v>
      </c>
      <c r="BL224" s="198" t="s">
        <v>7412</v>
      </c>
      <c r="CQ224" s="199">
        <v>1</v>
      </c>
    </row>
    <row r="225" spans="13:95" x14ac:dyDescent="0.25">
      <c r="M225" s="192" t="s">
        <v>3733</v>
      </c>
      <c r="N225" s="192">
        <v>223</v>
      </c>
      <c r="O225" s="192" t="s">
        <v>11686</v>
      </c>
      <c r="P225" s="154" t="s">
        <v>11687</v>
      </c>
      <c r="Q225" s="154" t="s">
        <v>8925</v>
      </c>
      <c r="R225" s="154" t="s">
        <v>12221</v>
      </c>
      <c r="S225" s="192" t="s">
        <v>12222</v>
      </c>
      <c r="T225" s="154" t="s">
        <v>12238</v>
      </c>
      <c r="U225" s="192" t="s">
        <v>12239</v>
      </c>
      <c r="V225" s="154" t="s">
        <v>12240</v>
      </c>
      <c r="W225" s="154" t="s">
        <v>12241</v>
      </c>
      <c r="X225" s="154" t="s">
        <v>12242</v>
      </c>
      <c r="Y225" s="154" t="s">
        <v>11695</v>
      </c>
      <c r="Z225" s="154" t="s">
        <v>11696</v>
      </c>
      <c r="AA225" s="154" t="s">
        <v>11697</v>
      </c>
      <c r="AB225" s="154" t="s">
        <v>12243</v>
      </c>
      <c r="AC225" s="154" t="s">
        <v>12244</v>
      </c>
      <c r="AD225" s="154" t="s">
        <v>12245</v>
      </c>
      <c r="AE225" s="154" t="s">
        <v>12246</v>
      </c>
      <c r="AF225" s="154" t="s">
        <v>11702</v>
      </c>
      <c r="AG225" s="154" t="s">
        <v>11703</v>
      </c>
      <c r="AH225" s="154" t="s">
        <v>12247</v>
      </c>
      <c r="AI225" s="154" t="s">
        <v>11705</v>
      </c>
      <c r="AJ225" s="154" t="s">
        <v>11706</v>
      </c>
      <c r="AK225" s="154" t="s">
        <v>12248</v>
      </c>
      <c r="AL225" s="154" t="s">
        <v>11708</v>
      </c>
      <c r="AM225" s="154" t="s">
        <v>11709</v>
      </c>
      <c r="AN225" s="154" t="s">
        <v>12232</v>
      </c>
      <c r="AO225" s="154" t="s">
        <v>11711</v>
      </c>
      <c r="AP225" s="154" t="s">
        <v>12249</v>
      </c>
      <c r="AQ225" s="154" t="s">
        <v>12250</v>
      </c>
      <c r="AR225" s="154" t="s">
        <v>12251</v>
      </c>
      <c r="AS225" s="154" t="s">
        <v>12252</v>
      </c>
      <c r="AT225" s="154" t="s">
        <v>7743</v>
      </c>
      <c r="AU225" s="192" t="s">
        <v>7404</v>
      </c>
      <c r="AV225" s="192" t="s">
        <v>12253</v>
      </c>
      <c r="AW225" s="192" t="s">
        <v>7406</v>
      </c>
      <c r="AX225" s="192" t="s">
        <v>7407</v>
      </c>
      <c r="AZ225" s="230" t="s">
        <v>355</v>
      </c>
      <c r="BA225" s="230" t="s">
        <v>5333</v>
      </c>
      <c r="BB225" s="230">
        <v>3</v>
      </c>
      <c r="BC225" s="194" t="s">
        <v>7781</v>
      </c>
      <c r="BD225" s="194" t="s">
        <v>12091</v>
      </c>
      <c r="BH225" s="194"/>
      <c r="BI225" s="194"/>
      <c r="BJ225" s="230">
        <v>4</v>
      </c>
      <c r="BK225" s="230" t="s">
        <v>7782</v>
      </c>
      <c r="BL225" s="198" t="s">
        <v>7412</v>
      </c>
      <c r="CQ225" s="199">
        <v>1</v>
      </c>
    </row>
    <row r="226" spans="13:95" x14ac:dyDescent="0.25">
      <c r="M226" s="192" t="s">
        <v>3754</v>
      </c>
      <c r="N226" s="192">
        <v>224</v>
      </c>
      <c r="O226" s="192" t="s">
        <v>11686</v>
      </c>
      <c r="P226" s="154" t="s">
        <v>11687</v>
      </c>
      <c r="Q226" s="154" t="s">
        <v>8925</v>
      </c>
      <c r="R226" s="154" t="s">
        <v>12221</v>
      </c>
      <c r="S226" s="192" t="s">
        <v>12222</v>
      </c>
      <c r="T226" s="154" t="s">
        <v>12254</v>
      </c>
      <c r="U226" s="192" t="s">
        <v>12255</v>
      </c>
      <c r="V226" s="154" t="s">
        <v>12256</v>
      </c>
      <c r="W226" s="154" t="s">
        <v>12257</v>
      </c>
      <c r="X226" s="154" t="s">
        <v>12258</v>
      </c>
      <c r="Y226" s="154" t="s">
        <v>11695</v>
      </c>
      <c r="Z226" s="154" t="s">
        <v>11696</v>
      </c>
      <c r="AA226" s="154" t="s">
        <v>11697</v>
      </c>
      <c r="AB226" s="154" t="s">
        <v>12259</v>
      </c>
      <c r="AC226" s="154" t="s">
        <v>12260</v>
      </c>
      <c r="AD226" s="154" t="s">
        <v>12261</v>
      </c>
      <c r="AE226" s="154" t="s">
        <v>12262</v>
      </c>
      <c r="AF226" s="154" t="s">
        <v>11702</v>
      </c>
      <c r="AG226" s="154" t="s">
        <v>11703</v>
      </c>
      <c r="AH226" s="154" t="s">
        <v>12263</v>
      </c>
      <c r="AI226" s="154" t="s">
        <v>11705</v>
      </c>
      <c r="AJ226" s="154" t="s">
        <v>11706</v>
      </c>
      <c r="AK226" s="154" t="s">
        <v>12264</v>
      </c>
      <c r="AL226" s="154" t="s">
        <v>11708</v>
      </c>
      <c r="AM226" s="154" t="s">
        <v>11709</v>
      </c>
      <c r="AN226" s="154" t="s">
        <v>12232</v>
      </c>
      <c r="AO226" s="154" t="s">
        <v>11711</v>
      </c>
      <c r="AP226" s="154" t="s">
        <v>12265</v>
      </c>
      <c r="AQ226" s="154" t="s">
        <v>12266</v>
      </c>
      <c r="AR226" s="154" t="s">
        <v>12267</v>
      </c>
      <c r="AS226" s="154" t="s">
        <v>12268</v>
      </c>
      <c r="AT226" s="154" t="s">
        <v>7743</v>
      </c>
      <c r="AU226" s="192" t="s">
        <v>7404</v>
      </c>
      <c r="AV226" s="192" t="s">
        <v>12269</v>
      </c>
      <c r="AW226" s="192" t="s">
        <v>7406</v>
      </c>
      <c r="AX226" s="192" t="s">
        <v>7407</v>
      </c>
      <c r="AZ226" s="230" t="s">
        <v>355</v>
      </c>
      <c r="BA226" s="230" t="s">
        <v>5333</v>
      </c>
      <c r="BB226" s="230">
        <v>4</v>
      </c>
      <c r="BC226" s="194" t="s">
        <v>7806</v>
      </c>
      <c r="BD226" s="194" t="s">
        <v>7807</v>
      </c>
      <c r="BE226" s="194" t="s">
        <v>7808</v>
      </c>
      <c r="BF226" s="194" t="s">
        <v>7654</v>
      </c>
      <c r="BG226" s="194" t="s">
        <v>7809</v>
      </c>
      <c r="BH226" s="194" t="s">
        <v>7810</v>
      </c>
      <c r="BI226" s="194" t="s">
        <v>7811</v>
      </c>
      <c r="BJ226" s="230">
        <v>4</v>
      </c>
      <c r="BK226" s="230" t="s">
        <v>7812</v>
      </c>
      <c r="BL226" s="198" t="s">
        <v>7412</v>
      </c>
      <c r="CQ226" s="199">
        <v>1</v>
      </c>
    </row>
    <row r="227" spans="13:95" x14ac:dyDescent="0.25">
      <c r="M227" s="192" t="s">
        <v>3774</v>
      </c>
      <c r="N227" s="192">
        <v>225</v>
      </c>
      <c r="O227" s="192" t="s">
        <v>11686</v>
      </c>
      <c r="P227" s="154" t="s">
        <v>11687</v>
      </c>
      <c r="Q227" s="154" t="s">
        <v>8925</v>
      </c>
      <c r="R227" s="154" t="s">
        <v>12221</v>
      </c>
      <c r="S227" s="192" t="s">
        <v>12222</v>
      </c>
      <c r="T227" s="154" t="s">
        <v>12270</v>
      </c>
      <c r="U227" s="192" t="s">
        <v>12271</v>
      </c>
      <c r="V227" s="154" t="s">
        <v>12272</v>
      </c>
      <c r="W227" s="154" t="s">
        <v>12273</v>
      </c>
      <c r="X227" s="154" t="s">
        <v>12274</v>
      </c>
      <c r="Y227" s="154" t="s">
        <v>11695</v>
      </c>
      <c r="Z227" s="154" t="s">
        <v>11696</v>
      </c>
      <c r="AA227" s="154" t="s">
        <v>11697</v>
      </c>
      <c r="AB227" s="154" t="s">
        <v>12275</v>
      </c>
      <c r="AC227" s="154" t="s">
        <v>12276</v>
      </c>
      <c r="AD227" s="154" t="s">
        <v>12277</v>
      </c>
      <c r="AE227" s="154" t="s">
        <v>12278</v>
      </c>
      <c r="AF227" s="154" t="s">
        <v>11702</v>
      </c>
      <c r="AG227" s="154" t="s">
        <v>11703</v>
      </c>
      <c r="AH227" s="154" t="s">
        <v>12279</v>
      </c>
      <c r="AI227" s="154" t="s">
        <v>11705</v>
      </c>
      <c r="AJ227" s="154" t="s">
        <v>11706</v>
      </c>
      <c r="AK227" s="154" t="s">
        <v>12280</v>
      </c>
      <c r="AL227" s="154" t="s">
        <v>11708</v>
      </c>
      <c r="AM227" s="154" t="s">
        <v>11709</v>
      </c>
      <c r="AN227" s="154" t="s">
        <v>12232</v>
      </c>
      <c r="AO227" s="154" t="s">
        <v>11711</v>
      </c>
      <c r="AP227" s="154" t="s">
        <v>12281</v>
      </c>
      <c r="AQ227" s="154" t="s">
        <v>12282</v>
      </c>
      <c r="AR227" s="154" t="s">
        <v>12283</v>
      </c>
      <c r="AS227" s="154" t="s">
        <v>12284</v>
      </c>
      <c r="AT227" s="154" t="s">
        <v>7743</v>
      </c>
      <c r="AU227" s="192" t="s">
        <v>7404</v>
      </c>
      <c r="AV227" s="192" t="s">
        <v>12285</v>
      </c>
      <c r="AW227" s="192" t="s">
        <v>7406</v>
      </c>
      <c r="AX227" s="192" t="s">
        <v>7407</v>
      </c>
      <c r="AZ227" s="230" t="s">
        <v>355</v>
      </c>
      <c r="BA227" s="230" t="s">
        <v>5333</v>
      </c>
      <c r="BB227" s="230">
        <v>5</v>
      </c>
      <c r="BC227" s="194" t="s">
        <v>7836</v>
      </c>
      <c r="BD227" s="194" t="s">
        <v>7837</v>
      </c>
      <c r="BE227" s="194" t="s">
        <v>7838</v>
      </c>
      <c r="BF227" s="194" t="s">
        <v>7839</v>
      </c>
      <c r="BG227" s="194" t="s">
        <v>7840</v>
      </c>
      <c r="BH227" s="194" t="s">
        <v>7533</v>
      </c>
      <c r="BI227" s="194"/>
      <c r="BJ227" s="230">
        <v>4</v>
      </c>
      <c r="BK227" s="230" t="s">
        <v>7841</v>
      </c>
      <c r="BL227" s="198" t="s">
        <v>7412</v>
      </c>
      <c r="CQ227" s="199">
        <v>1</v>
      </c>
    </row>
    <row r="228" spans="13:95" x14ac:dyDescent="0.25">
      <c r="M228" s="192" t="s">
        <v>3795</v>
      </c>
      <c r="N228" s="192">
        <v>226</v>
      </c>
      <c r="O228" s="192" t="s">
        <v>11686</v>
      </c>
      <c r="P228" s="154" t="s">
        <v>11687</v>
      </c>
      <c r="Q228" s="154" t="s">
        <v>8925</v>
      </c>
      <c r="R228" s="154" t="s">
        <v>12221</v>
      </c>
      <c r="S228" s="192" t="s">
        <v>12222</v>
      </c>
      <c r="T228" s="154" t="s">
        <v>12286</v>
      </c>
      <c r="U228" s="192" t="s">
        <v>12287</v>
      </c>
      <c r="V228" s="154" t="s">
        <v>12288</v>
      </c>
      <c r="W228" s="154" t="s">
        <v>12289</v>
      </c>
      <c r="X228" s="154" t="s">
        <v>12290</v>
      </c>
      <c r="Y228" s="154" t="s">
        <v>11695</v>
      </c>
      <c r="Z228" s="154" t="s">
        <v>11696</v>
      </c>
      <c r="AA228" s="154" t="s">
        <v>11697</v>
      </c>
      <c r="AB228" s="154" t="s">
        <v>12291</v>
      </c>
      <c r="AC228" s="154" t="s">
        <v>12292</v>
      </c>
      <c r="AD228" s="154" t="s">
        <v>12293</v>
      </c>
      <c r="AE228" s="154" t="s">
        <v>12278</v>
      </c>
      <c r="AF228" s="154" t="s">
        <v>11702</v>
      </c>
      <c r="AG228" s="154" t="s">
        <v>11703</v>
      </c>
      <c r="AH228" s="154" t="s">
        <v>12294</v>
      </c>
      <c r="AI228" s="154" t="s">
        <v>11705</v>
      </c>
      <c r="AJ228" s="154" t="s">
        <v>11706</v>
      </c>
      <c r="AK228" s="154" t="s">
        <v>12295</v>
      </c>
      <c r="AL228" s="154" t="s">
        <v>11708</v>
      </c>
      <c r="AM228" s="154" t="s">
        <v>11709</v>
      </c>
      <c r="AN228" s="154" t="s">
        <v>12232</v>
      </c>
      <c r="AO228" s="154" t="s">
        <v>11711</v>
      </c>
      <c r="AP228" s="154" t="s">
        <v>12296</v>
      </c>
      <c r="AQ228" s="154" t="s">
        <v>12297</v>
      </c>
      <c r="AR228" s="154" t="s">
        <v>12298</v>
      </c>
      <c r="AS228" s="154" t="s">
        <v>12299</v>
      </c>
      <c r="AT228" s="154" t="s">
        <v>7743</v>
      </c>
      <c r="AU228" s="192" t="s">
        <v>7404</v>
      </c>
      <c r="AV228" s="192" t="s">
        <v>12300</v>
      </c>
      <c r="AW228" s="192" t="s">
        <v>7406</v>
      </c>
      <c r="AX228" s="192" t="s">
        <v>7407</v>
      </c>
      <c r="AZ228" s="230" t="s">
        <v>369</v>
      </c>
      <c r="BA228" s="230" t="s">
        <v>5332</v>
      </c>
      <c r="BB228" s="230">
        <v>1</v>
      </c>
      <c r="BC228" s="194" t="s">
        <v>7408</v>
      </c>
      <c r="BD228" s="194" t="s">
        <v>12301</v>
      </c>
      <c r="BE228" s="194" t="s">
        <v>10683</v>
      </c>
      <c r="BI228" s="194"/>
      <c r="BJ228" s="230">
        <v>4</v>
      </c>
      <c r="BK228" s="230" t="s">
        <v>7411</v>
      </c>
      <c r="BL228" s="198" t="s">
        <v>7412</v>
      </c>
      <c r="CQ228" s="199">
        <v>1</v>
      </c>
    </row>
    <row r="229" spans="13:95" x14ac:dyDescent="0.25">
      <c r="M229" s="192" t="s">
        <v>3817</v>
      </c>
      <c r="N229" s="192">
        <v>227</v>
      </c>
      <c r="O229" s="192" t="s">
        <v>11686</v>
      </c>
      <c r="P229" s="154" t="s">
        <v>11687</v>
      </c>
      <c r="Q229" s="154" t="s">
        <v>8925</v>
      </c>
      <c r="R229" s="154" t="s">
        <v>12221</v>
      </c>
      <c r="S229" s="192" t="s">
        <v>12222</v>
      </c>
      <c r="T229" s="154" t="s">
        <v>12302</v>
      </c>
      <c r="U229" s="192" t="s">
        <v>12303</v>
      </c>
      <c r="V229" s="154" t="s">
        <v>12304</v>
      </c>
      <c r="W229" s="154" t="s">
        <v>12305</v>
      </c>
      <c r="X229" s="154" t="s">
        <v>12306</v>
      </c>
      <c r="Y229" s="154" t="s">
        <v>11695</v>
      </c>
      <c r="Z229" s="154" t="s">
        <v>11696</v>
      </c>
      <c r="AA229" s="154" t="s">
        <v>11697</v>
      </c>
      <c r="AB229" s="154" t="s">
        <v>12307</v>
      </c>
      <c r="AC229" s="154" t="s">
        <v>12308</v>
      </c>
      <c r="AD229" s="154" t="s">
        <v>12309</v>
      </c>
      <c r="AE229" s="154" t="s">
        <v>12310</v>
      </c>
      <c r="AF229" s="154" t="s">
        <v>11702</v>
      </c>
      <c r="AG229" s="154" t="s">
        <v>11703</v>
      </c>
      <c r="AH229" s="154" t="s">
        <v>12311</v>
      </c>
      <c r="AI229" s="154" t="s">
        <v>11705</v>
      </c>
      <c r="AJ229" s="154" t="s">
        <v>11706</v>
      </c>
      <c r="AK229" s="154" t="s">
        <v>12312</v>
      </c>
      <c r="AL229" s="154" t="s">
        <v>11708</v>
      </c>
      <c r="AM229" s="154" t="s">
        <v>11709</v>
      </c>
      <c r="AN229" s="154" t="s">
        <v>12232</v>
      </c>
      <c r="AO229" s="154" t="s">
        <v>11711</v>
      </c>
      <c r="AP229" s="154" t="s">
        <v>12313</v>
      </c>
      <c r="AQ229" s="154" t="s">
        <v>12314</v>
      </c>
      <c r="AR229" s="154" t="s">
        <v>12315</v>
      </c>
      <c r="AS229" s="154" t="s">
        <v>12316</v>
      </c>
      <c r="AT229" s="154" t="s">
        <v>7743</v>
      </c>
      <c r="AU229" s="192" t="s">
        <v>7404</v>
      </c>
      <c r="AV229" s="192" t="s">
        <v>12317</v>
      </c>
      <c r="AW229" s="192" t="s">
        <v>7406</v>
      </c>
      <c r="AX229" s="192" t="s">
        <v>7407</v>
      </c>
      <c r="AZ229" s="230" t="s">
        <v>369</v>
      </c>
      <c r="BA229" s="230" t="s">
        <v>5332</v>
      </c>
      <c r="BB229" s="230">
        <v>2</v>
      </c>
      <c r="BC229" s="194" t="s">
        <v>7439</v>
      </c>
      <c r="BD229" s="194" t="s">
        <v>12318</v>
      </c>
      <c r="BE229" s="194" t="s">
        <v>7441</v>
      </c>
      <c r="BF229" s="194" t="s">
        <v>7442</v>
      </c>
      <c r="BG229" s="194" t="s">
        <v>7443</v>
      </c>
      <c r="BI229" s="194"/>
      <c r="BJ229" s="230">
        <v>4</v>
      </c>
      <c r="BK229" s="230" t="s">
        <v>7444</v>
      </c>
      <c r="BL229" s="198" t="s">
        <v>7412</v>
      </c>
      <c r="CQ229" s="199">
        <v>1</v>
      </c>
    </row>
    <row r="230" spans="13:95" x14ac:dyDescent="0.25">
      <c r="M230" s="192" t="s">
        <v>3838</v>
      </c>
      <c r="N230" s="192">
        <v>228</v>
      </c>
      <c r="O230" s="192" t="s">
        <v>11686</v>
      </c>
      <c r="P230" s="154" t="s">
        <v>11687</v>
      </c>
      <c r="Q230" s="154" t="s">
        <v>8925</v>
      </c>
      <c r="R230" s="154" t="s">
        <v>12221</v>
      </c>
      <c r="S230" s="192" t="s">
        <v>12222</v>
      </c>
      <c r="T230" s="154" t="s">
        <v>12319</v>
      </c>
      <c r="U230" s="192" t="s">
        <v>12320</v>
      </c>
      <c r="V230" s="154" t="s">
        <v>12321</v>
      </c>
      <c r="W230" s="154" t="s">
        <v>12322</v>
      </c>
      <c r="X230" s="154" t="s">
        <v>12323</v>
      </c>
      <c r="Y230" s="154" t="s">
        <v>11695</v>
      </c>
      <c r="Z230" s="154" t="s">
        <v>11696</v>
      </c>
      <c r="AA230" s="154" t="s">
        <v>11697</v>
      </c>
      <c r="AB230" s="154" t="s">
        <v>12324</v>
      </c>
      <c r="AC230" s="154" t="s">
        <v>12325</v>
      </c>
      <c r="AD230" s="154" t="s">
        <v>12326</v>
      </c>
      <c r="AE230" s="154" t="s">
        <v>12327</v>
      </c>
      <c r="AF230" s="154" t="s">
        <v>11702</v>
      </c>
      <c r="AG230" s="154" t="s">
        <v>11703</v>
      </c>
      <c r="AH230" s="154" t="s">
        <v>12328</v>
      </c>
      <c r="AI230" s="154" t="s">
        <v>11705</v>
      </c>
      <c r="AJ230" s="154" t="s">
        <v>11706</v>
      </c>
      <c r="AK230" s="154" t="s">
        <v>12329</v>
      </c>
      <c r="AL230" s="154" t="s">
        <v>11708</v>
      </c>
      <c r="AM230" s="154" t="s">
        <v>11709</v>
      </c>
      <c r="AN230" s="154" t="s">
        <v>12232</v>
      </c>
      <c r="AO230" s="154" t="s">
        <v>11711</v>
      </c>
      <c r="AP230" s="154" t="s">
        <v>12330</v>
      </c>
      <c r="AQ230" s="154" t="s">
        <v>12331</v>
      </c>
      <c r="AR230" s="154" t="s">
        <v>12332</v>
      </c>
      <c r="AS230" s="154" t="s">
        <v>12333</v>
      </c>
      <c r="AT230" s="154" t="s">
        <v>7743</v>
      </c>
      <c r="AU230" s="192" t="s">
        <v>7404</v>
      </c>
      <c r="AV230" s="192" t="s">
        <v>12334</v>
      </c>
      <c r="AW230" s="192" t="s">
        <v>7406</v>
      </c>
      <c r="AX230" s="192" t="s">
        <v>7407</v>
      </c>
      <c r="AZ230" s="230" t="s">
        <v>369</v>
      </c>
      <c r="BA230" s="230" t="s">
        <v>5332</v>
      </c>
      <c r="BB230" s="230">
        <v>3</v>
      </c>
      <c r="BC230" s="194" t="s">
        <v>7472</v>
      </c>
      <c r="BD230" s="194" t="s">
        <v>12335</v>
      </c>
      <c r="BE230" s="194" t="s">
        <v>12336</v>
      </c>
      <c r="BJ230" s="230">
        <v>4</v>
      </c>
      <c r="BK230" s="230" t="s">
        <v>7474</v>
      </c>
      <c r="BL230" s="198" t="s">
        <v>7412</v>
      </c>
      <c r="CQ230" s="199">
        <v>1</v>
      </c>
    </row>
    <row r="231" spans="13:95" x14ac:dyDescent="0.25">
      <c r="M231" s="192" t="s">
        <v>3859</v>
      </c>
      <c r="N231" s="192">
        <v>229</v>
      </c>
      <c r="O231" s="192" t="s">
        <v>11686</v>
      </c>
      <c r="P231" s="154" t="s">
        <v>11687</v>
      </c>
      <c r="Q231" s="154" t="s">
        <v>8925</v>
      </c>
      <c r="R231" s="154" t="s">
        <v>12221</v>
      </c>
      <c r="S231" s="192" t="s">
        <v>12222</v>
      </c>
      <c r="T231" s="154" t="s">
        <v>12337</v>
      </c>
      <c r="U231" s="192" t="s">
        <v>12338</v>
      </c>
      <c r="V231" s="154" t="s">
        <v>12339</v>
      </c>
      <c r="W231" s="154" t="s">
        <v>12340</v>
      </c>
      <c r="X231" s="154" t="s">
        <v>12341</v>
      </c>
      <c r="Y231" s="154" t="s">
        <v>11695</v>
      </c>
      <c r="Z231" s="154" t="s">
        <v>11696</v>
      </c>
      <c r="AA231" s="154" t="s">
        <v>11697</v>
      </c>
      <c r="AB231" s="154" t="s">
        <v>12342</v>
      </c>
      <c r="AC231" s="154" t="s">
        <v>12343</v>
      </c>
      <c r="AD231" s="154" t="s">
        <v>12344</v>
      </c>
      <c r="AE231" s="154" t="s">
        <v>12345</v>
      </c>
      <c r="AF231" s="154" t="s">
        <v>11702</v>
      </c>
      <c r="AG231" s="154" t="s">
        <v>11703</v>
      </c>
      <c r="AH231" s="154" t="s">
        <v>12346</v>
      </c>
      <c r="AI231" s="154" t="s">
        <v>11705</v>
      </c>
      <c r="AJ231" s="154" t="s">
        <v>11706</v>
      </c>
      <c r="AK231" s="154" t="s">
        <v>12347</v>
      </c>
      <c r="AL231" s="154" t="s">
        <v>11708</v>
      </c>
      <c r="AM231" s="154" t="s">
        <v>11709</v>
      </c>
      <c r="AN231" s="154" t="s">
        <v>12232</v>
      </c>
      <c r="AO231" s="154" t="s">
        <v>11711</v>
      </c>
      <c r="AP231" s="154" t="s">
        <v>12348</v>
      </c>
      <c r="AQ231" s="154" t="s">
        <v>12349</v>
      </c>
      <c r="AR231" s="154" t="s">
        <v>12350</v>
      </c>
      <c r="AS231" s="154" t="s">
        <v>12351</v>
      </c>
      <c r="AT231" s="154" t="s">
        <v>7743</v>
      </c>
      <c r="AU231" s="192" t="s">
        <v>7404</v>
      </c>
      <c r="AV231" s="192" t="s">
        <v>12352</v>
      </c>
      <c r="AW231" s="192" t="s">
        <v>7406</v>
      </c>
      <c r="AX231" s="192" t="s">
        <v>7407</v>
      </c>
      <c r="AZ231" s="230" t="s">
        <v>369</v>
      </c>
      <c r="BA231" s="230" t="s">
        <v>5332</v>
      </c>
      <c r="BB231" s="230">
        <v>4</v>
      </c>
      <c r="BC231" s="194" t="s">
        <v>7502</v>
      </c>
      <c r="BD231" s="194" t="s">
        <v>12353</v>
      </c>
      <c r="BJ231" s="230">
        <v>4</v>
      </c>
      <c r="BK231" s="230" t="s">
        <v>7504</v>
      </c>
      <c r="BL231" s="198" t="s">
        <v>7412</v>
      </c>
      <c r="CQ231" s="199">
        <v>1</v>
      </c>
    </row>
    <row r="232" spans="13:95" x14ac:dyDescent="0.25">
      <c r="M232" s="192" t="s">
        <v>3881</v>
      </c>
      <c r="N232" s="192">
        <v>230</v>
      </c>
      <c r="O232" s="192" t="s">
        <v>11686</v>
      </c>
      <c r="P232" s="154" t="s">
        <v>11687</v>
      </c>
      <c r="Q232" s="154" t="s">
        <v>10799</v>
      </c>
      <c r="R232" s="154" t="s">
        <v>12354</v>
      </c>
      <c r="S232" s="192" t="s">
        <v>12355</v>
      </c>
      <c r="T232" s="154" t="s">
        <v>12356</v>
      </c>
      <c r="U232" s="192" t="s">
        <v>12357</v>
      </c>
      <c r="V232" s="154" t="s">
        <v>12358</v>
      </c>
      <c r="W232" s="154" t="s">
        <v>12359</v>
      </c>
      <c r="X232" s="154" t="s">
        <v>12360</v>
      </c>
      <c r="Y232" s="154" t="s">
        <v>11695</v>
      </c>
      <c r="Z232" s="154" t="s">
        <v>11696</v>
      </c>
      <c r="AA232" s="154" t="s">
        <v>11697</v>
      </c>
      <c r="AB232" s="154" t="s">
        <v>12361</v>
      </c>
      <c r="AC232" s="154" t="s">
        <v>12362</v>
      </c>
      <c r="AD232" s="154" t="s">
        <v>12363</v>
      </c>
      <c r="AE232" s="154" t="s">
        <v>12364</v>
      </c>
      <c r="AF232" s="154" t="s">
        <v>11702</v>
      </c>
      <c r="AG232" s="154" t="s">
        <v>11703</v>
      </c>
      <c r="AH232" s="154" t="s">
        <v>12365</v>
      </c>
      <c r="AI232" s="154" t="s">
        <v>11705</v>
      </c>
      <c r="AJ232" s="154" t="s">
        <v>11706</v>
      </c>
      <c r="AK232" s="154" t="s">
        <v>12366</v>
      </c>
      <c r="AL232" s="154" t="s">
        <v>11708</v>
      </c>
      <c r="AM232" s="154" t="s">
        <v>11709</v>
      </c>
      <c r="AN232" s="154" t="s">
        <v>12367</v>
      </c>
      <c r="AO232" s="154" t="s">
        <v>11711</v>
      </c>
      <c r="AP232" s="154" t="s">
        <v>12368</v>
      </c>
      <c r="AQ232" s="154" t="s">
        <v>12369</v>
      </c>
      <c r="AR232" s="154" t="s">
        <v>12370</v>
      </c>
      <c r="AS232" s="154" t="s">
        <v>12371</v>
      </c>
      <c r="AT232" s="154" t="s">
        <v>7743</v>
      </c>
      <c r="AU232" s="192" t="s">
        <v>7404</v>
      </c>
      <c r="AV232" s="192" t="s">
        <v>12372</v>
      </c>
      <c r="AW232" s="192" t="s">
        <v>7406</v>
      </c>
      <c r="AX232" s="192" t="s">
        <v>7407</v>
      </c>
      <c r="AZ232" s="230" t="s">
        <v>369</v>
      </c>
      <c r="BA232" s="230" t="s">
        <v>5332</v>
      </c>
      <c r="BB232" s="230">
        <v>5</v>
      </c>
      <c r="BC232" s="194" t="s">
        <v>7529</v>
      </c>
      <c r="BD232" s="194" t="s">
        <v>12373</v>
      </c>
      <c r="BE232" s="194" t="s">
        <v>12374</v>
      </c>
      <c r="BF232" s="194" t="s">
        <v>7532</v>
      </c>
      <c r="BG232" s="194" t="s">
        <v>7533</v>
      </c>
      <c r="BJ232" s="230">
        <v>4</v>
      </c>
      <c r="BK232" s="230" t="s">
        <v>7534</v>
      </c>
      <c r="BL232" s="198" t="s">
        <v>7412</v>
      </c>
      <c r="CQ232" s="199">
        <v>1</v>
      </c>
    </row>
    <row r="233" spans="13:95" x14ac:dyDescent="0.25">
      <c r="M233" s="192" t="s">
        <v>3902</v>
      </c>
      <c r="N233" s="192">
        <v>231</v>
      </c>
      <c r="O233" s="192" t="s">
        <v>11686</v>
      </c>
      <c r="P233" s="154" t="s">
        <v>11687</v>
      </c>
      <c r="Q233" s="154" t="s">
        <v>10799</v>
      </c>
      <c r="R233" s="154" t="s">
        <v>12354</v>
      </c>
      <c r="S233" s="192" t="s">
        <v>12355</v>
      </c>
      <c r="T233" s="154" t="s">
        <v>12375</v>
      </c>
      <c r="U233" s="192" t="s">
        <v>12376</v>
      </c>
      <c r="V233" s="154" t="s">
        <v>12377</v>
      </c>
      <c r="W233" s="154" t="s">
        <v>12378</v>
      </c>
      <c r="X233" s="154" t="s">
        <v>12379</v>
      </c>
      <c r="Y233" s="154" t="s">
        <v>11695</v>
      </c>
      <c r="Z233" s="154" t="s">
        <v>11696</v>
      </c>
      <c r="AA233" s="154" t="s">
        <v>11697</v>
      </c>
      <c r="AB233" s="154" t="s">
        <v>12380</v>
      </c>
      <c r="AC233" s="154" t="s">
        <v>12381</v>
      </c>
      <c r="AD233" s="154" t="s">
        <v>12382</v>
      </c>
      <c r="AE233" s="154" t="s">
        <v>12383</v>
      </c>
      <c r="AF233" s="154" t="s">
        <v>11702</v>
      </c>
      <c r="AG233" s="154" t="s">
        <v>11703</v>
      </c>
      <c r="AH233" s="154" t="s">
        <v>12384</v>
      </c>
      <c r="AI233" s="154" t="s">
        <v>11705</v>
      </c>
      <c r="AJ233" s="154" t="s">
        <v>11706</v>
      </c>
      <c r="AK233" s="154" t="s">
        <v>12385</v>
      </c>
      <c r="AL233" s="154" t="s">
        <v>11708</v>
      </c>
      <c r="AM233" s="154" t="s">
        <v>11709</v>
      </c>
      <c r="AN233" s="154" t="s">
        <v>12367</v>
      </c>
      <c r="AO233" s="154" t="s">
        <v>11711</v>
      </c>
      <c r="AP233" s="154" t="s">
        <v>12386</v>
      </c>
      <c r="AQ233" s="154" t="s">
        <v>12387</v>
      </c>
      <c r="AR233" s="154" t="s">
        <v>12388</v>
      </c>
      <c r="AS233" s="154" t="s">
        <v>12389</v>
      </c>
      <c r="AT233" s="154" t="s">
        <v>7743</v>
      </c>
      <c r="AU233" s="192" t="s">
        <v>7404</v>
      </c>
      <c r="AV233" s="192" t="s">
        <v>12390</v>
      </c>
      <c r="AW233" s="192" t="s">
        <v>7406</v>
      </c>
      <c r="AX233" s="192" t="s">
        <v>7407</v>
      </c>
      <c r="AZ233" s="230" t="s">
        <v>369</v>
      </c>
      <c r="BA233" s="230" t="s">
        <v>7562</v>
      </c>
      <c r="BB233" s="230">
        <v>1</v>
      </c>
      <c r="BC233" s="194" t="s">
        <v>7563</v>
      </c>
      <c r="BD233" s="194" t="s">
        <v>12353</v>
      </c>
      <c r="BJ233" s="230">
        <v>4</v>
      </c>
      <c r="BK233" s="230" t="s">
        <v>7564</v>
      </c>
      <c r="BL233" s="198" t="s">
        <v>7412</v>
      </c>
      <c r="CQ233" s="199">
        <v>1</v>
      </c>
    </row>
    <row r="234" spans="13:95" x14ac:dyDescent="0.25">
      <c r="M234" s="192" t="s">
        <v>3922</v>
      </c>
      <c r="N234" s="192">
        <v>232</v>
      </c>
      <c r="O234" s="192" t="s">
        <v>11686</v>
      </c>
      <c r="P234" s="154" t="s">
        <v>11687</v>
      </c>
      <c r="Q234" s="154" t="s">
        <v>10799</v>
      </c>
      <c r="R234" s="154" t="s">
        <v>12354</v>
      </c>
      <c r="S234" s="192" t="s">
        <v>12355</v>
      </c>
      <c r="T234" s="154" t="s">
        <v>12391</v>
      </c>
      <c r="U234" s="192" t="s">
        <v>12392</v>
      </c>
      <c r="V234" s="154" t="s">
        <v>12393</v>
      </c>
      <c r="W234" s="154" t="s">
        <v>12394</v>
      </c>
      <c r="X234" s="154" t="s">
        <v>12395</v>
      </c>
      <c r="Y234" s="154" t="s">
        <v>11695</v>
      </c>
      <c r="Z234" s="154" t="s">
        <v>11696</v>
      </c>
      <c r="AA234" s="154" t="s">
        <v>11697</v>
      </c>
      <c r="AB234" s="154" t="s">
        <v>12396</v>
      </c>
      <c r="AC234" s="154" t="s">
        <v>12397</v>
      </c>
      <c r="AD234" s="154" t="s">
        <v>12398</v>
      </c>
      <c r="AE234" s="154" t="s">
        <v>12399</v>
      </c>
      <c r="AF234" s="154" t="s">
        <v>11702</v>
      </c>
      <c r="AG234" s="154" t="s">
        <v>11703</v>
      </c>
      <c r="AH234" s="154" t="s">
        <v>12400</v>
      </c>
      <c r="AI234" s="154" t="s">
        <v>11705</v>
      </c>
      <c r="AJ234" s="154" t="s">
        <v>11706</v>
      </c>
      <c r="AK234" s="154" t="s">
        <v>12401</v>
      </c>
      <c r="AL234" s="154" t="s">
        <v>11708</v>
      </c>
      <c r="AM234" s="154" t="s">
        <v>11709</v>
      </c>
      <c r="AN234" s="154" t="s">
        <v>12367</v>
      </c>
      <c r="AO234" s="154" t="s">
        <v>11711</v>
      </c>
      <c r="AP234" s="154" t="s">
        <v>12402</v>
      </c>
      <c r="AQ234" s="154" t="s">
        <v>12403</v>
      </c>
      <c r="AR234" s="154" t="s">
        <v>12404</v>
      </c>
      <c r="AS234" s="154" t="s">
        <v>12405</v>
      </c>
      <c r="AT234" s="154" t="s">
        <v>7743</v>
      </c>
      <c r="AU234" s="192" t="s">
        <v>7404</v>
      </c>
      <c r="AV234" s="192" t="s">
        <v>12406</v>
      </c>
      <c r="AW234" s="192" t="s">
        <v>7406</v>
      </c>
      <c r="AX234" s="192" t="s">
        <v>7407</v>
      </c>
      <c r="AZ234" s="230" t="s">
        <v>369</v>
      </c>
      <c r="BA234" s="230" t="s">
        <v>7562</v>
      </c>
      <c r="BB234" s="230">
        <v>2</v>
      </c>
      <c r="BC234" s="194" t="s">
        <v>7589</v>
      </c>
      <c r="BD234" s="194" t="s">
        <v>7590</v>
      </c>
      <c r="BE234" s="194" t="s">
        <v>7591</v>
      </c>
      <c r="BF234" s="194" t="s">
        <v>7443</v>
      </c>
      <c r="BG234" s="194" t="s">
        <v>7442</v>
      </c>
      <c r="BH234" s="230" t="s">
        <v>7592</v>
      </c>
      <c r="BJ234" s="230">
        <v>4</v>
      </c>
      <c r="BK234" s="230" t="s">
        <v>7593</v>
      </c>
      <c r="BL234" s="198" t="s">
        <v>7412</v>
      </c>
      <c r="CQ234" s="199">
        <v>1</v>
      </c>
    </row>
    <row r="235" spans="13:95" x14ac:dyDescent="0.25">
      <c r="M235" s="192" t="s">
        <v>3943</v>
      </c>
      <c r="N235" s="192">
        <v>233</v>
      </c>
      <c r="O235" s="192" t="s">
        <v>11686</v>
      </c>
      <c r="P235" s="154" t="s">
        <v>11687</v>
      </c>
      <c r="Q235" s="154" t="s">
        <v>10799</v>
      </c>
      <c r="R235" s="154" t="s">
        <v>12354</v>
      </c>
      <c r="S235" s="192" t="s">
        <v>12355</v>
      </c>
      <c r="T235" s="154" t="s">
        <v>12407</v>
      </c>
      <c r="U235" s="192" t="s">
        <v>12408</v>
      </c>
      <c r="V235" s="154" t="s">
        <v>12409</v>
      </c>
      <c r="W235" s="154" t="s">
        <v>12410</v>
      </c>
      <c r="X235" s="154" t="s">
        <v>12411</v>
      </c>
      <c r="Y235" s="154" t="s">
        <v>11695</v>
      </c>
      <c r="Z235" s="154" t="s">
        <v>11696</v>
      </c>
      <c r="AA235" s="154" t="s">
        <v>11697</v>
      </c>
      <c r="AB235" s="154" t="s">
        <v>12412</v>
      </c>
      <c r="AC235" s="154" t="s">
        <v>12413</v>
      </c>
      <c r="AD235" s="154" t="s">
        <v>12414</v>
      </c>
      <c r="AE235" s="154" t="s">
        <v>12415</v>
      </c>
      <c r="AF235" s="154" t="s">
        <v>11702</v>
      </c>
      <c r="AG235" s="154" t="s">
        <v>11703</v>
      </c>
      <c r="AH235" s="154" t="s">
        <v>12416</v>
      </c>
      <c r="AI235" s="154" t="s">
        <v>11705</v>
      </c>
      <c r="AJ235" s="154" t="s">
        <v>11706</v>
      </c>
      <c r="AK235" s="154" t="s">
        <v>12417</v>
      </c>
      <c r="AL235" s="154" t="s">
        <v>11708</v>
      </c>
      <c r="AM235" s="154" t="s">
        <v>11709</v>
      </c>
      <c r="AN235" s="154" t="s">
        <v>12367</v>
      </c>
      <c r="AO235" s="154" t="s">
        <v>11711</v>
      </c>
      <c r="AP235" s="154" t="s">
        <v>12418</v>
      </c>
      <c r="AQ235" s="154" t="s">
        <v>12419</v>
      </c>
      <c r="AR235" s="154" t="s">
        <v>12420</v>
      </c>
      <c r="AS235" s="154" t="s">
        <v>12421</v>
      </c>
      <c r="AT235" s="154" t="s">
        <v>7743</v>
      </c>
      <c r="AU235" s="192" t="s">
        <v>7404</v>
      </c>
      <c r="AV235" s="192" t="s">
        <v>12422</v>
      </c>
      <c r="AW235" s="192" t="s">
        <v>7406</v>
      </c>
      <c r="AX235" s="192" t="s">
        <v>7407</v>
      </c>
      <c r="AZ235" s="230" t="s">
        <v>369</v>
      </c>
      <c r="BA235" s="230" t="s">
        <v>7562</v>
      </c>
      <c r="BB235" s="230">
        <v>3</v>
      </c>
      <c r="BC235" s="194" t="s">
        <v>7620</v>
      </c>
      <c r="BD235" s="194" t="s">
        <v>12335</v>
      </c>
      <c r="BE235" s="194" t="s">
        <v>12336</v>
      </c>
      <c r="BJ235" s="230">
        <v>4</v>
      </c>
      <c r="BK235" s="230" t="s">
        <v>7622</v>
      </c>
      <c r="BL235" s="198" t="s">
        <v>7412</v>
      </c>
      <c r="CQ235" s="199">
        <v>1</v>
      </c>
    </row>
    <row r="236" spans="13:95" x14ac:dyDescent="0.25">
      <c r="M236" s="192" t="s">
        <v>3965</v>
      </c>
      <c r="N236" s="192">
        <v>234</v>
      </c>
      <c r="O236" s="192" t="s">
        <v>11686</v>
      </c>
      <c r="P236" s="154" t="s">
        <v>11687</v>
      </c>
      <c r="Q236" s="154" t="s">
        <v>10799</v>
      </c>
      <c r="R236" s="154" t="s">
        <v>12354</v>
      </c>
      <c r="S236" s="192" t="s">
        <v>12355</v>
      </c>
      <c r="T236" s="154" t="s">
        <v>12423</v>
      </c>
      <c r="U236" s="192" t="s">
        <v>10331</v>
      </c>
      <c r="V236" s="154" t="s">
        <v>12424</v>
      </c>
      <c r="W236" s="154" t="s">
        <v>12043</v>
      </c>
      <c r="X236" s="154" t="s">
        <v>12425</v>
      </c>
      <c r="Y236" s="154" t="s">
        <v>11695</v>
      </c>
      <c r="Z236" s="154" t="s">
        <v>11696</v>
      </c>
      <c r="AA236" s="154" t="s">
        <v>11697</v>
      </c>
      <c r="AB236" s="154" t="s">
        <v>12426</v>
      </c>
      <c r="AC236" s="154" t="s">
        <v>12427</v>
      </c>
      <c r="AD236" s="154" t="s">
        <v>12428</v>
      </c>
      <c r="AE236" s="154" t="s">
        <v>12429</v>
      </c>
      <c r="AF236" s="154" t="s">
        <v>11702</v>
      </c>
      <c r="AG236" s="154" t="s">
        <v>11703</v>
      </c>
      <c r="AH236" s="154" t="s">
        <v>12430</v>
      </c>
      <c r="AI236" s="154" t="s">
        <v>11705</v>
      </c>
      <c r="AJ236" s="154" t="s">
        <v>11706</v>
      </c>
      <c r="AK236" s="154" t="s">
        <v>12431</v>
      </c>
      <c r="AL236" s="154" t="s">
        <v>11708</v>
      </c>
      <c r="AM236" s="154" t="s">
        <v>11709</v>
      </c>
      <c r="AN236" s="154" t="s">
        <v>12367</v>
      </c>
      <c r="AO236" s="154" t="s">
        <v>11711</v>
      </c>
      <c r="AP236" s="154" t="s">
        <v>12432</v>
      </c>
      <c r="AQ236" s="154" t="s">
        <v>12433</v>
      </c>
      <c r="AR236" s="154" t="s">
        <v>12434</v>
      </c>
      <c r="AS236" s="154" t="s">
        <v>12435</v>
      </c>
      <c r="AT236" s="154" t="s">
        <v>7743</v>
      </c>
      <c r="AU236" s="192" t="s">
        <v>7404</v>
      </c>
      <c r="AV236" s="192" t="s">
        <v>12436</v>
      </c>
      <c r="AW236" s="192" t="s">
        <v>7406</v>
      </c>
      <c r="AX236" s="192" t="s">
        <v>7407</v>
      </c>
      <c r="AZ236" s="230" t="s">
        <v>369</v>
      </c>
      <c r="BA236" s="230" t="s">
        <v>7562</v>
      </c>
      <c r="BB236" s="230">
        <v>4</v>
      </c>
      <c r="BC236" s="194" t="s">
        <v>7649</v>
      </c>
      <c r="BD236" s="194" t="s">
        <v>7650</v>
      </c>
      <c r="BE236" s="194" t="s">
        <v>7651</v>
      </c>
      <c r="BF236" s="194" t="s">
        <v>7652</v>
      </c>
      <c r="BG236" s="194" t="s">
        <v>7653</v>
      </c>
      <c r="BH236" s="230" t="s">
        <v>7654</v>
      </c>
      <c r="BI236" s="230" t="s">
        <v>7655</v>
      </c>
      <c r="BJ236" s="230">
        <v>4</v>
      </c>
      <c r="BK236" s="230" t="s">
        <v>7656</v>
      </c>
      <c r="BL236" s="198" t="s">
        <v>7412</v>
      </c>
      <c r="CQ236" s="199">
        <v>1</v>
      </c>
    </row>
    <row r="237" spans="13:95" x14ac:dyDescent="0.25">
      <c r="M237" s="192" t="s">
        <v>3986</v>
      </c>
      <c r="N237" s="192">
        <v>235</v>
      </c>
      <c r="O237" s="192" t="s">
        <v>11686</v>
      </c>
      <c r="P237" s="154" t="s">
        <v>11687</v>
      </c>
      <c r="Q237" s="154" t="s">
        <v>10799</v>
      </c>
      <c r="R237" s="154" t="s">
        <v>12354</v>
      </c>
      <c r="S237" s="192" t="s">
        <v>12355</v>
      </c>
      <c r="T237" s="154" t="s">
        <v>12437</v>
      </c>
      <c r="U237" s="192" t="s">
        <v>12438</v>
      </c>
      <c r="V237" s="154" t="s">
        <v>12439</v>
      </c>
      <c r="W237" s="154" t="s">
        <v>12440</v>
      </c>
      <c r="X237" s="154" t="s">
        <v>12441</v>
      </c>
      <c r="Y237" s="154" t="s">
        <v>11695</v>
      </c>
      <c r="Z237" s="154" t="s">
        <v>11696</v>
      </c>
      <c r="AA237" s="154" t="s">
        <v>11697</v>
      </c>
      <c r="AB237" s="154" t="s">
        <v>12442</v>
      </c>
      <c r="AC237" s="154" t="s">
        <v>12443</v>
      </c>
      <c r="AD237" s="154" t="s">
        <v>12444</v>
      </c>
      <c r="AE237" s="154" t="s">
        <v>12445</v>
      </c>
      <c r="AF237" s="154" t="s">
        <v>11702</v>
      </c>
      <c r="AG237" s="154" t="s">
        <v>11703</v>
      </c>
      <c r="AH237" s="154" t="s">
        <v>12446</v>
      </c>
      <c r="AI237" s="154" t="s">
        <v>11705</v>
      </c>
      <c r="AJ237" s="154" t="s">
        <v>11706</v>
      </c>
      <c r="AK237" s="154" t="s">
        <v>12447</v>
      </c>
      <c r="AL237" s="154" t="s">
        <v>11708</v>
      </c>
      <c r="AM237" s="154" t="s">
        <v>11709</v>
      </c>
      <c r="AN237" s="154" t="s">
        <v>12367</v>
      </c>
      <c r="AO237" s="154" t="s">
        <v>11711</v>
      </c>
      <c r="AP237" s="154" t="s">
        <v>12448</v>
      </c>
      <c r="AQ237" s="154" t="s">
        <v>12449</v>
      </c>
      <c r="AR237" s="154" t="s">
        <v>12450</v>
      </c>
      <c r="AS237" s="154" t="s">
        <v>12451</v>
      </c>
      <c r="AT237" s="154" t="s">
        <v>7743</v>
      </c>
      <c r="AU237" s="192" t="s">
        <v>7404</v>
      </c>
      <c r="AV237" s="192" t="s">
        <v>12452</v>
      </c>
      <c r="AW237" s="192" t="s">
        <v>7406</v>
      </c>
      <c r="AX237" s="192" t="s">
        <v>7407</v>
      </c>
      <c r="AZ237" s="230" t="s">
        <v>369</v>
      </c>
      <c r="BA237" s="230" t="s">
        <v>7562</v>
      </c>
      <c r="BB237" s="230">
        <v>5</v>
      </c>
      <c r="BC237" s="194" t="s">
        <v>7686</v>
      </c>
      <c r="BD237" s="194" t="s">
        <v>7687</v>
      </c>
      <c r="BE237" s="194" t="s">
        <v>7688</v>
      </c>
      <c r="BF237" s="194" t="s">
        <v>7689</v>
      </c>
      <c r="BG237" s="194" t="s">
        <v>7690</v>
      </c>
      <c r="BH237" s="230" t="s">
        <v>7691</v>
      </c>
      <c r="BJ237" s="230">
        <v>4</v>
      </c>
      <c r="BK237" s="230" t="s">
        <v>7692</v>
      </c>
      <c r="BL237" s="198" t="s">
        <v>7412</v>
      </c>
      <c r="CQ237" s="199">
        <v>1</v>
      </c>
    </row>
    <row r="238" spans="13:95" x14ac:dyDescent="0.25">
      <c r="M238" s="192" t="s">
        <v>12453</v>
      </c>
      <c r="N238" s="192">
        <v>236</v>
      </c>
      <c r="O238" s="192" t="s">
        <v>11686</v>
      </c>
      <c r="P238" s="154" t="s">
        <v>11687</v>
      </c>
      <c r="Q238" s="154" t="s">
        <v>10799</v>
      </c>
      <c r="R238" s="154" t="s">
        <v>12354</v>
      </c>
      <c r="S238" s="192" t="s">
        <v>12355</v>
      </c>
      <c r="T238" s="154" t="s">
        <v>12454</v>
      </c>
      <c r="U238" s="192" t="s">
        <v>12376</v>
      </c>
      <c r="V238" s="154" t="s">
        <v>12455</v>
      </c>
      <c r="W238" s="154" t="s">
        <v>12378</v>
      </c>
      <c r="X238" s="154" t="s">
        <v>12456</v>
      </c>
      <c r="Y238" s="154" t="s">
        <v>11695</v>
      </c>
      <c r="Z238" s="154" t="s">
        <v>11696</v>
      </c>
      <c r="AA238" s="154" t="s">
        <v>11697</v>
      </c>
      <c r="AB238" s="154" t="s">
        <v>12457</v>
      </c>
      <c r="AC238" s="154" t="s">
        <v>12458</v>
      </c>
      <c r="AD238" s="154" t="s">
        <v>12459</v>
      </c>
      <c r="AE238" s="154" t="s">
        <v>12460</v>
      </c>
      <c r="AF238" s="154" t="s">
        <v>11702</v>
      </c>
      <c r="AG238" s="154" t="s">
        <v>11703</v>
      </c>
      <c r="AH238" s="154" t="s">
        <v>12461</v>
      </c>
      <c r="AI238" s="154" t="s">
        <v>11705</v>
      </c>
      <c r="AJ238" s="154" t="s">
        <v>11706</v>
      </c>
      <c r="AK238" s="154" t="s">
        <v>12462</v>
      </c>
      <c r="AL238" s="154" t="s">
        <v>11708</v>
      </c>
      <c r="AM238" s="154" t="s">
        <v>11709</v>
      </c>
      <c r="AN238" s="154" t="s">
        <v>12367</v>
      </c>
      <c r="AO238" s="154" t="s">
        <v>11711</v>
      </c>
      <c r="AP238" s="154" t="s">
        <v>12463</v>
      </c>
      <c r="AQ238" s="154" t="s">
        <v>12464</v>
      </c>
      <c r="AR238" s="154" t="s">
        <v>12465</v>
      </c>
      <c r="AS238" s="154" t="s">
        <v>12466</v>
      </c>
      <c r="AT238" s="154" t="s">
        <v>7743</v>
      </c>
      <c r="AU238" s="192" t="s">
        <v>7404</v>
      </c>
      <c r="AV238" s="192" t="s">
        <v>12467</v>
      </c>
      <c r="AW238" s="192" t="s">
        <v>7406</v>
      </c>
      <c r="AX238" s="192" t="s">
        <v>7407</v>
      </c>
      <c r="AZ238" s="230" t="s">
        <v>369</v>
      </c>
      <c r="BA238" s="230" t="s">
        <v>5333</v>
      </c>
      <c r="BB238" s="230">
        <v>1</v>
      </c>
      <c r="BC238" s="194" t="s">
        <v>7719</v>
      </c>
      <c r="BD238" s="194" t="s">
        <v>12301</v>
      </c>
      <c r="BE238" s="194" t="s">
        <v>10683</v>
      </c>
      <c r="BH238" s="194"/>
      <c r="BI238" s="194"/>
      <c r="BJ238" s="230">
        <v>4</v>
      </c>
      <c r="BK238" s="230" t="s">
        <v>7720</v>
      </c>
      <c r="BL238" s="198" t="s">
        <v>7412</v>
      </c>
      <c r="CQ238" s="199">
        <v>1</v>
      </c>
    </row>
    <row r="239" spans="13:95" x14ac:dyDescent="0.25">
      <c r="M239" s="192" t="s">
        <v>12468</v>
      </c>
      <c r="N239" s="192">
        <v>237</v>
      </c>
      <c r="O239" s="192" t="s">
        <v>11686</v>
      </c>
      <c r="P239" s="154" t="s">
        <v>11687</v>
      </c>
      <c r="Q239" s="154" t="s">
        <v>10799</v>
      </c>
      <c r="R239" s="154" t="s">
        <v>12354</v>
      </c>
      <c r="S239" s="192" t="s">
        <v>12355</v>
      </c>
      <c r="T239" s="154" t="s">
        <v>12469</v>
      </c>
      <c r="U239" s="192" t="s">
        <v>12338</v>
      </c>
      <c r="V239" s="154" t="s">
        <v>12470</v>
      </c>
      <c r="W239" s="154" t="s">
        <v>12340</v>
      </c>
      <c r="X239" s="154" t="s">
        <v>12471</v>
      </c>
      <c r="Y239" s="154" t="s">
        <v>11695</v>
      </c>
      <c r="Z239" s="154" t="s">
        <v>11696</v>
      </c>
      <c r="AA239" s="154" t="s">
        <v>11697</v>
      </c>
      <c r="AB239" s="154" t="s">
        <v>12472</v>
      </c>
      <c r="AC239" s="154" t="s">
        <v>12473</v>
      </c>
      <c r="AD239" s="154" t="s">
        <v>12474</v>
      </c>
      <c r="AE239" s="154" t="s">
        <v>12475</v>
      </c>
      <c r="AF239" s="154" t="s">
        <v>11702</v>
      </c>
      <c r="AG239" s="154" t="s">
        <v>11703</v>
      </c>
      <c r="AH239" s="154" t="s">
        <v>12476</v>
      </c>
      <c r="AI239" s="154" t="s">
        <v>11705</v>
      </c>
      <c r="AJ239" s="154" t="s">
        <v>11706</v>
      </c>
      <c r="AK239" s="154" t="s">
        <v>12477</v>
      </c>
      <c r="AL239" s="154" t="s">
        <v>11708</v>
      </c>
      <c r="AM239" s="154" t="s">
        <v>11709</v>
      </c>
      <c r="AN239" s="154" t="s">
        <v>12367</v>
      </c>
      <c r="AO239" s="154" t="s">
        <v>11711</v>
      </c>
      <c r="AP239" s="154" t="s">
        <v>12478</v>
      </c>
      <c r="AQ239" s="154" t="s">
        <v>12479</v>
      </c>
      <c r="AR239" s="154" t="s">
        <v>12480</v>
      </c>
      <c r="AS239" s="154" t="s">
        <v>12481</v>
      </c>
      <c r="AT239" s="154" t="s">
        <v>7743</v>
      </c>
      <c r="AU239" s="192" t="s">
        <v>7404</v>
      </c>
      <c r="AV239" s="192" t="s">
        <v>12482</v>
      </c>
      <c r="AW239" s="192" t="s">
        <v>7406</v>
      </c>
      <c r="AX239" s="192" t="s">
        <v>7407</v>
      </c>
      <c r="AZ239" s="230" t="s">
        <v>369</v>
      </c>
      <c r="BA239" s="230" t="s">
        <v>5333</v>
      </c>
      <c r="BB239" s="230">
        <v>2</v>
      </c>
      <c r="BC239" s="194" t="s">
        <v>7745</v>
      </c>
      <c r="BD239" s="194" t="s">
        <v>7746</v>
      </c>
      <c r="BE239" s="194" t="s">
        <v>7747</v>
      </c>
      <c r="BF239" s="194" t="s">
        <v>7748</v>
      </c>
      <c r="BG239" s="194" t="s">
        <v>7749</v>
      </c>
      <c r="BH239" s="194" t="s">
        <v>7750</v>
      </c>
      <c r="BI239" s="194"/>
      <c r="BJ239" s="230">
        <v>4</v>
      </c>
      <c r="BK239" s="230" t="s">
        <v>7751</v>
      </c>
      <c r="BL239" s="198" t="s">
        <v>7412</v>
      </c>
      <c r="CQ239" s="199">
        <v>1</v>
      </c>
    </row>
    <row r="240" spans="13:95" x14ac:dyDescent="0.25">
      <c r="M240" s="192" t="s">
        <v>12483</v>
      </c>
      <c r="N240" s="192">
        <v>238</v>
      </c>
      <c r="O240" s="192" t="s">
        <v>11686</v>
      </c>
      <c r="P240" s="154" t="s">
        <v>11687</v>
      </c>
      <c r="Q240" s="154" t="s">
        <v>10549</v>
      </c>
      <c r="R240" s="154" t="s">
        <v>12484</v>
      </c>
      <c r="S240" s="192" t="s">
        <v>12485</v>
      </c>
      <c r="T240" s="154" t="s">
        <v>12486</v>
      </c>
      <c r="U240" s="192" t="s">
        <v>12487</v>
      </c>
      <c r="V240" s="154" t="s">
        <v>12488</v>
      </c>
      <c r="W240" s="154" t="s">
        <v>12489</v>
      </c>
      <c r="X240" s="154" t="s">
        <v>12490</v>
      </c>
      <c r="Y240" s="154" t="s">
        <v>11695</v>
      </c>
      <c r="Z240" s="154" t="s">
        <v>11696</v>
      </c>
      <c r="AA240" s="154" t="s">
        <v>11697</v>
      </c>
      <c r="AB240" s="154" t="s">
        <v>12491</v>
      </c>
      <c r="AC240" s="154" t="s">
        <v>12492</v>
      </c>
      <c r="AD240" s="154" t="s">
        <v>12493</v>
      </c>
      <c r="AE240" s="154" t="s">
        <v>12082</v>
      </c>
      <c r="AF240" s="154" t="s">
        <v>11702</v>
      </c>
      <c r="AG240" s="154" t="s">
        <v>11703</v>
      </c>
      <c r="AH240" s="154" t="s">
        <v>12494</v>
      </c>
      <c r="AI240" s="154" t="s">
        <v>11705</v>
      </c>
      <c r="AJ240" s="154" t="s">
        <v>11706</v>
      </c>
      <c r="AK240" s="154" t="s">
        <v>12495</v>
      </c>
      <c r="AL240" s="154" t="s">
        <v>11708</v>
      </c>
      <c r="AM240" s="154" t="s">
        <v>11709</v>
      </c>
      <c r="AN240" s="154" t="s">
        <v>12496</v>
      </c>
      <c r="AO240" s="154" t="s">
        <v>11711</v>
      </c>
      <c r="AP240" s="154" t="s">
        <v>12497</v>
      </c>
      <c r="AQ240" s="154" t="s">
        <v>12498</v>
      </c>
      <c r="AR240" s="154" t="s">
        <v>12499</v>
      </c>
      <c r="AS240" s="154" t="s">
        <v>12500</v>
      </c>
      <c r="AT240" s="154" t="s">
        <v>12501</v>
      </c>
      <c r="AU240" s="192" t="s">
        <v>7404</v>
      </c>
      <c r="AV240" s="192" t="s">
        <v>12502</v>
      </c>
      <c r="AW240" s="192" t="s">
        <v>7406</v>
      </c>
      <c r="AX240" s="192" t="s">
        <v>7407</v>
      </c>
      <c r="AZ240" s="230" t="s">
        <v>369</v>
      </c>
      <c r="BA240" s="230" t="s">
        <v>5333</v>
      </c>
      <c r="BB240" s="230">
        <v>3</v>
      </c>
      <c r="BC240" s="194" t="s">
        <v>7781</v>
      </c>
      <c r="BD240" s="194" t="s">
        <v>12336</v>
      </c>
      <c r="BH240" s="194"/>
      <c r="BI240" s="194"/>
      <c r="BJ240" s="230">
        <v>4</v>
      </c>
      <c r="BK240" s="230" t="s">
        <v>7782</v>
      </c>
      <c r="BL240" s="198" t="s">
        <v>7412</v>
      </c>
      <c r="CQ240" s="199">
        <v>1</v>
      </c>
    </row>
    <row r="241" spans="13:95" x14ac:dyDescent="0.25">
      <c r="M241" s="192" t="s">
        <v>12503</v>
      </c>
      <c r="N241" s="192">
        <v>239</v>
      </c>
      <c r="O241" s="192" t="s">
        <v>11686</v>
      </c>
      <c r="P241" s="154" t="s">
        <v>11687</v>
      </c>
      <c r="Q241" s="154" t="s">
        <v>10549</v>
      </c>
      <c r="R241" s="154" t="s">
        <v>12484</v>
      </c>
      <c r="S241" s="192" t="s">
        <v>12485</v>
      </c>
      <c r="T241" s="154" t="s">
        <v>12504</v>
      </c>
      <c r="U241" s="192" t="s">
        <v>12505</v>
      </c>
      <c r="V241" s="154" t="s">
        <v>12506</v>
      </c>
      <c r="W241" s="154" t="s">
        <v>12507</v>
      </c>
      <c r="X241" s="154" t="s">
        <v>12508</v>
      </c>
      <c r="Y241" s="154" t="s">
        <v>11695</v>
      </c>
      <c r="Z241" s="154" t="s">
        <v>11696</v>
      </c>
      <c r="AA241" s="154" t="s">
        <v>11697</v>
      </c>
      <c r="AB241" s="154" t="s">
        <v>12509</v>
      </c>
      <c r="AC241" s="154" t="s">
        <v>12510</v>
      </c>
      <c r="AD241" s="154" t="s">
        <v>12511</v>
      </c>
      <c r="AE241" s="154" t="s">
        <v>12512</v>
      </c>
      <c r="AF241" s="154" t="s">
        <v>11702</v>
      </c>
      <c r="AG241" s="154" t="s">
        <v>11703</v>
      </c>
      <c r="AH241" s="154" t="s">
        <v>12513</v>
      </c>
      <c r="AI241" s="154" t="s">
        <v>11705</v>
      </c>
      <c r="AJ241" s="154" t="s">
        <v>11706</v>
      </c>
      <c r="AK241" s="154" t="s">
        <v>12514</v>
      </c>
      <c r="AL241" s="154" t="s">
        <v>11708</v>
      </c>
      <c r="AM241" s="154" t="s">
        <v>11709</v>
      </c>
      <c r="AN241" s="154" t="s">
        <v>12496</v>
      </c>
      <c r="AO241" s="154" t="s">
        <v>11711</v>
      </c>
      <c r="AP241" s="154" t="s">
        <v>12515</v>
      </c>
      <c r="AQ241" s="154" t="s">
        <v>12516</v>
      </c>
      <c r="AR241" s="154" t="s">
        <v>12517</v>
      </c>
      <c r="AS241" s="154" t="s">
        <v>12518</v>
      </c>
      <c r="AT241" s="154" t="s">
        <v>12501</v>
      </c>
      <c r="AU241" s="192" t="s">
        <v>7404</v>
      </c>
      <c r="AV241" s="192" t="s">
        <v>12519</v>
      </c>
      <c r="AW241" s="192" t="s">
        <v>7406</v>
      </c>
      <c r="AX241" s="192" t="s">
        <v>7407</v>
      </c>
      <c r="AZ241" s="230" t="s">
        <v>369</v>
      </c>
      <c r="BA241" s="230" t="s">
        <v>5333</v>
      </c>
      <c r="BB241" s="230">
        <v>4</v>
      </c>
      <c r="BC241" s="194" t="s">
        <v>7806</v>
      </c>
      <c r="BD241" s="194" t="s">
        <v>7807</v>
      </c>
      <c r="BE241" s="194" t="s">
        <v>7808</v>
      </c>
      <c r="BF241" s="194" t="s">
        <v>7654</v>
      </c>
      <c r="BG241" s="194" t="s">
        <v>7809</v>
      </c>
      <c r="BH241" s="194" t="s">
        <v>7810</v>
      </c>
      <c r="BI241" s="194" t="s">
        <v>7811</v>
      </c>
      <c r="BJ241" s="230">
        <v>4</v>
      </c>
      <c r="BK241" s="230" t="s">
        <v>7812</v>
      </c>
      <c r="BL241" s="198" t="s">
        <v>7412</v>
      </c>
      <c r="CQ241" s="199">
        <v>1</v>
      </c>
    </row>
    <row r="242" spans="13:95" x14ac:dyDescent="0.25">
      <c r="M242" s="192" t="s">
        <v>12520</v>
      </c>
      <c r="N242" s="192">
        <v>240</v>
      </c>
      <c r="O242" s="192" t="s">
        <v>11686</v>
      </c>
      <c r="P242" s="154" t="s">
        <v>11687</v>
      </c>
      <c r="Q242" s="154" t="s">
        <v>10549</v>
      </c>
      <c r="R242" s="154" t="s">
        <v>12484</v>
      </c>
      <c r="S242" s="192" t="s">
        <v>12485</v>
      </c>
      <c r="T242" s="154" t="s">
        <v>12521</v>
      </c>
      <c r="U242" s="192" t="s">
        <v>12522</v>
      </c>
      <c r="V242" s="154" t="s">
        <v>12523</v>
      </c>
      <c r="W242" s="154" t="s">
        <v>12524</v>
      </c>
      <c r="X242" s="154" t="s">
        <v>12525</v>
      </c>
      <c r="Y242" s="154" t="s">
        <v>11695</v>
      </c>
      <c r="Z242" s="154" t="s">
        <v>11696</v>
      </c>
      <c r="AA242" s="154" t="s">
        <v>11697</v>
      </c>
      <c r="AB242" s="154" t="s">
        <v>12526</v>
      </c>
      <c r="AC242" s="154" t="s">
        <v>12527</v>
      </c>
      <c r="AD242" s="154" t="s">
        <v>12528</v>
      </c>
      <c r="AE242" s="154" t="s">
        <v>12529</v>
      </c>
      <c r="AF242" s="154" t="s">
        <v>11702</v>
      </c>
      <c r="AG242" s="154" t="s">
        <v>11703</v>
      </c>
      <c r="AH242" s="154" t="s">
        <v>12530</v>
      </c>
      <c r="AI242" s="154" t="s">
        <v>11705</v>
      </c>
      <c r="AJ242" s="154" t="s">
        <v>11706</v>
      </c>
      <c r="AK242" s="154" t="s">
        <v>12531</v>
      </c>
      <c r="AL242" s="154" t="s">
        <v>11708</v>
      </c>
      <c r="AM242" s="154" t="s">
        <v>11709</v>
      </c>
      <c r="AN242" s="154" t="s">
        <v>12496</v>
      </c>
      <c r="AO242" s="154" t="s">
        <v>11711</v>
      </c>
      <c r="AP242" s="154" t="s">
        <v>12532</v>
      </c>
      <c r="AQ242" s="154" t="s">
        <v>12533</v>
      </c>
      <c r="AR242" s="154" t="s">
        <v>12534</v>
      </c>
      <c r="AS242" s="154" t="s">
        <v>12535</v>
      </c>
      <c r="AT242" s="154" t="s">
        <v>12501</v>
      </c>
      <c r="AU242" s="192" t="s">
        <v>7404</v>
      </c>
      <c r="AV242" s="192" t="s">
        <v>12536</v>
      </c>
      <c r="AW242" s="192" t="s">
        <v>7406</v>
      </c>
      <c r="AX242" s="192" t="s">
        <v>7407</v>
      </c>
      <c r="AZ242" s="230" t="s">
        <v>369</v>
      </c>
      <c r="BA242" s="230" t="s">
        <v>5333</v>
      </c>
      <c r="BB242" s="230">
        <v>5</v>
      </c>
      <c r="BC242" s="194" t="s">
        <v>7836</v>
      </c>
      <c r="BD242" s="194" t="s">
        <v>7837</v>
      </c>
      <c r="BE242" s="194" t="s">
        <v>7838</v>
      </c>
      <c r="BF242" s="194" t="s">
        <v>7839</v>
      </c>
      <c r="BG242" s="194" t="s">
        <v>7840</v>
      </c>
      <c r="BH242" s="194" t="s">
        <v>7533</v>
      </c>
      <c r="BI242" s="194"/>
      <c r="BJ242" s="230">
        <v>4</v>
      </c>
      <c r="BK242" s="230" t="s">
        <v>7841</v>
      </c>
      <c r="BL242" s="198" t="s">
        <v>7412</v>
      </c>
      <c r="CQ242" s="199">
        <v>1</v>
      </c>
    </row>
    <row r="243" spans="13:95" x14ac:dyDescent="0.25">
      <c r="M243" s="192" t="s">
        <v>12537</v>
      </c>
      <c r="N243" s="192">
        <v>241</v>
      </c>
      <c r="O243" s="192" t="s">
        <v>11686</v>
      </c>
      <c r="P243" s="154" t="s">
        <v>11687</v>
      </c>
      <c r="Q243" s="154" t="s">
        <v>10549</v>
      </c>
      <c r="R243" s="154" t="s">
        <v>12484</v>
      </c>
      <c r="S243" s="192" t="s">
        <v>12485</v>
      </c>
      <c r="T243" s="154" t="s">
        <v>12538</v>
      </c>
      <c r="U243" s="192" t="s">
        <v>12539</v>
      </c>
      <c r="V243" s="154" t="s">
        <v>12540</v>
      </c>
      <c r="W243" s="154" t="s">
        <v>12541</v>
      </c>
      <c r="X243" s="154" t="s">
        <v>12542</v>
      </c>
      <c r="Y243" s="154" t="s">
        <v>11695</v>
      </c>
      <c r="Z243" s="154" t="s">
        <v>11696</v>
      </c>
      <c r="AA243" s="154" t="s">
        <v>11697</v>
      </c>
      <c r="AB243" s="154" t="s">
        <v>12543</v>
      </c>
      <c r="AC243" s="154" t="s">
        <v>12544</v>
      </c>
      <c r="AD243" s="154" t="s">
        <v>12545</v>
      </c>
      <c r="AE243" s="154" t="s">
        <v>12546</v>
      </c>
      <c r="AF243" s="154" t="s">
        <v>11702</v>
      </c>
      <c r="AG243" s="154" t="s">
        <v>11703</v>
      </c>
      <c r="AH243" s="154" t="s">
        <v>12547</v>
      </c>
      <c r="AI243" s="154" t="s">
        <v>11705</v>
      </c>
      <c r="AJ243" s="154" t="s">
        <v>11706</v>
      </c>
      <c r="AK243" s="154" t="s">
        <v>12548</v>
      </c>
      <c r="AL243" s="154" t="s">
        <v>11708</v>
      </c>
      <c r="AM243" s="154" t="s">
        <v>11709</v>
      </c>
      <c r="AN243" s="154" t="s">
        <v>12496</v>
      </c>
      <c r="AO243" s="154" t="s">
        <v>11711</v>
      </c>
      <c r="AP243" s="154" t="s">
        <v>12549</v>
      </c>
      <c r="AQ243" s="154" t="s">
        <v>12550</v>
      </c>
      <c r="AR243" s="154" t="s">
        <v>12551</v>
      </c>
      <c r="AS243" s="154" t="s">
        <v>12552</v>
      </c>
      <c r="AT243" s="154" t="s">
        <v>12501</v>
      </c>
      <c r="AU243" s="192" t="s">
        <v>7404</v>
      </c>
      <c r="AV243" s="192" t="s">
        <v>12553</v>
      </c>
      <c r="AW243" s="192" t="s">
        <v>7406</v>
      </c>
      <c r="AX243" s="192" t="s">
        <v>7407</v>
      </c>
      <c r="AZ243" s="230" t="s">
        <v>384</v>
      </c>
      <c r="BA243" s="230" t="s">
        <v>5332</v>
      </c>
      <c r="BB243" s="230">
        <v>1</v>
      </c>
      <c r="BC243" s="194" t="s">
        <v>7408</v>
      </c>
      <c r="BD243" s="194" t="s">
        <v>12554</v>
      </c>
      <c r="BE243" s="194" t="s">
        <v>10683</v>
      </c>
      <c r="BI243" s="194"/>
      <c r="BJ243" s="230">
        <v>4</v>
      </c>
      <c r="BK243" s="230" t="s">
        <v>7411</v>
      </c>
      <c r="BL243" s="198" t="s">
        <v>7412</v>
      </c>
      <c r="CQ243" s="199">
        <v>1</v>
      </c>
    </row>
    <row r="244" spans="13:95" x14ac:dyDescent="0.25">
      <c r="M244" s="192" t="s">
        <v>12555</v>
      </c>
      <c r="N244" s="192">
        <v>242</v>
      </c>
      <c r="O244" s="192" t="s">
        <v>11686</v>
      </c>
      <c r="P244" s="154" t="s">
        <v>11687</v>
      </c>
      <c r="Q244" s="154" t="s">
        <v>10549</v>
      </c>
      <c r="R244" s="154" t="s">
        <v>12484</v>
      </c>
      <c r="S244" s="192" t="s">
        <v>12485</v>
      </c>
      <c r="T244" s="154" t="s">
        <v>12556</v>
      </c>
      <c r="U244" s="192" t="s">
        <v>12557</v>
      </c>
      <c r="V244" s="154" t="s">
        <v>12558</v>
      </c>
      <c r="W244" s="154" t="s">
        <v>12559</v>
      </c>
      <c r="X244" s="154" t="s">
        <v>12560</v>
      </c>
      <c r="Y244" s="154" t="s">
        <v>11695</v>
      </c>
      <c r="Z244" s="154" t="s">
        <v>11696</v>
      </c>
      <c r="AA244" s="154" t="s">
        <v>11697</v>
      </c>
      <c r="AB244" s="154" t="s">
        <v>12561</v>
      </c>
      <c r="AC244" s="154" t="s">
        <v>12562</v>
      </c>
      <c r="AD244" s="154" t="s">
        <v>12563</v>
      </c>
      <c r="AE244" s="154" t="s">
        <v>12564</v>
      </c>
      <c r="AF244" s="154" t="s">
        <v>11702</v>
      </c>
      <c r="AG244" s="154" t="s">
        <v>11703</v>
      </c>
      <c r="AH244" s="154" t="s">
        <v>12565</v>
      </c>
      <c r="AI244" s="154" t="s">
        <v>11705</v>
      </c>
      <c r="AJ244" s="154" t="s">
        <v>11706</v>
      </c>
      <c r="AK244" s="154" t="s">
        <v>12566</v>
      </c>
      <c r="AL244" s="154" t="s">
        <v>11708</v>
      </c>
      <c r="AM244" s="154" t="s">
        <v>11709</v>
      </c>
      <c r="AN244" s="154" t="s">
        <v>12496</v>
      </c>
      <c r="AO244" s="154" t="s">
        <v>11711</v>
      </c>
      <c r="AP244" s="154" t="s">
        <v>12567</v>
      </c>
      <c r="AQ244" s="154" t="s">
        <v>12568</v>
      </c>
      <c r="AR244" s="154" t="s">
        <v>12569</v>
      </c>
      <c r="AS244" s="154" t="s">
        <v>12570</v>
      </c>
      <c r="AT244" s="154" t="s">
        <v>12501</v>
      </c>
      <c r="AU244" s="192" t="s">
        <v>7404</v>
      </c>
      <c r="AV244" s="192" t="s">
        <v>12571</v>
      </c>
      <c r="AW244" s="192" t="s">
        <v>7406</v>
      </c>
      <c r="AX244" s="192" t="s">
        <v>7407</v>
      </c>
      <c r="AZ244" s="230" t="s">
        <v>384</v>
      </c>
      <c r="BA244" s="230" t="s">
        <v>5332</v>
      </c>
      <c r="BB244" s="230">
        <v>2</v>
      </c>
      <c r="BC244" s="194" t="s">
        <v>7439</v>
      </c>
      <c r="BD244" s="194" t="s">
        <v>12572</v>
      </c>
      <c r="BE244" s="194" t="s">
        <v>7441</v>
      </c>
      <c r="BF244" s="194" t="s">
        <v>7442</v>
      </c>
      <c r="BG244" s="194" t="s">
        <v>7443</v>
      </c>
      <c r="BI244" s="194"/>
      <c r="BJ244" s="230">
        <v>4</v>
      </c>
      <c r="BK244" s="230" t="s">
        <v>7444</v>
      </c>
      <c r="BL244" s="198" t="s">
        <v>7412</v>
      </c>
      <c r="CQ244" s="199">
        <v>1</v>
      </c>
    </row>
    <row r="245" spans="13:95" x14ac:dyDescent="0.25">
      <c r="M245" s="192" t="s">
        <v>12573</v>
      </c>
      <c r="N245" s="192">
        <v>243</v>
      </c>
      <c r="O245" s="192" t="s">
        <v>11686</v>
      </c>
      <c r="P245" s="154" t="s">
        <v>11687</v>
      </c>
      <c r="Q245" s="154" t="s">
        <v>10549</v>
      </c>
      <c r="R245" s="154" t="s">
        <v>12484</v>
      </c>
      <c r="S245" s="192" t="s">
        <v>12485</v>
      </c>
      <c r="T245" s="154" t="s">
        <v>12574</v>
      </c>
      <c r="U245" s="192" t="s">
        <v>12575</v>
      </c>
      <c r="V245" s="154" t="s">
        <v>12576</v>
      </c>
      <c r="W245" s="154" t="s">
        <v>12577</v>
      </c>
      <c r="X245" s="154" t="s">
        <v>12578</v>
      </c>
      <c r="Y245" s="154" t="s">
        <v>11695</v>
      </c>
      <c r="Z245" s="154" t="s">
        <v>11696</v>
      </c>
      <c r="AA245" s="154" t="s">
        <v>11697</v>
      </c>
      <c r="AB245" s="154" t="s">
        <v>12579</v>
      </c>
      <c r="AC245" s="154" t="s">
        <v>12580</v>
      </c>
      <c r="AD245" s="154" t="s">
        <v>12581</v>
      </c>
      <c r="AE245" s="154" t="s">
        <v>12582</v>
      </c>
      <c r="AF245" s="154" t="s">
        <v>11702</v>
      </c>
      <c r="AG245" s="154" t="s">
        <v>11703</v>
      </c>
      <c r="AH245" s="154" t="s">
        <v>12583</v>
      </c>
      <c r="AI245" s="154" t="s">
        <v>11705</v>
      </c>
      <c r="AJ245" s="154" t="s">
        <v>11706</v>
      </c>
      <c r="AK245" s="154" t="s">
        <v>12584</v>
      </c>
      <c r="AL245" s="154" t="s">
        <v>11708</v>
      </c>
      <c r="AM245" s="154" t="s">
        <v>11709</v>
      </c>
      <c r="AN245" s="154" t="s">
        <v>12496</v>
      </c>
      <c r="AO245" s="154" t="s">
        <v>11711</v>
      </c>
      <c r="AP245" s="154" t="s">
        <v>12585</v>
      </c>
      <c r="AQ245" s="154" t="s">
        <v>12586</v>
      </c>
      <c r="AR245" s="154" t="s">
        <v>12587</v>
      </c>
      <c r="AS245" s="154" t="s">
        <v>12588</v>
      </c>
      <c r="AT245" s="154" t="s">
        <v>12501</v>
      </c>
      <c r="AU245" s="192" t="s">
        <v>7404</v>
      </c>
      <c r="AV245" s="192" t="s">
        <v>12589</v>
      </c>
      <c r="AW245" s="192" t="s">
        <v>7406</v>
      </c>
      <c r="AX245" s="192" t="s">
        <v>7407</v>
      </c>
      <c r="AZ245" s="230" t="s">
        <v>384</v>
      </c>
      <c r="BA245" s="230" t="s">
        <v>5332</v>
      </c>
      <c r="BB245" s="230">
        <v>3</v>
      </c>
      <c r="BC245" s="194" t="s">
        <v>7472</v>
      </c>
      <c r="BD245" s="194" t="s">
        <v>12590</v>
      </c>
      <c r="BE245" s="194" t="s">
        <v>12591</v>
      </c>
      <c r="BJ245" s="230">
        <v>4</v>
      </c>
      <c r="BK245" s="230" t="s">
        <v>7474</v>
      </c>
      <c r="BL245" s="198" t="s">
        <v>7412</v>
      </c>
      <c r="CQ245" s="199">
        <v>1</v>
      </c>
    </row>
    <row r="246" spans="13:95" x14ac:dyDescent="0.25">
      <c r="M246" s="192" t="s">
        <v>12592</v>
      </c>
      <c r="N246" s="192">
        <v>244</v>
      </c>
      <c r="O246" s="192" t="s">
        <v>11686</v>
      </c>
      <c r="P246" s="154" t="s">
        <v>11687</v>
      </c>
      <c r="Q246" s="154" t="s">
        <v>10549</v>
      </c>
      <c r="R246" s="154" t="s">
        <v>12484</v>
      </c>
      <c r="S246" s="192" t="s">
        <v>12485</v>
      </c>
      <c r="T246" s="154" t="s">
        <v>12593</v>
      </c>
      <c r="U246" s="192" t="s">
        <v>12594</v>
      </c>
      <c r="V246" s="154" t="s">
        <v>12595</v>
      </c>
      <c r="W246" s="154" t="s">
        <v>12596</v>
      </c>
      <c r="X246" s="154" t="s">
        <v>12597</v>
      </c>
      <c r="Y246" s="154" t="s">
        <v>11695</v>
      </c>
      <c r="Z246" s="154" t="s">
        <v>11696</v>
      </c>
      <c r="AA246" s="154" t="s">
        <v>11697</v>
      </c>
      <c r="AB246" s="154" t="s">
        <v>12598</v>
      </c>
      <c r="AC246" s="154" t="s">
        <v>12599</v>
      </c>
      <c r="AD246" s="154" t="s">
        <v>12600</v>
      </c>
      <c r="AE246" s="154" t="s">
        <v>12445</v>
      </c>
      <c r="AF246" s="154" t="s">
        <v>11702</v>
      </c>
      <c r="AG246" s="154" t="s">
        <v>11703</v>
      </c>
      <c r="AH246" s="154" t="s">
        <v>12601</v>
      </c>
      <c r="AI246" s="154" t="s">
        <v>11705</v>
      </c>
      <c r="AJ246" s="154" t="s">
        <v>11706</v>
      </c>
      <c r="AK246" s="154" t="s">
        <v>12602</v>
      </c>
      <c r="AL246" s="154" t="s">
        <v>11708</v>
      </c>
      <c r="AM246" s="154" t="s">
        <v>11709</v>
      </c>
      <c r="AN246" s="154" t="s">
        <v>12496</v>
      </c>
      <c r="AO246" s="154" t="s">
        <v>11711</v>
      </c>
      <c r="AP246" s="154" t="s">
        <v>12603</v>
      </c>
      <c r="AQ246" s="154" t="s">
        <v>12604</v>
      </c>
      <c r="AR246" s="154" t="s">
        <v>12605</v>
      </c>
      <c r="AS246" s="154" t="s">
        <v>12606</v>
      </c>
      <c r="AT246" s="154" t="s">
        <v>12501</v>
      </c>
      <c r="AU246" s="192" t="s">
        <v>7404</v>
      </c>
      <c r="AV246" s="192" t="s">
        <v>12607</v>
      </c>
      <c r="AW246" s="192" t="s">
        <v>7406</v>
      </c>
      <c r="AX246" s="192" t="s">
        <v>7407</v>
      </c>
      <c r="AZ246" s="230" t="s">
        <v>384</v>
      </c>
      <c r="BA246" s="230" t="s">
        <v>5332</v>
      </c>
      <c r="BB246" s="230">
        <v>4</v>
      </c>
      <c r="BC246" s="194" t="s">
        <v>7502</v>
      </c>
      <c r="BD246" s="194" t="s">
        <v>12608</v>
      </c>
      <c r="BJ246" s="230">
        <v>4</v>
      </c>
      <c r="BK246" s="230" t="s">
        <v>7504</v>
      </c>
      <c r="BL246" s="198" t="s">
        <v>7412</v>
      </c>
      <c r="CQ246" s="199">
        <v>1</v>
      </c>
    </row>
    <row r="247" spans="13:95" x14ac:dyDescent="0.25">
      <c r="M247" s="192" t="s">
        <v>12609</v>
      </c>
      <c r="N247" s="192">
        <v>245</v>
      </c>
      <c r="O247" s="192" t="s">
        <v>11686</v>
      </c>
      <c r="P247" s="154" t="s">
        <v>11687</v>
      </c>
      <c r="Q247" s="154" t="s">
        <v>10549</v>
      </c>
      <c r="R247" s="154" t="s">
        <v>12484</v>
      </c>
      <c r="S247" s="192" t="s">
        <v>12485</v>
      </c>
      <c r="T247" s="154" t="s">
        <v>12610</v>
      </c>
      <c r="U247" s="192" t="s">
        <v>12611</v>
      </c>
      <c r="V247" s="154" t="s">
        <v>12612</v>
      </c>
      <c r="W247" s="154" t="s">
        <v>12613</v>
      </c>
      <c r="X247" s="154" t="s">
        <v>12614</v>
      </c>
      <c r="Y247" s="154" t="s">
        <v>11695</v>
      </c>
      <c r="Z247" s="154" t="s">
        <v>11696</v>
      </c>
      <c r="AA247" s="154" t="s">
        <v>11697</v>
      </c>
      <c r="AB247" s="154" t="s">
        <v>12615</v>
      </c>
      <c r="AC247" s="154" t="s">
        <v>12616</v>
      </c>
      <c r="AD247" s="154" t="s">
        <v>12617</v>
      </c>
      <c r="AE247" s="154" t="s">
        <v>12618</v>
      </c>
      <c r="AF247" s="154" t="s">
        <v>11702</v>
      </c>
      <c r="AG247" s="154" t="s">
        <v>11703</v>
      </c>
      <c r="AH247" s="154" t="s">
        <v>12619</v>
      </c>
      <c r="AI247" s="154" t="s">
        <v>11705</v>
      </c>
      <c r="AJ247" s="154" t="s">
        <v>11706</v>
      </c>
      <c r="AK247" s="154" t="s">
        <v>12620</v>
      </c>
      <c r="AL247" s="154" t="s">
        <v>11708</v>
      </c>
      <c r="AM247" s="154" t="s">
        <v>11709</v>
      </c>
      <c r="AN247" s="154" t="s">
        <v>12496</v>
      </c>
      <c r="AO247" s="154" t="s">
        <v>11711</v>
      </c>
      <c r="AP247" s="154" t="s">
        <v>12621</v>
      </c>
      <c r="AQ247" s="154" t="s">
        <v>12622</v>
      </c>
      <c r="AR247" s="154" t="s">
        <v>12623</v>
      </c>
      <c r="AS247" s="154" t="s">
        <v>12624</v>
      </c>
      <c r="AT247" s="154" t="s">
        <v>12501</v>
      </c>
      <c r="AU247" s="192" t="s">
        <v>7404</v>
      </c>
      <c r="AV247" s="192" t="s">
        <v>12625</v>
      </c>
      <c r="AW247" s="192" t="s">
        <v>7406</v>
      </c>
      <c r="AX247" s="192" t="s">
        <v>7407</v>
      </c>
      <c r="AZ247" s="230" t="s">
        <v>384</v>
      </c>
      <c r="BA247" s="230" t="s">
        <v>5332</v>
      </c>
      <c r="BB247" s="230">
        <v>5</v>
      </c>
      <c r="BC247" s="194" t="s">
        <v>7529</v>
      </c>
      <c r="BD247" s="194" t="s">
        <v>12626</v>
      </c>
      <c r="BE247" s="194" t="s">
        <v>12627</v>
      </c>
      <c r="BF247" s="194" t="s">
        <v>7532</v>
      </c>
      <c r="BG247" s="194" t="s">
        <v>7533</v>
      </c>
      <c r="BJ247" s="230">
        <v>4</v>
      </c>
      <c r="BK247" s="230" t="s">
        <v>7534</v>
      </c>
      <c r="BL247" s="198" t="s">
        <v>7412</v>
      </c>
      <c r="CQ247" s="199">
        <v>1</v>
      </c>
    </row>
    <row r="248" spans="13:95" x14ac:dyDescent="0.25">
      <c r="M248" s="192" t="s">
        <v>12628</v>
      </c>
      <c r="N248" s="192">
        <v>246</v>
      </c>
      <c r="O248" s="192" t="s">
        <v>11686</v>
      </c>
      <c r="P248" s="154" t="s">
        <v>11687</v>
      </c>
      <c r="Q248" s="154" t="s">
        <v>8645</v>
      </c>
      <c r="R248" s="154" t="s">
        <v>12629</v>
      </c>
      <c r="S248" s="192" t="s">
        <v>12630</v>
      </c>
      <c r="T248" s="154" t="s">
        <v>12631</v>
      </c>
      <c r="U248" s="192" t="s">
        <v>10331</v>
      </c>
      <c r="V248" s="154" t="s">
        <v>12632</v>
      </c>
      <c r="W248" s="154" t="s">
        <v>12043</v>
      </c>
      <c r="X248" s="154" t="s">
        <v>12633</v>
      </c>
      <c r="Y248" s="154" t="s">
        <v>11695</v>
      </c>
      <c r="Z248" s="154" t="s">
        <v>11696</v>
      </c>
      <c r="AA248" s="154" t="s">
        <v>11697</v>
      </c>
      <c r="AB248" s="154" t="s">
        <v>12634</v>
      </c>
      <c r="AC248" s="154" t="s">
        <v>12635</v>
      </c>
      <c r="AD248" s="154" t="s">
        <v>12636</v>
      </c>
      <c r="AE248" s="154" t="s">
        <v>12637</v>
      </c>
      <c r="AF248" s="154" t="s">
        <v>11702</v>
      </c>
      <c r="AG248" s="154" t="s">
        <v>11703</v>
      </c>
      <c r="AH248" s="154" t="s">
        <v>12638</v>
      </c>
      <c r="AI248" s="154" t="s">
        <v>11705</v>
      </c>
      <c r="AJ248" s="154" t="s">
        <v>11706</v>
      </c>
      <c r="AK248" s="154" t="s">
        <v>12639</v>
      </c>
      <c r="AL248" s="154" t="s">
        <v>11708</v>
      </c>
      <c r="AM248" s="154" t="s">
        <v>11709</v>
      </c>
      <c r="AN248" s="154" t="s">
        <v>12640</v>
      </c>
      <c r="AO248" s="154" t="s">
        <v>11711</v>
      </c>
      <c r="AP248" s="154" t="s">
        <v>12641</v>
      </c>
      <c r="AQ248" s="154" t="s">
        <v>12642</v>
      </c>
      <c r="AR248" s="154" t="s">
        <v>12643</v>
      </c>
      <c r="AS248" s="154" t="s">
        <v>12644</v>
      </c>
      <c r="AT248" s="154" t="s">
        <v>12645</v>
      </c>
      <c r="AU248" s="192" t="s">
        <v>7404</v>
      </c>
      <c r="AV248" s="192" t="s">
        <v>12646</v>
      </c>
      <c r="AW248" s="192" t="s">
        <v>7406</v>
      </c>
      <c r="AX248" s="192" t="s">
        <v>7407</v>
      </c>
      <c r="AZ248" s="230" t="s">
        <v>384</v>
      </c>
      <c r="BA248" s="230" t="s">
        <v>7562</v>
      </c>
      <c r="BB248" s="230">
        <v>1</v>
      </c>
      <c r="BC248" s="194" t="s">
        <v>7563</v>
      </c>
      <c r="BD248" s="194" t="s">
        <v>12608</v>
      </c>
      <c r="BJ248" s="230">
        <v>4</v>
      </c>
      <c r="BK248" s="230" t="s">
        <v>7564</v>
      </c>
      <c r="BL248" s="198" t="s">
        <v>7412</v>
      </c>
      <c r="CQ248" s="199">
        <v>1</v>
      </c>
    </row>
    <row r="249" spans="13:95" x14ac:dyDescent="0.25">
      <c r="M249" s="192" t="s">
        <v>12647</v>
      </c>
      <c r="N249" s="192">
        <v>247</v>
      </c>
      <c r="O249" s="192" t="s">
        <v>11686</v>
      </c>
      <c r="P249" s="154" t="s">
        <v>11687</v>
      </c>
      <c r="Q249" s="154" t="s">
        <v>8645</v>
      </c>
      <c r="R249" s="154" t="s">
        <v>12629</v>
      </c>
      <c r="S249" s="192" t="s">
        <v>12630</v>
      </c>
      <c r="T249" s="154" t="s">
        <v>12648</v>
      </c>
      <c r="U249" s="192" t="s">
        <v>12649</v>
      </c>
      <c r="V249" s="154" t="s">
        <v>12650</v>
      </c>
      <c r="W249" s="154" t="s">
        <v>12651</v>
      </c>
      <c r="X249" s="154" t="s">
        <v>12652</v>
      </c>
      <c r="Y249" s="154" t="s">
        <v>11695</v>
      </c>
      <c r="Z249" s="154" t="s">
        <v>11696</v>
      </c>
      <c r="AA249" s="154" t="s">
        <v>11697</v>
      </c>
      <c r="AB249" s="154" t="s">
        <v>12653</v>
      </c>
      <c r="AC249" s="154" t="s">
        <v>12654</v>
      </c>
      <c r="AD249" s="154" t="s">
        <v>12655</v>
      </c>
      <c r="AE249" s="154" t="s">
        <v>12656</v>
      </c>
      <c r="AF249" s="154" t="s">
        <v>11702</v>
      </c>
      <c r="AG249" s="154" t="s">
        <v>11703</v>
      </c>
      <c r="AH249" s="154" t="s">
        <v>12657</v>
      </c>
      <c r="AI249" s="154" t="s">
        <v>11705</v>
      </c>
      <c r="AJ249" s="154" t="s">
        <v>11706</v>
      </c>
      <c r="AK249" s="154" t="s">
        <v>12658</v>
      </c>
      <c r="AL249" s="154" t="s">
        <v>11708</v>
      </c>
      <c r="AM249" s="154" t="s">
        <v>11709</v>
      </c>
      <c r="AN249" s="154" t="s">
        <v>12640</v>
      </c>
      <c r="AO249" s="154" t="s">
        <v>11711</v>
      </c>
      <c r="AP249" s="154" t="s">
        <v>12659</v>
      </c>
      <c r="AQ249" s="154" t="s">
        <v>12660</v>
      </c>
      <c r="AR249" s="154" t="s">
        <v>12661</v>
      </c>
      <c r="AS249" s="154" t="s">
        <v>12662</v>
      </c>
      <c r="AT249" s="154" t="s">
        <v>12645</v>
      </c>
      <c r="AU249" s="192" t="s">
        <v>7404</v>
      </c>
      <c r="AV249" s="192" t="s">
        <v>12663</v>
      </c>
      <c r="AW249" s="192" t="s">
        <v>7406</v>
      </c>
      <c r="AX249" s="192" t="s">
        <v>7407</v>
      </c>
      <c r="AZ249" s="230" t="s">
        <v>384</v>
      </c>
      <c r="BA249" s="230" t="s">
        <v>7562</v>
      </c>
      <c r="BB249" s="230">
        <v>2</v>
      </c>
      <c r="BC249" s="194" t="s">
        <v>7589</v>
      </c>
      <c r="BD249" s="194" t="s">
        <v>7590</v>
      </c>
      <c r="BE249" s="194" t="s">
        <v>7591</v>
      </c>
      <c r="BF249" s="194" t="s">
        <v>7443</v>
      </c>
      <c r="BG249" s="194" t="s">
        <v>7442</v>
      </c>
      <c r="BH249" s="230" t="s">
        <v>7592</v>
      </c>
      <c r="BJ249" s="230">
        <v>4</v>
      </c>
      <c r="BK249" s="230" t="s">
        <v>7593</v>
      </c>
      <c r="BL249" s="198" t="s">
        <v>7412</v>
      </c>
      <c r="CQ249" s="199">
        <v>1</v>
      </c>
    </row>
    <row r="250" spans="13:95" x14ac:dyDescent="0.25">
      <c r="M250" s="192" t="s">
        <v>12664</v>
      </c>
      <c r="N250" s="192">
        <v>248</v>
      </c>
      <c r="O250" s="192" t="s">
        <v>11686</v>
      </c>
      <c r="P250" s="154" t="s">
        <v>11687</v>
      </c>
      <c r="Q250" s="154" t="s">
        <v>8645</v>
      </c>
      <c r="R250" s="154" t="s">
        <v>12629</v>
      </c>
      <c r="S250" s="192" t="s">
        <v>12630</v>
      </c>
      <c r="T250" s="154" t="s">
        <v>12665</v>
      </c>
      <c r="U250" s="192" t="s">
        <v>12666</v>
      </c>
      <c r="V250" s="154" t="s">
        <v>12667</v>
      </c>
      <c r="W250" s="154" t="s">
        <v>12668</v>
      </c>
      <c r="X250" s="154" t="s">
        <v>12669</v>
      </c>
      <c r="Y250" s="154" t="s">
        <v>11695</v>
      </c>
      <c r="Z250" s="154" t="s">
        <v>11696</v>
      </c>
      <c r="AA250" s="154" t="s">
        <v>11697</v>
      </c>
      <c r="AB250" s="154" t="s">
        <v>12670</v>
      </c>
      <c r="AC250" s="154" t="s">
        <v>12671</v>
      </c>
      <c r="AD250" s="154" t="s">
        <v>12672</v>
      </c>
      <c r="AE250" s="154" t="s">
        <v>12673</v>
      </c>
      <c r="AF250" s="154" t="s">
        <v>11702</v>
      </c>
      <c r="AG250" s="154" t="s">
        <v>11703</v>
      </c>
      <c r="AH250" s="154" t="s">
        <v>12674</v>
      </c>
      <c r="AI250" s="154" t="s">
        <v>11705</v>
      </c>
      <c r="AJ250" s="154" t="s">
        <v>11706</v>
      </c>
      <c r="AK250" s="154" t="s">
        <v>12675</v>
      </c>
      <c r="AL250" s="154" t="s">
        <v>11708</v>
      </c>
      <c r="AM250" s="154" t="s">
        <v>11709</v>
      </c>
      <c r="AN250" s="154" t="s">
        <v>12640</v>
      </c>
      <c r="AO250" s="154" t="s">
        <v>11711</v>
      </c>
      <c r="AP250" s="154" t="s">
        <v>12676</v>
      </c>
      <c r="AQ250" s="154" t="s">
        <v>12677</v>
      </c>
      <c r="AR250" s="154" t="s">
        <v>12678</v>
      </c>
      <c r="AS250" s="154" t="s">
        <v>12679</v>
      </c>
      <c r="AT250" s="154" t="s">
        <v>12645</v>
      </c>
      <c r="AU250" s="192" t="s">
        <v>7404</v>
      </c>
      <c r="AV250" s="192" t="s">
        <v>12680</v>
      </c>
      <c r="AW250" s="192" t="s">
        <v>7406</v>
      </c>
      <c r="AX250" s="192" t="s">
        <v>7407</v>
      </c>
      <c r="AZ250" s="230" t="s">
        <v>384</v>
      </c>
      <c r="BA250" s="230" t="s">
        <v>7562</v>
      </c>
      <c r="BB250" s="230">
        <v>3</v>
      </c>
      <c r="BC250" s="194" t="s">
        <v>7620</v>
      </c>
      <c r="BD250" s="194" t="s">
        <v>12590</v>
      </c>
      <c r="BE250" s="194" t="s">
        <v>12591</v>
      </c>
      <c r="BJ250" s="230">
        <v>4</v>
      </c>
      <c r="BK250" s="230" t="s">
        <v>7622</v>
      </c>
      <c r="BL250" s="198" t="s">
        <v>7412</v>
      </c>
      <c r="CQ250" s="199">
        <v>1</v>
      </c>
    </row>
    <row r="251" spans="13:95" x14ac:dyDescent="0.25">
      <c r="M251" s="192" t="s">
        <v>12681</v>
      </c>
      <c r="N251" s="192">
        <v>249</v>
      </c>
      <c r="O251" s="192" t="s">
        <v>11686</v>
      </c>
      <c r="P251" s="154" t="s">
        <v>11687</v>
      </c>
      <c r="Q251" s="154" t="s">
        <v>8645</v>
      </c>
      <c r="R251" s="154" t="s">
        <v>12629</v>
      </c>
      <c r="S251" s="192" t="s">
        <v>12630</v>
      </c>
      <c r="T251" s="154" t="s">
        <v>12682</v>
      </c>
      <c r="U251" s="192" t="s">
        <v>12683</v>
      </c>
      <c r="V251" s="154" t="s">
        <v>12684</v>
      </c>
      <c r="W251" s="154" t="s">
        <v>12685</v>
      </c>
      <c r="X251" s="154" t="s">
        <v>12686</v>
      </c>
      <c r="Y251" s="154" t="s">
        <v>11695</v>
      </c>
      <c r="Z251" s="154" t="s">
        <v>11696</v>
      </c>
      <c r="AA251" s="154" t="s">
        <v>11697</v>
      </c>
      <c r="AB251" s="154" t="s">
        <v>12687</v>
      </c>
      <c r="AC251" s="154" t="s">
        <v>12688</v>
      </c>
      <c r="AD251" s="154" t="s">
        <v>12689</v>
      </c>
      <c r="AE251" s="154" t="s">
        <v>12690</v>
      </c>
      <c r="AF251" s="154" t="s">
        <v>11702</v>
      </c>
      <c r="AG251" s="154" t="s">
        <v>11703</v>
      </c>
      <c r="AH251" s="154" t="s">
        <v>12691</v>
      </c>
      <c r="AI251" s="154" t="s">
        <v>11705</v>
      </c>
      <c r="AJ251" s="154" t="s">
        <v>11706</v>
      </c>
      <c r="AK251" s="154" t="s">
        <v>12692</v>
      </c>
      <c r="AL251" s="154" t="s">
        <v>11708</v>
      </c>
      <c r="AM251" s="154" t="s">
        <v>11709</v>
      </c>
      <c r="AN251" s="154" t="s">
        <v>12640</v>
      </c>
      <c r="AO251" s="154" t="s">
        <v>11711</v>
      </c>
      <c r="AP251" s="154" t="s">
        <v>12693</v>
      </c>
      <c r="AQ251" s="154" t="s">
        <v>12694</v>
      </c>
      <c r="AR251" s="154" t="s">
        <v>12695</v>
      </c>
      <c r="AS251" s="154" t="s">
        <v>12696</v>
      </c>
      <c r="AT251" s="154" t="s">
        <v>12645</v>
      </c>
      <c r="AU251" s="192" t="s">
        <v>7404</v>
      </c>
      <c r="AV251" s="192" t="s">
        <v>12697</v>
      </c>
      <c r="AW251" s="192" t="s">
        <v>7406</v>
      </c>
      <c r="AX251" s="192" t="s">
        <v>7407</v>
      </c>
      <c r="AZ251" s="230" t="s">
        <v>384</v>
      </c>
      <c r="BA251" s="230" t="s">
        <v>7562</v>
      </c>
      <c r="BB251" s="230">
        <v>4</v>
      </c>
      <c r="BC251" s="194" t="s">
        <v>7649</v>
      </c>
      <c r="BD251" s="194" t="s">
        <v>7650</v>
      </c>
      <c r="BE251" s="194" t="s">
        <v>7651</v>
      </c>
      <c r="BF251" s="194" t="s">
        <v>7652</v>
      </c>
      <c r="BG251" s="194" t="s">
        <v>7653</v>
      </c>
      <c r="BH251" s="230" t="s">
        <v>7654</v>
      </c>
      <c r="BI251" s="230" t="s">
        <v>7655</v>
      </c>
      <c r="BJ251" s="230">
        <v>4</v>
      </c>
      <c r="BK251" s="230" t="s">
        <v>7656</v>
      </c>
      <c r="BL251" s="198" t="s">
        <v>7412</v>
      </c>
      <c r="CQ251" s="199">
        <v>1</v>
      </c>
    </row>
    <row r="252" spans="13:95" x14ac:dyDescent="0.25">
      <c r="M252" s="192" t="s">
        <v>12698</v>
      </c>
      <c r="N252" s="192">
        <v>250</v>
      </c>
      <c r="O252" s="192" t="s">
        <v>11686</v>
      </c>
      <c r="P252" s="154" t="s">
        <v>11687</v>
      </c>
      <c r="Q252" s="154" t="s">
        <v>8645</v>
      </c>
      <c r="R252" s="154" t="s">
        <v>12629</v>
      </c>
      <c r="S252" s="192" t="s">
        <v>12630</v>
      </c>
      <c r="T252" s="154" t="s">
        <v>12699</v>
      </c>
      <c r="U252" s="192" t="s">
        <v>12700</v>
      </c>
      <c r="V252" s="154" t="s">
        <v>12701</v>
      </c>
      <c r="W252" s="154" t="s">
        <v>12702</v>
      </c>
      <c r="X252" s="154" t="s">
        <v>12703</v>
      </c>
      <c r="Y252" s="154" t="s">
        <v>11695</v>
      </c>
      <c r="Z252" s="154" t="s">
        <v>11696</v>
      </c>
      <c r="AA252" s="154" t="s">
        <v>11697</v>
      </c>
      <c r="AB252" s="154" t="s">
        <v>12704</v>
      </c>
      <c r="AC252" s="154" t="s">
        <v>12705</v>
      </c>
      <c r="AD252" s="154" t="s">
        <v>12706</v>
      </c>
      <c r="AE252" s="154" t="s">
        <v>12707</v>
      </c>
      <c r="AF252" s="154" t="s">
        <v>11702</v>
      </c>
      <c r="AG252" s="154" t="s">
        <v>11703</v>
      </c>
      <c r="AH252" s="154" t="s">
        <v>12708</v>
      </c>
      <c r="AI252" s="154" t="s">
        <v>11705</v>
      </c>
      <c r="AJ252" s="154" t="s">
        <v>11706</v>
      </c>
      <c r="AK252" s="154" t="s">
        <v>12709</v>
      </c>
      <c r="AL252" s="154" t="s">
        <v>11708</v>
      </c>
      <c r="AM252" s="154" t="s">
        <v>11709</v>
      </c>
      <c r="AN252" s="154" t="s">
        <v>12640</v>
      </c>
      <c r="AO252" s="154" t="s">
        <v>11711</v>
      </c>
      <c r="AP252" s="154" t="s">
        <v>12710</v>
      </c>
      <c r="AQ252" s="154" t="s">
        <v>12711</v>
      </c>
      <c r="AR252" s="154" t="s">
        <v>12712</v>
      </c>
      <c r="AS252" s="154" t="s">
        <v>12713</v>
      </c>
      <c r="AT252" s="154" t="s">
        <v>12645</v>
      </c>
      <c r="AU252" s="192" t="s">
        <v>7404</v>
      </c>
      <c r="AV252" s="192" t="s">
        <v>12714</v>
      </c>
      <c r="AW252" s="192" t="s">
        <v>7406</v>
      </c>
      <c r="AX252" s="192" t="s">
        <v>7407</v>
      </c>
      <c r="AZ252" s="230" t="s">
        <v>384</v>
      </c>
      <c r="BA252" s="230" t="s">
        <v>7562</v>
      </c>
      <c r="BB252" s="230">
        <v>5</v>
      </c>
      <c r="BC252" s="194" t="s">
        <v>7686</v>
      </c>
      <c r="BD252" s="194" t="s">
        <v>7687</v>
      </c>
      <c r="BE252" s="194" t="s">
        <v>7688</v>
      </c>
      <c r="BF252" s="194" t="s">
        <v>7689</v>
      </c>
      <c r="BG252" s="194" t="s">
        <v>7690</v>
      </c>
      <c r="BH252" s="230" t="s">
        <v>7691</v>
      </c>
      <c r="BJ252" s="230">
        <v>4</v>
      </c>
      <c r="BK252" s="230" t="s">
        <v>7692</v>
      </c>
      <c r="BL252" s="198" t="s">
        <v>7412</v>
      </c>
      <c r="CQ252" s="199">
        <v>1</v>
      </c>
    </row>
    <row r="253" spans="13:95" x14ac:dyDescent="0.25">
      <c r="M253" s="192" t="s">
        <v>12715</v>
      </c>
      <c r="N253" s="192">
        <v>251</v>
      </c>
      <c r="O253" s="192" t="s">
        <v>11686</v>
      </c>
      <c r="P253" s="154" t="s">
        <v>11687</v>
      </c>
      <c r="Q253" s="154" t="s">
        <v>8645</v>
      </c>
      <c r="R253" s="154" t="s">
        <v>12629</v>
      </c>
      <c r="S253" s="192" t="s">
        <v>12630</v>
      </c>
      <c r="T253" s="154" t="s">
        <v>12716</v>
      </c>
      <c r="U253" s="192" t="s">
        <v>12717</v>
      </c>
      <c r="V253" s="154" t="s">
        <v>12718</v>
      </c>
      <c r="W253" s="154" t="s">
        <v>12719</v>
      </c>
      <c r="X253" s="154" t="s">
        <v>12720</v>
      </c>
      <c r="Y253" s="154" t="s">
        <v>11695</v>
      </c>
      <c r="Z253" s="154" t="s">
        <v>11696</v>
      </c>
      <c r="AA253" s="154" t="s">
        <v>11697</v>
      </c>
      <c r="AB253" s="154" t="s">
        <v>12721</v>
      </c>
      <c r="AC253" s="154" t="s">
        <v>12722</v>
      </c>
      <c r="AD253" s="154" t="s">
        <v>12723</v>
      </c>
      <c r="AE253" s="154" t="s">
        <v>12724</v>
      </c>
      <c r="AF253" s="154" t="s">
        <v>11702</v>
      </c>
      <c r="AG253" s="154" t="s">
        <v>11703</v>
      </c>
      <c r="AH253" s="154" t="s">
        <v>12725</v>
      </c>
      <c r="AI253" s="154" t="s">
        <v>11705</v>
      </c>
      <c r="AJ253" s="154" t="s">
        <v>11706</v>
      </c>
      <c r="AK253" s="154" t="s">
        <v>12726</v>
      </c>
      <c r="AL253" s="154" t="s">
        <v>11708</v>
      </c>
      <c r="AM253" s="154" t="s">
        <v>11709</v>
      </c>
      <c r="AN253" s="154" t="s">
        <v>12640</v>
      </c>
      <c r="AO253" s="154" t="s">
        <v>11711</v>
      </c>
      <c r="AP253" s="154" t="s">
        <v>12727</v>
      </c>
      <c r="AQ253" s="154" t="s">
        <v>12728</v>
      </c>
      <c r="AR253" s="154" t="s">
        <v>12729</v>
      </c>
      <c r="AS253" s="154" t="s">
        <v>12730</v>
      </c>
      <c r="AT253" s="154" t="s">
        <v>12645</v>
      </c>
      <c r="AU253" s="192" t="s">
        <v>7404</v>
      </c>
      <c r="AV253" s="192" t="s">
        <v>12731</v>
      </c>
      <c r="AW253" s="192" t="s">
        <v>7406</v>
      </c>
      <c r="AX253" s="192" t="s">
        <v>7407</v>
      </c>
      <c r="AZ253" s="230" t="s">
        <v>384</v>
      </c>
      <c r="BA253" s="230" t="s">
        <v>5333</v>
      </c>
      <c r="BB253" s="230">
        <v>1</v>
      </c>
      <c r="BC253" s="194" t="s">
        <v>7719</v>
      </c>
      <c r="BD253" s="194" t="s">
        <v>12554</v>
      </c>
      <c r="BE253" s="194" t="s">
        <v>10683</v>
      </c>
      <c r="BH253" s="194"/>
      <c r="BI253" s="194"/>
      <c r="BJ253" s="230">
        <v>4</v>
      </c>
      <c r="BK253" s="230" t="s">
        <v>7720</v>
      </c>
      <c r="BL253" s="198" t="s">
        <v>7412</v>
      </c>
      <c r="CQ253" s="199">
        <v>1</v>
      </c>
    </row>
    <row r="254" spans="13:95" x14ac:dyDescent="0.25">
      <c r="M254" s="192" t="s">
        <v>12732</v>
      </c>
      <c r="N254" s="192">
        <v>252</v>
      </c>
      <c r="O254" s="192" t="s">
        <v>11686</v>
      </c>
      <c r="P254" s="154" t="s">
        <v>11687</v>
      </c>
      <c r="Q254" s="154" t="s">
        <v>8645</v>
      </c>
      <c r="R254" s="154" t="s">
        <v>12629</v>
      </c>
      <c r="S254" s="192" t="s">
        <v>12630</v>
      </c>
      <c r="T254" s="154" t="s">
        <v>12733</v>
      </c>
      <c r="U254" s="192" t="s">
        <v>12611</v>
      </c>
      <c r="V254" s="154" t="s">
        <v>12734</v>
      </c>
      <c r="W254" s="154" t="s">
        <v>12613</v>
      </c>
      <c r="X254" s="154" t="s">
        <v>12735</v>
      </c>
      <c r="Y254" s="154" t="s">
        <v>11695</v>
      </c>
      <c r="Z254" s="154" t="s">
        <v>11696</v>
      </c>
      <c r="AA254" s="154" t="s">
        <v>11697</v>
      </c>
      <c r="AB254" s="154" t="s">
        <v>12736</v>
      </c>
      <c r="AC254" s="154" t="s">
        <v>12737</v>
      </c>
      <c r="AD254" s="154" t="s">
        <v>12738</v>
      </c>
      <c r="AE254" s="154" t="s">
        <v>12739</v>
      </c>
      <c r="AF254" s="154" t="s">
        <v>11702</v>
      </c>
      <c r="AG254" s="154" t="s">
        <v>11703</v>
      </c>
      <c r="AH254" s="154" t="s">
        <v>12740</v>
      </c>
      <c r="AI254" s="154" t="s">
        <v>11705</v>
      </c>
      <c r="AJ254" s="154" t="s">
        <v>11706</v>
      </c>
      <c r="AK254" s="154" t="s">
        <v>12741</v>
      </c>
      <c r="AL254" s="154" t="s">
        <v>11708</v>
      </c>
      <c r="AM254" s="154" t="s">
        <v>11709</v>
      </c>
      <c r="AN254" s="154" t="s">
        <v>12640</v>
      </c>
      <c r="AO254" s="154" t="s">
        <v>11711</v>
      </c>
      <c r="AP254" s="154" t="s">
        <v>12742</v>
      </c>
      <c r="AQ254" s="154" t="s">
        <v>12743</v>
      </c>
      <c r="AR254" s="154" t="s">
        <v>12744</v>
      </c>
      <c r="AS254" s="154" t="s">
        <v>12745</v>
      </c>
      <c r="AT254" s="154" t="s">
        <v>12645</v>
      </c>
      <c r="AU254" s="192" t="s">
        <v>7404</v>
      </c>
      <c r="AV254" s="192" t="s">
        <v>12746</v>
      </c>
      <c r="AW254" s="192" t="s">
        <v>7406</v>
      </c>
      <c r="AX254" s="192" t="s">
        <v>7407</v>
      </c>
      <c r="AZ254" s="230" t="s">
        <v>384</v>
      </c>
      <c r="BA254" s="230" t="s">
        <v>5333</v>
      </c>
      <c r="BB254" s="230">
        <v>2</v>
      </c>
      <c r="BC254" s="194" t="s">
        <v>7745</v>
      </c>
      <c r="BD254" s="194" t="s">
        <v>7746</v>
      </c>
      <c r="BE254" s="194" t="s">
        <v>7747</v>
      </c>
      <c r="BF254" s="194" t="s">
        <v>7748</v>
      </c>
      <c r="BG254" s="194" t="s">
        <v>7749</v>
      </c>
      <c r="BH254" s="194" t="s">
        <v>7750</v>
      </c>
      <c r="BI254" s="194"/>
      <c r="BJ254" s="230">
        <v>4</v>
      </c>
      <c r="BK254" s="230" t="s">
        <v>7751</v>
      </c>
      <c r="BL254" s="198" t="s">
        <v>7412</v>
      </c>
      <c r="CQ254" s="199">
        <v>1</v>
      </c>
    </row>
    <row r="255" spans="13:95" x14ac:dyDescent="0.25">
      <c r="M255" s="192" t="s">
        <v>12747</v>
      </c>
      <c r="N255" s="192">
        <v>253</v>
      </c>
      <c r="O255" s="192" t="s">
        <v>11686</v>
      </c>
      <c r="P255" s="154" t="s">
        <v>11687</v>
      </c>
      <c r="Q255" s="154" t="s">
        <v>8645</v>
      </c>
      <c r="R255" s="154" t="s">
        <v>12629</v>
      </c>
      <c r="S255" s="192" t="s">
        <v>12630</v>
      </c>
      <c r="T255" s="154" t="s">
        <v>12748</v>
      </c>
      <c r="U255" s="192" t="s">
        <v>10331</v>
      </c>
      <c r="V255" s="154" t="s">
        <v>12749</v>
      </c>
      <c r="W255" s="154" t="s">
        <v>12043</v>
      </c>
      <c r="X255" s="154" t="s">
        <v>12750</v>
      </c>
      <c r="Y255" s="154" t="s">
        <v>11695</v>
      </c>
      <c r="Z255" s="154" t="s">
        <v>11696</v>
      </c>
      <c r="AA255" s="154" t="s">
        <v>11697</v>
      </c>
      <c r="AB255" s="154" t="s">
        <v>12751</v>
      </c>
      <c r="AC255" s="154" t="s">
        <v>12752</v>
      </c>
      <c r="AD255" s="154" t="s">
        <v>12753</v>
      </c>
      <c r="AE255" s="154" t="s">
        <v>12754</v>
      </c>
      <c r="AF255" s="154" t="s">
        <v>11702</v>
      </c>
      <c r="AG255" s="154" t="s">
        <v>11703</v>
      </c>
      <c r="AH255" s="154" t="s">
        <v>12755</v>
      </c>
      <c r="AI255" s="154" t="s">
        <v>11705</v>
      </c>
      <c r="AJ255" s="154" t="s">
        <v>11706</v>
      </c>
      <c r="AK255" s="154" t="s">
        <v>12756</v>
      </c>
      <c r="AL255" s="154" t="s">
        <v>11708</v>
      </c>
      <c r="AM255" s="154" t="s">
        <v>11709</v>
      </c>
      <c r="AN255" s="154" t="s">
        <v>12640</v>
      </c>
      <c r="AO255" s="154" t="s">
        <v>11711</v>
      </c>
      <c r="AP255" s="154" t="s">
        <v>12757</v>
      </c>
      <c r="AQ255" s="154" t="s">
        <v>12758</v>
      </c>
      <c r="AR255" s="154" t="s">
        <v>12759</v>
      </c>
      <c r="AS255" s="154" t="s">
        <v>12760</v>
      </c>
      <c r="AT255" s="154" t="s">
        <v>12645</v>
      </c>
      <c r="AU255" s="192" t="s">
        <v>7404</v>
      </c>
      <c r="AV255" s="192" t="s">
        <v>12761</v>
      </c>
      <c r="AW255" s="192" t="s">
        <v>7406</v>
      </c>
      <c r="AX255" s="192" t="s">
        <v>7407</v>
      </c>
      <c r="AZ255" s="230" t="s">
        <v>384</v>
      </c>
      <c r="BA255" s="230" t="s">
        <v>5333</v>
      </c>
      <c r="BB255" s="230">
        <v>3</v>
      </c>
      <c r="BC255" s="194" t="s">
        <v>7781</v>
      </c>
      <c r="BD255" s="194" t="s">
        <v>12591</v>
      </c>
      <c r="BH255" s="194"/>
      <c r="BI255" s="194"/>
      <c r="BJ255" s="230">
        <v>4</v>
      </c>
      <c r="BK255" s="230" t="s">
        <v>7782</v>
      </c>
      <c r="BL255" s="198" t="s">
        <v>7412</v>
      </c>
      <c r="CQ255" s="199">
        <v>1</v>
      </c>
    </row>
    <row r="256" spans="13:95" x14ac:dyDescent="0.25">
      <c r="M256" s="192" t="s">
        <v>12762</v>
      </c>
      <c r="N256" s="192">
        <v>254</v>
      </c>
      <c r="O256" s="192" t="s">
        <v>11686</v>
      </c>
      <c r="P256" s="154" t="s">
        <v>11687</v>
      </c>
      <c r="Q256" s="154" t="s">
        <v>8645</v>
      </c>
      <c r="R256" s="154" t="s">
        <v>12763</v>
      </c>
      <c r="S256" s="192" t="s">
        <v>12764</v>
      </c>
      <c r="T256" s="154" t="s">
        <v>12765</v>
      </c>
      <c r="U256" s="192" t="s">
        <v>12766</v>
      </c>
      <c r="V256" s="154" t="s">
        <v>12767</v>
      </c>
      <c r="W256" s="154" t="s">
        <v>12768</v>
      </c>
      <c r="X256" s="154" t="s">
        <v>12769</v>
      </c>
      <c r="Y256" s="154" t="s">
        <v>11695</v>
      </c>
      <c r="Z256" s="154" t="s">
        <v>11696</v>
      </c>
      <c r="AA256" s="154" t="s">
        <v>11697</v>
      </c>
      <c r="AB256" s="154" t="s">
        <v>12770</v>
      </c>
      <c r="AC256" s="154" t="s">
        <v>12771</v>
      </c>
      <c r="AD256" s="154" t="s">
        <v>12772</v>
      </c>
      <c r="AE256" s="154" t="s">
        <v>12773</v>
      </c>
      <c r="AF256" s="154" t="s">
        <v>11702</v>
      </c>
      <c r="AG256" s="154" t="s">
        <v>11703</v>
      </c>
      <c r="AH256" s="154" t="s">
        <v>12774</v>
      </c>
      <c r="AI256" s="154" t="s">
        <v>11705</v>
      </c>
      <c r="AJ256" s="154" t="s">
        <v>11706</v>
      </c>
      <c r="AK256" s="154" t="s">
        <v>12775</v>
      </c>
      <c r="AL256" s="154" t="s">
        <v>11708</v>
      </c>
      <c r="AM256" s="154" t="s">
        <v>11709</v>
      </c>
      <c r="AN256" s="154" t="s">
        <v>12776</v>
      </c>
      <c r="AO256" s="154" t="s">
        <v>11711</v>
      </c>
      <c r="AP256" s="154" t="s">
        <v>12777</v>
      </c>
      <c r="AQ256" s="154" t="s">
        <v>12778</v>
      </c>
      <c r="AR256" s="154" t="s">
        <v>12779</v>
      </c>
      <c r="AS256" s="154" t="s">
        <v>12780</v>
      </c>
      <c r="AT256" s="154" t="s">
        <v>12781</v>
      </c>
      <c r="AU256" s="192" t="s">
        <v>7404</v>
      </c>
      <c r="AV256" s="192" t="s">
        <v>12782</v>
      </c>
      <c r="AW256" s="192" t="s">
        <v>7406</v>
      </c>
      <c r="AX256" s="192" t="s">
        <v>7407</v>
      </c>
      <c r="AZ256" s="230" t="s">
        <v>384</v>
      </c>
      <c r="BA256" s="230" t="s">
        <v>5333</v>
      </c>
      <c r="BB256" s="230">
        <v>4</v>
      </c>
      <c r="BC256" s="194" t="s">
        <v>7806</v>
      </c>
      <c r="BD256" s="194" t="s">
        <v>7807</v>
      </c>
      <c r="BE256" s="194" t="s">
        <v>7808</v>
      </c>
      <c r="BF256" s="194" t="s">
        <v>7654</v>
      </c>
      <c r="BG256" s="194" t="s">
        <v>7809</v>
      </c>
      <c r="BH256" s="194" t="s">
        <v>7810</v>
      </c>
      <c r="BI256" s="194" t="s">
        <v>7811</v>
      </c>
      <c r="BJ256" s="230">
        <v>4</v>
      </c>
      <c r="BK256" s="230" t="s">
        <v>7812</v>
      </c>
      <c r="BL256" s="198" t="s">
        <v>7412</v>
      </c>
      <c r="CQ256" s="199">
        <v>1</v>
      </c>
    </row>
    <row r="257" spans="13:95" x14ac:dyDescent="0.25">
      <c r="M257" s="192" t="s">
        <v>12783</v>
      </c>
      <c r="N257" s="192">
        <v>255</v>
      </c>
      <c r="O257" s="192" t="s">
        <v>11686</v>
      </c>
      <c r="P257" s="154" t="s">
        <v>11687</v>
      </c>
      <c r="Q257" s="154" t="s">
        <v>8645</v>
      </c>
      <c r="R257" s="154" t="s">
        <v>12763</v>
      </c>
      <c r="S257" s="192" t="s">
        <v>12764</v>
      </c>
      <c r="T257" s="154" t="s">
        <v>12784</v>
      </c>
      <c r="U257" s="192" t="s">
        <v>12785</v>
      </c>
      <c r="V257" s="154" t="s">
        <v>12786</v>
      </c>
      <c r="W257" s="154" t="s">
        <v>12787</v>
      </c>
      <c r="X257" s="154" t="s">
        <v>12788</v>
      </c>
      <c r="Y257" s="154" t="s">
        <v>11695</v>
      </c>
      <c r="Z257" s="154" t="s">
        <v>11696</v>
      </c>
      <c r="AA257" s="154" t="s">
        <v>11697</v>
      </c>
      <c r="AB257" s="154" t="s">
        <v>12789</v>
      </c>
      <c r="AC257" s="154" t="s">
        <v>12790</v>
      </c>
      <c r="AD257" s="154" t="s">
        <v>12791</v>
      </c>
      <c r="AE257" s="154" t="s">
        <v>11821</v>
      </c>
      <c r="AF257" s="154" t="s">
        <v>11702</v>
      </c>
      <c r="AG257" s="154" t="s">
        <v>11703</v>
      </c>
      <c r="AH257" s="154" t="s">
        <v>12792</v>
      </c>
      <c r="AI257" s="154" t="s">
        <v>11705</v>
      </c>
      <c r="AJ257" s="154" t="s">
        <v>11706</v>
      </c>
      <c r="AK257" s="154" t="s">
        <v>12793</v>
      </c>
      <c r="AL257" s="154" t="s">
        <v>11708</v>
      </c>
      <c r="AM257" s="154" t="s">
        <v>11709</v>
      </c>
      <c r="AN257" s="154" t="s">
        <v>12776</v>
      </c>
      <c r="AO257" s="154" t="s">
        <v>11711</v>
      </c>
      <c r="AP257" s="154" t="s">
        <v>12794</v>
      </c>
      <c r="AQ257" s="154" t="s">
        <v>12795</v>
      </c>
      <c r="AR257" s="154" t="s">
        <v>12796</v>
      </c>
      <c r="AS257" s="154" t="s">
        <v>12797</v>
      </c>
      <c r="AT257" s="154" t="s">
        <v>12781</v>
      </c>
      <c r="AU257" s="192" t="s">
        <v>7404</v>
      </c>
      <c r="AV257" s="192" t="s">
        <v>12798</v>
      </c>
      <c r="AW257" s="192" t="s">
        <v>7406</v>
      </c>
      <c r="AX257" s="192" t="s">
        <v>7407</v>
      </c>
      <c r="AZ257" s="230" t="s">
        <v>384</v>
      </c>
      <c r="BA257" s="230" t="s">
        <v>5333</v>
      </c>
      <c r="BB257" s="230">
        <v>5</v>
      </c>
      <c r="BC257" s="194" t="s">
        <v>7836</v>
      </c>
      <c r="BD257" s="194" t="s">
        <v>7837</v>
      </c>
      <c r="BE257" s="194" t="s">
        <v>7838</v>
      </c>
      <c r="BF257" s="194" t="s">
        <v>7839</v>
      </c>
      <c r="BG257" s="194" t="s">
        <v>7840</v>
      </c>
      <c r="BH257" s="194" t="s">
        <v>7533</v>
      </c>
      <c r="BI257" s="194"/>
      <c r="BJ257" s="230">
        <v>4</v>
      </c>
      <c r="BK257" s="230" t="s">
        <v>7841</v>
      </c>
      <c r="BL257" s="198" t="s">
        <v>7412</v>
      </c>
      <c r="CQ257" s="199">
        <v>1</v>
      </c>
    </row>
    <row r="258" spans="13:95" x14ac:dyDescent="0.25">
      <c r="M258" s="192" t="s">
        <v>12799</v>
      </c>
      <c r="N258" s="192">
        <v>256</v>
      </c>
      <c r="O258" s="192" t="s">
        <v>11686</v>
      </c>
      <c r="P258" s="154" t="s">
        <v>11687</v>
      </c>
      <c r="Q258" s="154" t="s">
        <v>8645</v>
      </c>
      <c r="R258" s="154" t="s">
        <v>12763</v>
      </c>
      <c r="S258" s="192" t="s">
        <v>12764</v>
      </c>
      <c r="T258" s="154" t="s">
        <v>12800</v>
      </c>
      <c r="U258" s="192" t="s">
        <v>12801</v>
      </c>
      <c r="V258" s="154" t="s">
        <v>12802</v>
      </c>
      <c r="W258" s="154" t="s">
        <v>12803</v>
      </c>
      <c r="X258" s="154" t="s">
        <v>12804</v>
      </c>
      <c r="Y258" s="154" t="s">
        <v>11695</v>
      </c>
      <c r="Z258" s="154" t="s">
        <v>11696</v>
      </c>
      <c r="AA258" s="154" t="s">
        <v>11697</v>
      </c>
      <c r="AB258" s="154" t="s">
        <v>12805</v>
      </c>
      <c r="AC258" s="154" t="s">
        <v>12806</v>
      </c>
      <c r="AD258" s="154" t="s">
        <v>12807</v>
      </c>
      <c r="AE258" s="154" t="s">
        <v>12808</v>
      </c>
      <c r="AF258" s="154" t="s">
        <v>11702</v>
      </c>
      <c r="AG258" s="154" t="s">
        <v>11703</v>
      </c>
      <c r="AH258" s="154" t="s">
        <v>12809</v>
      </c>
      <c r="AI258" s="154" t="s">
        <v>11705</v>
      </c>
      <c r="AJ258" s="154" t="s">
        <v>11706</v>
      </c>
      <c r="AK258" s="154" t="s">
        <v>12810</v>
      </c>
      <c r="AL258" s="154" t="s">
        <v>11708</v>
      </c>
      <c r="AM258" s="154" t="s">
        <v>11709</v>
      </c>
      <c r="AN258" s="154" t="s">
        <v>12776</v>
      </c>
      <c r="AO258" s="154" t="s">
        <v>11711</v>
      </c>
      <c r="AP258" s="154" t="s">
        <v>12811</v>
      </c>
      <c r="AQ258" s="154" t="s">
        <v>12812</v>
      </c>
      <c r="AR258" s="154" t="s">
        <v>12813</v>
      </c>
      <c r="AS258" s="154" t="s">
        <v>12814</v>
      </c>
      <c r="AT258" s="154" t="s">
        <v>12781</v>
      </c>
      <c r="AU258" s="192" t="s">
        <v>7404</v>
      </c>
      <c r="AV258" s="192" t="s">
        <v>12815</v>
      </c>
      <c r="AW258" s="192" t="s">
        <v>7406</v>
      </c>
      <c r="AX258" s="192" t="s">
        <v>7407</v>
      </c>
      <c r="AZ258" s="230" t="s">
        <v>400</v>
      </c>
      <c r="BA258" s="230" t="s">
        <v>5332</v>
      </c>
      <c r="BB258" s="230">
        <v>1</v>
      </c>
      <c r="BC258" s="194" t="s">
        <v>7408</v>
      </c>
      <c r="BD258" s="194" t="s">
        <v>12816</v>
      </c>
      <c r="BE258" s="194" t="s">
        <v>10683</v>
      </c>
      <c r="BI258" s="194"/>
      <c r="BJ258" s="230">
        <v>4</v>
      </c>
      <c r="BK258" s="230" t="s">
        <v>7411</v>
      </c>
      <c r="BL258" s="198" t="s">
        <v>7412</v>
      </c>
      <c r="CQ258" s="199">
        <v>1</v>
      </c>
    </row>
    <row r="259" spans="13:95" x14ac:dyDescent="0.25">
      <c r="M259" s="192" t="s">
        <v>12817</v>
      </c>
      <c r="N259" s="192">
        <v>257</v>
      </c>
      <c r="O259" s="192" t="s">
        <v>11686</v>
      </c>
      <c r="P259" s="154" t="s">
        <v>11687</v>
      </c>
      <c r="Q259" s="154" t="s">
        <v>8645</v>
      </c>
      <c r="R259" s="154" t="s">
        <v>12763</v>
      </c>
      <c r="S259" s="192" t="s">
        <v>12764</v>
      </c>
      <c r="T259" s="154" t="s">
        <v>12818</v>
      </c>
      <c r="U259" s="192" t="s">
        <v>12819</v>
      </c>
      <c r="V259" s="154" t="s">
        <v>12820</v>
      </c>
      <c r="W259" s="154" t="s">
        <v>12821</v>
      </c>
      <c r="X259" s="154" t="s">
        <v>12822</v>
      </c>
      <c r="Y259" s="154" t="s">
        <v>11695</v>
      </c>
      <c r="Z259" s="154" t="s">
        <v>11696</v>
      </c>
      <c r="AA259" s="154" t="s">
        <v>11697</v>
      </c>
      <c r="AB259" s="154" t="s">
        <v>12823</v>
      </c>
      <c r="AC259" s="154" t="s">
        <v>12824</v>
      </c>
      <c r="AD259" s="154" t="s">
        <v>12825</v>
      </c>
      <c r="AE259" s="154" t="s">
        <v>12182</v>
      </c>
      <c r="AF259" s="154" t="s">
        <v>11702</v>
      </c>
      <c r="AG259" s="154" t="s">
        <v>11703</v>
      </c>
      <c r="AH259" s="154" t="s">
        <v>12826</v>
      </c>
      <c r="AI259" s="154" t="s">
        <v>11705</v>
      </c>
      <c r="AJ259" s="154" t="s">
        <v>11706</v>
      </c>
      <c r="AK259" s="154" t="s">
        <v>12827</v>
      </c>
      <c r="AL259" s="154" t="s">
        <v>11708</v>
      </c>
      <c r="AM259" s="154" t="s">
        <v>11709</v>
      </c>
      <c r="AN259" s="154" t="s">
        <v>12776</v>
      </c>
      <c r="AO259" s="154" t="s">
        <v>11711</v>
      </c>
      <c r="AP259" s="154" t="s">
        <v>12828</v>
      </c>
      <c r="AQ259" s="154" t="s">
        <v>12829</v>
      </c>
      <c r="AR259" s="154" t="s">
        <v>12830</v>
      </c>
      <c r="AS259" s="154" t="s">
        <v>12831</v>
      </c>
      <c r="AT259" s="154" t="s">
        <v>12781</v>
      </c>
      <c r="AU259" s="192" t="s">
        <v>7404</v>
      </c>
      <c r="AV259" s="192" t="s">
        <v>12832</v>
      </c>
      <c r="AW259" s="192" t="s">
        <v>7406</v>
      </c>
      <c r="AX259" s="192" t="s">
        <v>7407</v>
      </c>
      <c r="AZ259" s="230" t="s">
        <v>400</v>
      </c>
      <c r="BA259" s="230" t="s">
        <v>5332</v>
      </c>
      <c r="BB259" s="230">
        <v>2</v>
      </c>
      <c r="BC259" s="194" t="s">
        <v>7439</v>
      </c>
      <c r="BD259" s="194" t="s">
        <v>12833</v>
      </c>
      <c r="BE259" s="194" t="s">
        <v>7441</v>
      </c>
      <c r="BF259" s="194" t="s">
        <v>7442</v>
      </c>
      <c r="BG259" s="194" t="s">
        <v>7443</v>
      </c>
      <c r="BJ259" s="230">
        <v>4</v>
      </c>
      <c r="BK259" s="230" t="s">
        <v>7444</v>
      </c>
      <c r="BL259" s="198" t="s">
        <v>7412</v>
      </c>
      <c r="CQ259" s="199">
        <v>1</v>
      </c>
    </row>
    <row r="260" spans="13:95" x14ac:dyDescent="0.25">
      <c r="M260" s="192" t="s">
        <v>12834</v>
      </c>
      <c r="N260" s="192">
        <v>258</v>
      </c>
      <c r="O260" s="192" t="s">
        <v>11686</v>
      </c>
      <c r="P260" s="154" t="s">
        <v>11687</v>
      </c>
      <c r="Q260" s="154" t="s">
        <v>8645</v>
      </c>
      <c r="R260" s="154" t="s">
        <v>12763</v>
      </c>
      <c r="S260" s="192" t="s">
        <v>12764</v>
      </c>
      <c r="T260" s="154" t="s">
        <v>12835</v>
      </c>
      <c r="U260" s="192" t="s">
        <v>12376</v>
      </c>
      <c r="V260" s="154" t="s">
        <v>12836</v>
      </c>
      <c r="W260" s="154" t="s">
        <v>12378</v>
      </c>
      <c r="X260" s="154" t="s">
        <v>12837</v>
      </c>
      <c r="Y260" s="154" t="s">
        <v>11695</v>
      </c>
      <c r="Z260" s="154" t="s">
        <v>11696</v>
      </c>
      <c r="AA260" s="154" t="s">
        <v>11697</v>
      </c>
      <c r="AB260" s="154" t="s">
        <v>12838</v>
      </c>
      <c r="AC260" s="154" t="s">
        <v>12839</v>
      </c>
      <c r="AD260" s="154" t="s">
        <v>12840</v>
      </c>
      <c r="AE260" s="154" t="s">
        <v>12841</v>
      </c>
      <c r="AF260" s="154" t="s">
        <v>11702</v>
      </c>
      <c r="AG260" s="154" t="s">
        <v>11703</v>
      </c>
      <c r="AH260" s="154" t="s">
        <v>12842</v>
      </c>
      <c r="AI260" s="154" t="s">
        <v>11705</v>
      </c>
      <c r="AJ260" s="154" t="s">
        <v>11706</v>
      </c>
      <c r="AK260" s="154" t="s">
        <v>12843</v>
      </c>
      <c r="AL260" s="154" t="s">
        <v>11708</v>
      </c>
      <c r="AM260" s="154" t="s">
        <v>11709</v>
      </c>
      <c r="AN260" s="154" t="s">
        <v>12776</v>
      </c>
      <c r="AO260" s="154" t="s">
        <v>11711</v>
      </c>
      <c r="AP260" s="154" t="s">
        <v>12844</v>
      </c>
      <c r="AQ260" s="154" t="s">
        <v>12845</v>
      </c>
      <c r="AR260" s="154" t="s">
        <v>12846</v>
      </c>
      <c r="AS260" s="154" t="s">
        <v>12847</v>
      </c>
      <c r="AT260" s="154" t="s">
        <v>12781</v>
      </c>
      <c r="AU260" s="192" t="s">
        <v>7404</v>
      </c>
      <c r="AV260" s="192" t="s">
        <v>12848</v>
      </c>
      <c r="AW260" s="192" t="s">
        <v>7406</v>
      </c>
      <c r="AX260" s="192" t="s">
        <v>7407</v>
      </c>
      <c r="AZ260" s="230" t="s">
        <v>400</v>
      </c>
      <c r="BA260" s="230" t="s">
        <v>5332</v>
      </c>
      <c r="BB260" s="230">
        <v>3</v>
      </c>
      <c r="BC260" s="194" t="s">
        <v>7472</v>
      </c>
      <c r="BD260" s="194" t="s">
        <v>12849</v>
      </c>
      <c r="BE260" s="194" t="s">
        <v>12850</v>
      </c>
      <c r="BJ260" s="230">
        <v>4</v>
      </c>
      <c r="BK260" s="230" t="s">
        <v>7474</v>
      </c>
      <c r="BL260" s="198" t="s">
        <v>7412</v>
      </c>
      <c r="CQ260" s="199">
        <v>1</v>
      </c>
    </row>
    <row r="261" spans="13:95" x14ac:dyDescent="0.25">
      <c r="M261" s="192" t="s">
        <v>12851</v>
      </c>
      <c r="N261" s="192">
        <v>259</v>
      </c>
      <c r="O261" s="192" t="s">
        <v>11686</v>
      </c>
      <c r="P261" s="154" t="s">
        <v>11687</v>
      </c>
      <c r="Q261" s="154" t="s">
        <v>8645</v>
      </c>
      <c r="R261" s="154" t="s">
        <v>12763</v>
      </c>
      <c r="S261" s="192" t="s">
        <v>12764</v>
      </c>
      <c r="T261" s="154" t="s">
        <v>12852</v>
      </c>
      <c r="U261" s="192" t="s">
        <v>12376</v>
      </c>
      <c r="V261" s="154" t="s">
        <v>12853</v>
      </c>
      <c r="W261" s="154" t="s">
        <v>12378</v>
      </c>
      <c r="X261" s="154" t="s">
        <v>12854</v>
      </c>
      <c r="Y261" s="154" t="s">
        <v>11695</v>
      </c>
      <c r="Z261" s="154" t="s">
        <v>11696</v>
      </c>
      <c r="AA261" s="154" t="s">
        <v>11697</v>
      </c>
      <c r="AB261" s="154" t="s">
        <v>12855</v>
      </c>
      <c r="AC261" s="154" t="s">
        <v>12856</v>
      </c>
      <c r="AD261" s="154" t="s">
        <v>12857</v>
      </c>
      <c r="AE261" s="154" t="s">
        <v>12841</v>
      </c>
      <c r="AF261" s="154" t="s">
        <v>11702</v>
      </c>
      <c r="AG261" s="154" t="s">
        <v>11703</v>
      </c>
      <c r="AH261" s="154" t="s">
        <v>12858</v>
      </c>
      <c r="AI261" s="154" t="s">
        <v>11705</v>
      </c>
      <c r="AJ261" s="154" t="s">
        <v>11706</v>
      </c>
      <c r="AK261" s="154" t="s">
        <v>12859</v>
      </c>
      <c r="AL261" s="154" t="s">
        <v>11708</v>
      </c>
      <c r="AM261" s="154" t="s">
        <v>11709</v>
      </c>
      <c r="AN261" s="154" t="s">
        <v>12776</v>
      </c>
      <c r="AO261" s="154" t="s">
        <v>11711</v>
      </c>
      <c r="AP261" s="154" t="s">
        <v>12860</v>
      </c>
      <c r="AQ261" s="154" t="s">
        <v>12861</v>
      </c>
      <c r="AR261" s="154" t="s">
        <v>12862</v>
      </c>
      <c r="AS261" s="154" t="s">
        <v>12863</v>
      </c>
      <c r="AT261" s="154" t="s">
        <v>12781</v>
      </c>
      <c r="AU261" s="192" t="s">
        <v>7404</v>
      </c>
      <c r="AV261" s="192" t="s">
        <v>12864</v>
      </c>
      <c r="AW261" s="192" t="s">
        <v>7406</v>
      </c>
      <c r="AX261" s="192" t="s">
        <v>7407</v>
      </c>
      <c r="AZ261" s="230" t="s">
        <v>400</v>
      </c>
      <c r="BA261" s="230" t="s">
        <v>5332</v>
      </c>
      <c r="BB261" s="230">
        <v>4</v>
      </c>
      <c r="BC261" s="194" t="s">
        <v>7502</v>
      </c>
      <c r="BD261" s="194" t="s">
        <v>12865</v>
      </c>
      <c r="BJ261" s="230">
        <v>4</v>
      </c>
      <c r="BK261" s="230" t="s">
        <v>7504</v>
      </c>
      <c r="BL261" s="198" t="s">
        <v>7412</v>
      </c>
      <c r="CQ261" s="199">
        <v>1</v>
      </c>
    </row>
    <row r="262" spans="13:95" x14ac:dyDescent="0.25">
      <c r="M262" s="192" t="s">
        <v>12866</v>
      </c>
      <c r="N262" s="192">
        <v>260</v>
      </c>
      <c r="O262" s="192" t="s">
        <v>11686</v>
      </c>
      <c r="P262" s="154" t="s">
        <v>11687</v>
      </c>
      <c r="Q262" s="154" t="s">
        <v>8645</v>
      </c>
      <c r="R262" s="154" t="s">
        <v>12763</v>
      </c>
      <c r="S262" s="192" t="s">
        <v>12764</v>
      </c>
      <c r="T262" s="154" t="s">
        <v>12867</v>
      </c>
      <c r="U262" s="192" t="s">
        <v>12868</v>
      </c>
      <c r="V262" s="154" t="s">
        <v>12869</v>
      </c>
      <c r="W262" s="154" t="s">
        <v>12870</v>
      </c>
      <c r="X262" s="154" t="s">
        <v>12871</v>
      </c>
      <c r="Y262" s="154" t="s">
        <v>11695</v>
      </c>
      <c r="Z262" s="154" t="s">
        <v>11696</v>
      </c>
      <c r="AA262" s="154" t="s">
        <v>11697</v>
      </c>
      <c r="AB262" s="154" t="s">
        <v>12872</v>
      </c>
      <c r="AC262" s="154" t="s">
        <v>12873</v>
      </c>
      <c r="AD262" s="154" t="s">
        <v>12874</v>
      </c>
      <c r="AE262" s="154" t="s">
        <v>12875</v>
      </c>
      <c r="AF262" s="154" t="s">
        <v>11702</v>
      </c>
      <c r="AG262" s="154" t="s">
        <v>11703</v>
      </c>
      <c r="AH262" s="154" t="s">
        <v>12876</v>
      </c>
      <c r="AI262" s="154" t="s">
        <v>11705</v>
      </c>
      <c r="AJ262" s="154" t="s">
        <v>11706</v>
      </c>
      <c r="AK262" s="154" t="s">
        <v>12877</v>
      </c>
      <c r="AL262" s="154" t="s">
        <v>11708</v>
      </c>
      <c r="AM262" s="154" t="s">
        <v>11709</v>
      </c>
      <c r="AN262" s="154" t="s">
        <v>12776</v>
      </c>
      <c r="AO262" s="154" t="s">
        <v>11711</v>
      </c>
      <c r="AP262" s="154" t="s">
        <v>12878</v>
      </c>
      <c r="AQ262" s="154" t="s">
        <v>12879</v>
      </c>
      <c r="AR262" s="154" t="s">
        <v>12880</v>
      </c>
      <c r="AS262" s="154" t="s">
        <v>12881</v>
      </c>
      <c r="AT262" s="154" t="s">
        <v>12781</v>
      </c>
      <c r="AU262" s="192" t="s">
        <v>7404</v>
      </c>
      <c r="AV262" s="192" t="s">
        <v>12882</v>
      </c>
      <c r="AW262" s="192" t="s">
        <v>7406</v>
      </c>
      <c r="AX262" s="192" t="s">
        <v>7407</v>
      </c>
      <c r="AZ262" s="230" t="s">
        <v>400</v>
      </c>
      <c r="BA262" s="230" t="s">
        <v>5332</v>
      </c>
      <c r="BB262" s="230">
        <v>5</v>
      </c>
      <c r="BC262" s="194" t="s">
        <v>7529</v>
      </c>
      <c r="BD262" s="194" t="s">
        <v>12883</v>
      </c>
      <c r="BE262" s="194" t="s">
        <v>12884</v>
      </c>
      <c r="BF262" s="194" t="s">
        <v>7532</v>
      </c>
      <c r="BG262" s="194" t="s">
        <v>7533</v>
      </c>
      <c r="BJ262" s="230">
        <v>4</v>
      </c>
      <c r="BK262" s="230" t="s">
        <v>7534</v>
      </c>
      <c r="BL262" s="198" t="s">
        <v>7412</v>
      </c>
      <c r="CQ262" s="199">
        <v>1</v>
      </c>
    </row>
    <row r="263" spans="13:95" x14ac:dyDescent="0.25">
      <c r="M263" s="192" t="s">
        <v>12885</v>
      </c>
      <c r="N263" s="192">
        <v>261</v>
      </c>
      <c r="O263" s="192" t="s">
        <v>11686</v>
      </c>
      <c r="P263" s="154" t="s">
        <v>11687</v>
      </c>
      <c r="Q263" s="154" t="s">
        <v>8645</v>
      </c>
      <c r="R263" s="154" t="s">
        <v>12763</v>
      </c>
      <c r="S263" s="192" t="s">
        <v>12764</v>
      </c>
      <c r="T263" s="154" t="s">
        <v>12886</v>
      </c>
      <c r="U263" s="192" t="s">
        <v>12887</v>
      </c>
      <c r="V263" s="154" t="s">
        <v>12888</v>
      </c>
      <c r="W263" s="154" t="s">
        <v>12889</v>
      </c>
      <c r="X263" s="154" t="s">
        <v>12890</v>
      </c>
      <c r="Y263" s="154" t="s">
        <v>11695</v>
      </c>
      <c r="Z263" s="154" t="s">
        <v>11696</v>
      </c>
      <c r="AA263" s="154" t="s">
        <v>11697</v>
      </c>
      <c r="AB263" s="154" t="s">
        <v>12891</v>
      </c>
      <c r="AC263" s="154" t="s">
        <v>12892</v>
      </c>
      <c r="AD263" s="154" t="s">
        <v>12893</v>
      </c>
      <c r="AE263" s="154" t="s">
        <v>12894</v>
      </c>
      <c r="AF263" s="154" t="s">
        <v>11702</v>
      </c>
      <c r="AG263" s="154" t="s">
        <v>11703</v>
      </c>
      <c r="AH263" s="154" t="s">
        <v>12895</v>
      </c>
      <c r="AI263" s="154" t="s">
        <v>11705</v>
      </c>
      <c r="AJ263" s="154" t="s">
        <v>11706</v>
      </c>
      <c r="AK263" s="154" t="s">
        <v>12896</v>
      </c>
      <c r="AL263" s="154" t="s">
        <v>11708</v>
      </c>
      <c r="AM263" s="154" t="s">
        <v>11709</v>
      </c>
      <c r="AN263" s="154" t="s">
        <v>12776</v>
      </c>
      <c r="AO263" s="154" t="s">
        <v>11711</v>
      </c>
      <c r="AP263" s="154" t="s">
        <v>12897</v>
      </c>
      <c r="AQ263" s="154" t="s">
        <v>12898</v>
      </c>
      <c r="AR263" s="154" t="s">
        <v>12899</v>
      </c>
      <c r="AS263" s="154" t="s">
        <v>12900</v>
      </c>
      <c r="AT263" s="154" t="s">
        <v>12781</v>
      </c>
      <c r="AU263" s="192" t="s">
        <v>7404</v>
      </c>
      <c r="AV263" s="192" t="s">
        <v>12901</v>
      </c>
      <c r="AW263" s="192" t="s">
        <v>7406</v>
      </c>
      <c r="AX263" s="192" t="s">
        <v>7407</v>
      </c>
      <c r="AZ263" s="230" t="s">
        <v>400</v>
      </c>
      <c r="BA263" s="230" t="s">
        <v>7562</v>
      </c>
      <c r="BB263" s="230">
        <v>1</v>
      </c>
      <c r="BC263" s="194" t="s">
        <v>7563</v>
      </c>
      <c r="BD263" s="194" t="s">
        <v>12865</v>
      </c>
      <c r="BJ263" s="230">
        <v>4</v>
      </c>
      <c r="BK263" s="230" t="s">
        <v>7564</v>
      </c>
      <c r="BL263" s="198" t="s">
        <v>7412</v>
      </c>
      <c r="CQ263" s="199">
        <v>1</v>
      </c>
    </row>
    <row r="264" spans="13:95" x14ac:dyDescent="0.25">
      <c r="M264" s="192" t="s">
        <v>12902</v>
      </c>
      <c r="N264" s="192">
        <v>262</v>
      </c>
      <c r="O264" s="192" t="s">
        <v>11686</v>
      </c>
      <c r="P264" s="154" t="s">
        <v>11687</v>
      </c>
      <c r="Q264" s="154" t="s">
        <v>8367</v>
      </c>
      <c r="R264" s="154" t="s">
        <v>12903</v>
      </c>
      <c r="S264" s="192" t="s">
        <v>12904</v>
      </c>
      <c r="T264" s="154" t="s">
        <v>12905</v>
      </c>
      <c r="U264" s="192" t="s">
        <v>12906</v>
      </c>
      <c r="V264" s="154" t="s">
        <v>12907</v>
      </c>
      <c r="W264" s="154" t="s">
        <v>12908</v>
      </c>
      <c r="X264" s="154" t="s">
        <v>12909</v>
      </c>
      <c r="Y264" s="154" t="s">
        <v>11695</v>
      </c>
      <c r="Z264" s="154" t="s">
        <v>11696</v>
      </c>
      <c r="AA264" s="154" t="s">
        <v>11697</v>
      </c>
      <c r="AB264" s="154" t="s">
        <v>12910</v>
      </c>
      <c r="AC264" s="154" t="s">
        <v>12911</v>
      </c>
      <c r="AD264" s="154" t="s">
        <v>12912</v>
      </c>
      <c r="AE264" s="154" t="s">
        <v>12913</v>
      </c>
      <c r="AF264" s="154" t="s">
        <v>11702</v>
      </c>
      <c r="AG264" s="154" t="s">
        <v>11703</v>
      </c>
      <c r="AH264" s="154" t="s">
        <v>12914</v>
      </c>
      <c r="AI264" s="154" t="s">
        <v>11705</v>
      </c>
      <c r="AJ264" s="154" t="s">
        <v>11706</v>
      </c>
      <c r="AK264" s="154" t="s">
        <v>12915</v>
      </c>
      <c r="AL264" s="154" t="s">
        <v>11708</v>
      </c>
      <c r="AM264" s="154" t="s">
        <v>11709</v>
      </c>
      <c r="AN264" s="154" t="s">
        <v>11975</v>
      </c>
      <c r="AO264" s="154" t="s">
        <v>11711</v>
      </c>
      <c r="AP264" s="154" t="s">
        <v>12916</v>
      </c>
      <c r="AQ264" s="154" t="s">
        <v>12917</v>
      </c>
      <c r="AR264" s="154" t="s">
        <v>12918</v>
      </c>
      <c r="AS264" s="154" t="s">
        <v>12919</v>
      </c>
      <c r="AT264" s="154" t="s">
        <v>7743</v>
      </c>
      <c r="AU264" s="192" t="s">
        <v>7404</v>
      </c>
      <c r="AV264" s="192" t="s">
        <v>12920</v>
      </c>
      <c r="AW264" s="192" t="s">
        <v>7406</v>
      </c>
      <c r="AX264" s="192" t="s">
        <v>7407</v>
      </c>
      <c r="AZ264" s="230" t="s">
        <v>400</v>
      </c>
      <c r="BA264" s="230" t="s">
        <v>7562</v>
      </c>
      <c r="BB264" s="230">
        <v>2</v>
      </c>
      <c r="BC264" s="194" t="s">
        <v>7589</v>
      </c>
      <c r="BD264" s="194" t="s">
        <v>7590</v>
      </c>
      <c r="BE264" s="194" t="s">
        <v>7591</v>
      </c>
      <c r="BF264" s="194" t="s">
        <v>7443</v>
      </c>
      <c r="BG264" s="194" t="s">
        <v>7442</v>
      </c>
      <c r="BH264" s="230" t="s">
        <v>7592</v>
      </c>
      <c r="BJ264" s="230">
        <v>4</v>
      </c>
      <c r="BK264" s="230" t="s">
        <v>7593</v>
      </c>
      <c r="BL264" s="198" t="s">
        <v>7412</v>
      </c>
      <c r="CQ264" s="199">
        <v>1</v>
      </c>
    </row>
    <row r="265" spans="13:95" x14ac:dyDescent="0.25">
      <c r="M265" s="192" t="s">
        <v>12921</v>
      </c>
      <c r="N265" s="192">
        <v>263</v>
      </c>
      <c r="O265" s="192" t="s">
        <v>11686</v>
      </c>
      <c r="P265" s="154" t="s">
        <v>11687</v>
      </c>
      <c r="Q265" s="154" t="s">
        <v>8367</v>
      </c>
      <c r="R265" s="154" t="s">
        <v>12903</v>
      </c>
      <c r="S265" s="192" t="s">
        <v>12904</v>
      </c>
      <c r="T265" s="154" t="s">
        <v>12922</v>
      </c>
      <c r="U265" s="192" t="s">
        <v>12923</v>
      </c>
      <c r="V265" s="154" t="s">
        <v>12924</v>
      </c>
      <c r="W265" s="154" t="s">
        <v>12925</v>
      </c>
      <c r="X265" s="154" t="s">
        <v>12926</v>
      </c>
      <c r="Y265" s="154" t="s">
        <v>11695</v>
      </c>
      <c r="Z265" s="154" t="s">
        <v>11696</v>
      </c>
      <c r="AA265" s="154" t="s">
        <v>11697</v>
      </c>
      <c r="AB265" s="154" t="s">
        <v>12927</v>
      </c>
      <c r="AC265" s="154" t="s">
        <v>12928</v>
      </c>
      <c r="AD265" s="154" t="s">
        <v>12929</v>
      </c>
      <c r="AE265" s="154" t="s">
        <v>12930</v>
      </c>
      <c r="AF265" s="154" t="s">
        <v>11702</v>
      </c>
      <c r="AG265" s="154" t="s">
        <v>11703</v>
      </c>
      <c r="AH265" s="154" t="s">
        <v>12931</v>
      </c>
      <c r="AI265" s="154" t="s">
        <v>11705</v>
      </c>
      <c r="AJ265" s="154" t="s">
        <v>11706</v>
      </c>
      <c r="AK265" s="154" t="s">
        <v>12932</v>
      </c>
      <c r="AL265" s="154" t="s">
        <v>11708</v>
      </c>
      <c r="AM265" s="154" t="s">
        <v>11709</v>
      </c>
      <c r="AN265" s="154" t="s">
        <v>11975</v>
      </c>
      <c r="AO265" s="154" t="s">
        <v>11711</v>
      </c>
      <c r="AP265" s="154" t="s">
        <v>12933</v>
      </c>
      <c r="AQ265" s="154" t="s">
        <v>12934</v>
      </c>
      <c r="AR265" s="154" t="s">
        <v>12935</v>
      </c>
      <c r="AS265" s="154" t="s">
        <v>12936</v>
      </c>
      <c r="AT265" s="154" t="s">
        <v>7743</v>
      </c>
      <c r="AU265" s="192" t="s">
        <v>7404</v>
      </c>
      <c r="AV265" s="192" t="s">
        <v>12937</v>
      </c>
      <c r="AW265" s="192" t="s">
        <v>7406</v>
      </c>
      <c r="AX265" s="192" t="s">
        <v>7407</v>
      </c>
      <c r="AZ265" s="230" t="s">
        <v>400</v>
      </c>
      <c r="BA265" s="230" t="s">
        <v>7562</v>
      </c>
      <c r="BB265" s="230">
        <v>3</v>
      </c>
      <c r="BC265" s="194" t="s">
        <v>7620</v>
      </c>
      <c r="BD265" s="194" t="s">
        <v>12849</v>
      </c>
      <c r="BE265" s="194" t="s">
        <v>12850</v>
      </c>
      <c r="BJ265" s="230">
        <v>4</v>
      </c>
      <c r="BK265" s="230" t="s">
        <v>7622</v>
      </c>
      <c r="BL265" s="198" t="s">
        <v>7412</v>
      </c>
      <c r="CQ265" s="199">
        <v>1</v>
      </c>
    </row>
    <row r="266" spans="13:95" x14ac:dyDescent="0.25">
      <c r="M266" s="192" t="s">
        <v>12938</v>
      </c>
      <c r="N266" s="192">
        <v>264</v>
      </c>
      <c r="O266" s="192" t="s">
        <v>11686</v>
      </c>
      <c r="P266" s="154" t="s">
        <v>11687</v>
      </c>
      <c r="Q266" s="154" t="s">
        <v>8367</v>
      </c>
      <c r="R266" s="154" t="s">
        <v>12903</v>
      </c>
      <c r="S266" s="192" t="s">
        <v>12904</v>
      </c>
      <c r="T266" s="154" t="s">
        <v>12939</v>
      </c>
      <c r="U266" s="192" t="s">
        <v>12940</v>
      </c>
      <c r="V266" s="154" t="s">
        <v>12941</v>
      </c>
      <c r="W266" s="154" t="s">
        <v>12942</v>
      </c>
      <c r="X266" s="154" t="s">
        <v>12943</v>
      </c>
      <c r="Y266" s="154" t="s">
        <v>11695</v>
      </c>
      <c r="Z266" s="154" t="s">
        <v>11696</v>
      </c>
      <c r="AA266" s="154" t="s">
        <v>11697</v>
      </c>
      <c r="AB266" s="154" t="s">
        <v>12944</v>
      </c>
      <c r="AC266" s="154" t="s">
        <v>12945</v>
      </c>
      <c r="AD266" s="154" t="s">
        <v>12946</v>
      </c>
      <c r="AE266" s="154" t="s">
        <v>12947</v>
      </c>
      <c r="AF266" s="154" t="s">
        <v>11702</v>
      </c>
      <c r="AG266" s="154" t="s">
        <v>11703</v>
      </c>
      <c r="AH266" s="154" t="s">
        <v>12948</v>
      </c>
      <c r="AI266" s="154" t="s">
        <v>11705</v>
      </c>
      <c r="AJ266" s="154" t="s">
        <v>11706</v>
      </c>
      <c r="AK266" s="154" t="s">
        <v>12949</v>
      </c>
      <c r="AL266" s="154" t="s">
        <v>11708</v>
      </c>
      <c r="AM266" s="154" t="s">
        <v>11709</v>
      </c>
      <c r="AN266" s="154" t="s">
        <v>11975</v>
      </c>
      <c r="AO266" s="154" t="s">
        <v>11711</v>
      </c>
      <c r="AP266" s="154" t="s">
        <v>12950</v>
      </c>
      <c r="AQ266" s="154" t="s">
        <v>12951</v>
      </c>
      <c r="AR266" s="154" t="s">
        <v>12952</v>
      </c>
      <c r="AS266" s="154" t="s">
        <v>12953</v>
      </c>
      <c r="AT266" s="154" t="s">
        <v>7743</v>
      </c>
      <c r="AU266" s="192" t="s">
        <v>7404</v>
      </c>
      <c r="AV266" s="192" t="s">
        <v>12954</v>
      </c>
      <c r="AW266" s="192" t="s">
        <v>7406</v>
      </c>
      <c r="AX266" s="192" t="s">
        <v>7407</v>
      </c>
      <c r="AZ266" s="230" t="s">
        <v>400</v>
      </c>
      <c r="BA266" s="230" t="s">
        <v>7562</v>
      </c>
      <c r="BB266" s="230">
        <v>4</v>
      </c>
      <c r="BC266" s="194" t="s">
        <v>7649</v>
      </c>
      <c r="BD266" s="194" t="s">
        <v>7650</v>
      </c>
      <c r="BE266" s="194" t="s">
        <v>7651</v>
      </c>
      <c r="BF266" s="194" t="s">
        <v>7652</v>
      </c>
      <c r="BG266" s="194" t="s">
        <v>7653</v>
      </c>
      <c r="BH266" s="230" t="s">
        <v>7654</v>
      </c>
      <c r="BI266" s="230" t="s">
        <v>7655</v>
      </c>
      <c r="BJ266" s="230">
        <v>4</v>
      </c>
      <c r="BK266" s="230" t="s">
        <v>7656</v>
      </c>
      <c r="BL266" s="198" t="s">
        <v>7412</v>
      </c>
      <c r="CQ266" s="199">
        <v>1</v>
      </c>
    </row>
    <row r="267" spans="13:95" x14ac:dyDescent="0.25">
      <c r="M267" s="192" t="s">
        <v>12955</v>
      </c>
      <c r="N267" s="192">
        <v>265</v>
      </c>
      <c r="O267" s="192" t="s">
        <v>11686</v>
      </c>
      <c r="P267" s="154" t="s">
        <v>11687</v>
      </c>
      <c r="Q267" s="154" t="s">
        <v>8367</v>
      </c>
      <c r="R267" s="154" t="s">
        <v>12903</v>
      </c>
      <c r="S267" s="192" t="s">
        <v>12904</v>
      </c>
      <c r="T267" s="154" t="s">
        <v>12956</v>
      </c>
      <c r="U267" s="192" t="s">
        <v>12957</v>
      </c>
      <c r="V267" s="154" t="s">
        <v>12958</v>
      </c>
      <c r="W267" s="154" t="s">
        <v>12959</v>
      </c>
      <c r="X267" s="154" t="s">
        <v>12960</v>
      </c>
      <c r="Y267" s="154" t="s">
        <v>11695</v>
      </c>
      <c r="Z267" s="154" t="s">
        <v>11696</v>
      </c>
      <c r="AA267" s="154" t="s">
        <v>11697</v>
      </c>
      <c r="AB267" s="154" t="s">
        <v>12961</v>
      </c>
      <c r="AC267" s="154" t="s">
        <v>12962</v>
      </c>
      <c r="AD267" s="154" t="s">
        <v>12963</v>
      </c>
      <c r="AE267" s="154" t="s">
        <v>12964</v>
      </c>
      <c r="AF267" s="154" t="s">
        <v>11702</v>
      </c>
      <c r="AG267" s="154" t="s">
        <v>11703</v>
      </c>
      <c r="AH267" s="154" t="s">
        <v>12965</v>
      </c>
      <c r="AI267" s="154" t="s">
        <v>11705</v>
      </c>
      <c r="AJ267" s="154" t="s">
        <v>11706</v>
      </c>
      <c r="AK267" s="154" t="s">
        <v>12966</v>
      </c>
      <c r="AL267" s="154" t="s">
        <v>11708</v>
      </c>
      <c r="AM267" s="154" t="s">
        <v>11709</v>
      </c>
      <c r="AN267" s="154" t="s">
        <v>11975</v>
      </c>
      <c r="AO267" s="154" t="s">
        <v>11711</v>
      </c>
      <c r="AP267" s="154" t="s">
        <v>12967</v>
      </c>
      <c r="AQ267" s="154" t="s">
        <v>12968</v>
      </c>
      <c r="AR267" s="154" t="s">
        <v>12969</v>
      </c>
      <c r="AS267" s="154" t="s">
        <v>12970</v>
      </c>
      <c r="AT267" s="154" t="s">
        <v>7743</v>
      </c>
      <c r="AU267" s="192" t="s">
        <v>7404</v>
      </c>
      <c r="AV267" s="192" t="s">
        <v>12971</v>
      </c>
      <c r="AW267" s="192" t="s">
        <v>7406</v>
      </c>
      <c r="AX267" s="192" t="s">
        <v>7407</v>
      </c>
      <c r="AZ267" s="230" t="s">
        <v>400</v>
      </c>
      <c r="BA267" s="230" t="s">
        <v>7562</v>
      </c>
      <c r="BB267" s="230">
        <v>5</v>
      </c>
      <c r="BC267" s="194" t="s">
        <v>7686</v>
      </c>
      <c r="BD267" s="194" t="s">
        <v>7687</v>
      </c>
      <c r="BE267" s="194" t="s">
        <v>7688</v>
      </c>
      <c r="BF267" s="194" t="s">
        <v>7689</v>
      </c>
      <c r="BG267" s="194" t="s">
        <v>7690</v>
      </c>
      <c r="BH267" s="230" t="s">
        <v>7691</v>
      </c>
      <c r="BJ267" s="230">
        <v>4</v>
      </c>
      <c r="BK267" s="230" t="s">
        <v>7692</v>
      </c>
      <c r="BL267" s="198" t="s">
        <v>7412</v>
      </c>
      <c r="CQ267" s="199">
        <v>1</v>
      </c>
    </row>
    <row r="268" spans="13:95" x14ac:dyDescent="0.25">
      <c r="M268" s="192" t="s">
        <v>12972</v>
      </c>
      <c r="N268" s="192">
        <v>266</v>
      </c>
      <c r="O268" s="192" t="s">
        <v>11686</v>
      </c>
      <c r="P268" s="154" t="s">
        <v>11687</v>
      </c>
      <c r="Q268" s="154" t="s">
        <v>8367</v>
      </c>
      <c r="R268" s="154" t="s">
        <v>12903</v>
      </c>
      <c r="S268" s="192" t="s">
        <v>12904</v>
      </c>
      <c r="T268" s="154" t="s">
        <v>12973</v>
      </c>
      <c r="U268" s="192" t="s">
        <v>2873</v>
      </c>
      <c r="V268" s="154" t="s">
        <v>12974</v>
      </c>
      <c r="W268" s="154" t="s">
        <v>11834</v>
      </c>
      <c r="X268" s="154" t="s">
        <v>12975</v>
      </c>
      <c r="Y268" s="154" t="s">
        <v>11695</v>
      </c>
      <c r="Z268" s="154" t="s">
        <v>11696</v>
      </c>
      <c r="AA268" s="154" t="s">
        <v>11697</v>
      </c>
      <c r="AB268" s="154" t="s">
        <v>12976</v>
      </c>
      <c r="AC268" s="154" t="s">
        <v>12977</v>
      </c>
      <c r="AD268" s="154" t="s">
        <v>12978</v>
      </c>
      <c r="AE268" s="154" t="s">
        <v>12979</v>
      </c>
      <c r="AF268" s="154" t="s">
        <v>11702</v>
      </c>
      <c r="AG268" s="154" t="s">
        <v>11703</v>
      </c>
      <c r="AH268" s="154" t="s">
        <v>12980</v>
      </c>
      <c r="AI268" s="154" t="s">
        <v>11705</v>
      </c>
      <c r="AJ268" s="154" t="s">
        <v>11706</v>
      </c>
      <c r="AK268" s="154" t="s">
        <v>12981</v>
      </c>
      <c r="AL268" s="154" t="s">
        <v>11708</v>
      </c>
      <c r="AM268" s="154" t="s">
        <v>11709</v>
      </c>
      <c r="AN268" s="154" t="s">
        <v>11975</v>
      </c>
      <c r="AO268" s="154" t="s">
        <v>11711</v>
      </c>
      <c r="AP268" s="154" t="s">
        <v>12982</v>
      </c>
      <c r="AQ268" s="154" t="s">
        <v>12983</v>
      </c>
      <c r="AR268" s="154" t="s">
        <v>12984</v>
      </c>
      <c r="AS268" s="154" t="s">
        <v>12985</v>
      </c>
      <c r="AT268" s="154" t="s">
        <v>7743</v>
      </c>
      <c r="AU268" s="192" t="s">
        <v>7404</v>
      </c>
      <c r="AV268" s="192" t="s">
        <v>12986</v>
      </c>
      <c r="AW268" s="192" t="s">
        <v>7406</v>
      </c>
      <c r="AX268" s="192" t="s">
        <v>7407</v>
      </c>
      <c r="AZ268" s="230" t="s">
        <v>400</v>
      </c>
      <c r="BA268" s="230" t="s">
        <v>5333</v>
      </c>
      <c r="BB268" s="230">
        <v>1</v>
      </c>
      <c r="BC268" s="194" t="s">
        <v>7719</v>
      </c>
      <c r="BD268" s="194" t="s">
        <v>12816</v>
      </c>
      <c r="BE268" s="194" t="s">
        <v>10683</v>
      </c>
      <c r="BH268" s="194"/>
      <c r="BI268" s="194"/>
      <c r="BJ268" s="230">
        <v>4</v>
      </c>
      <c r="BK268" s="230" t="s">
        <v>7720</v>
      </c>
      <c r="BL268" s="198" t="s">
        <v>7412</v>
      </c>
      <c r="CQ268" s="199">
        <v>1</v>
      </c>
    </row>
    <row r="269" spans="13:95" x14ac:dyDescent="0.25">
      <c r="M269" s="192" t="s">
        <v>12987</v>
      </c>
      <c r="N269" s="192">
        <v>267</v>
      </c>
      <c r="O269" s="192" t="s">
        <v>11686</v>
      </c>
      <c r="P269" s="154" t="s">
        <v>11687</v>
      </c>
      <c r="Q269" s="154" t="s">
        <v>8367</v>
      </c>
      <c r="R269" s="154" t="s">
        <v>12903</v>
      </c>
      <c r="S269" s="192" t="s">
        <v>12904</v>
      </c>
      <c r="T269" s="154" t="s">
        <v>12988</v>
      </c>
      <c r="U269" s="192" t="s">
        <v>12989</v>
      </c>
      <c r="V269" s="154" t="s">
        <v>12990</v>
      </c>
      <c r="W269" s="154" t="s">
        <v>12991</v>
      </c>
      <c r="X269" s="154" t="s">
        <v>12992</v>
      </c>
      <c r="Y269" s="154" t="s">
        <v>11695</v>
      </c>
      <c r="Z269" s="154" t="s">
        <v>11696</v>
      </c>
      <c r="AA269" s="154" t="s">
        <v>11697</v>
      </c>
      <c r="AB269" s="154" t="s">
        <v>12993</v>
      </c>
      <c r="AC269" s="154" t="s">
        <v>12994</v>
      </c>
      <c r="AD269" s="154" t="s">
        <v>12995</v>
      </c>
      <c r="AE269" s="154" t="s">
        <v>12996</v>
      </c>
      <c r="AF269" s="154" t="s">
        <v>11702</v>
      </c>
      <c r="AG269" s="154" t="s">
        <v>11703</v>
      </c>
      <c r="AH269" s="154" t="s">
        <v>12997</v>
      </c>
      <c r="AI269" s="154" t="s">
        <v>11705</v>
      </c>
      <c r="AJ269" s="154" t="s">
        <v>11706</v>
      </c>
      <c r="AK269" s="154" t="s">
        <v>12998</v>
      </c>
      <c r="AL269" s="154" t="s">
        <v>11708</v>
      </c>
      <c r="AM269" s="154" t="s">
        <v>11709</v>
      </c>
      <c r="AN269" s="154" t="s">
        <v>11975</v>
      </c>
      <c r="AO269" s="154" t="s">
        <v>11711</v>
      </c>
      <c r="AP269" s="154" t="s">
        <v>12999</v>
      </c>
      <c r="AQ269" s="154" t="s">
        <v>13000</v>
      </c>
      <c r="AR269" s="154" t="s">
        <v>13001</v>
      </c>
      <c r="AS269" s="154" t="s">
        <v>13002</v>
      </c>
      <c r="AT269" s="154" t="s">
        <v>7743</v>
      </c>
      <c r="AU269" s="192" t="s">
        <v>7404</v>
      </c>
      <c r="AV269" s="192" t="s">
        <v>13003</v>
      </c>
      <c r="AW269" s="192" t="s">
        <v>7406</v>
      </c>
      <c r="AX269" s="192" t="s">
        <v>7407</v>
      </c>
      <c r="AZ269" s="230" t="s">
        <v>400</v>
      </c>
      <c r="BA269" s="230" t="s">
        <v>5333</v>
      </c>
      <c r="BB269" s="230">
        <v>2</v>
      </c>
      <c r="BC269" s="194" t="s">
        <v>7745</v>
      </c>
      <c r="BD269" s="194" t="s">
        <v>7746</v>
      </c>
      <c r="BE269" s="194" t="s">
        <v>7747</v>
      </c>
      <c r="BF269" s="194" t="s">
        <v>7748</v>
      </c>
      <c r="BG269" s="194" t="s">
        <v>7749</v>
      </c>
      <c r="BH269" s="194" t="s">
        <v>7750</v>
      </c>
      <c r="BI269" s="194"/>
      <c r="BJ269" s="230">
        <v>4</v>
      </c>
      <c r="BK269" s="230" t="s">
        <v>7751</v>
      </c>
      <c r="BL269" s="198" t="s">
        <v>7412</v>
      </c>
      <c r="CQ269" s="199">
        <v>1</v>
      </c>
    </row>
    <row r="270" spans="13:95" x14ac:dyDescent="0.25">
      <c r="M270" s="192" t="s">
        <v>13004</v>
      </c>
      <c r="N270" s="192">
        <v>268</v>
      </c>
      <c r="O270" s="192" t="s">
        <v>11686</v>
      </c>
      <c r="P270" s="154" t="s">
        <v>11687</v>
      </c>
      <c r="Q270" s="154" t="s">
        <v>8367</v>
      </c>
      <c r="R270" s="154" t="s">
        <v>12903</v>
      </c>
      <c r="S270" s="192" t="s">
        <v>12904</v>
      </c>
      <c r="T270" s="154" t="s">
        <v>13005</v>
      </c>
      <c r="U270" s="192" t="s">
        <v>13006</v>
      </c>
      <c r="V270" s="154" t="s">
        <v>13007</v>
      </c>
      <c r="W270" s="154" t="s">
        <v>13008</v>
      </c>
      <c r="X270" s="154" t="s">
        <v>13009</v>
      </c>
      <c r="Y270" s="154" t="s">
        <v>11695</v>
      </c>
      <c r="Z270" s="154" t="s">
        <v>11696</v>
      </c>
      <c r="AA270" s="154" t="s">
        <v>11697</v>
      </c>
      <c r="AB270" s="154" t="s">
        <v>13010</v>
      </c>
      <c r="AC270" s="154" t="s">
        <v>13011</v>
      </c>
      <c r="AD270" s="154" t="s">
        <v>13012</v>
      </c>
      <c r="AE270" s="154" t="s">
        <v>12327</v>
      </c>
      <c r="AF270" s="154" t="s">
        <v>11702</v>
      </c>
      <c r="AG270" s="154" t="s">
        <v>11703</v>
      </c>
      <c r="AH270" s="154" t="s">
        <v>13013</v>
      </c>
      <c r="AI270" s="154" t="s">
        <v>11705</v>
      </c>
      <c r="AJ270" s="154" t="s">
        <v>11706</v>
      </c>
      <c r="AK270" s="154" t="s">
        <v>13014</v>
      </c>
      <c r="AL270" s="154" t="s">
        <v>11708</v>
      </c>
      <c r="AM270" s="154" t="s">
        <v>11709</v>
      </c>
      <c r="AN270" s="154" t="s">
        <v>11975</v>
      </c>
      <c r="AO270" s="154" t="s">
        <v>11711</v>
      </c>
      <c r="AP270" s="154" t="s">
        <v>13015</v>
      </c>
      <c r="AQ270" s="154" t="s">
        <v>13016</v>
      </c>
      <c r="AR270" s="154" t="s">
        <v>13017</v>
      </c>
      <c r="AS270" s="154" t="s">
        <v>13018</v>
      </c>
      <c r="AT270" s="154" t="s">
        <v>7743</v>
      </c>
      <c r="AU270" s="192" t="s">
        <v>7404</v>
      </c>
      <c r="AV270" s="192" t="s">
        <v>13019</v>
      </c>
      <c r="AW270" s="192" t="s">
        <v>7406</v>
      </c>
      <c r="AX270" s="192" t="s">
        <v>7407</v>
      </c>
      <c r="AZ270" s="230" t="s">
        <v>400</v>
      </c>
      <c r="BA270" s="230" t="s">
        <v>5333</v>
      </c>
      <c r="BB270" s="230">
        <v>3</v>
      </c>
      <c r="BC270" s="194" t="s">
        <v>7781</v>
      </c>
      <c r="BD270" s="194" t="s">
        <v>12850</v>
      </c>
      <c r="BH270" s="194"/>
      <c r="BI270" s="194"/>
      <c r="BJ270" s="230">
        <v>4</v>
      </c>
      <c r="BK270" s="230" t="s">
        <v>7782</v>
      </c>
      <c r="BL270" s="198" t="s">
        <v>7412</v>
      </c>
      <c r="CQ270" s="199">
        <v>1</v>
      </c>
    </row>
    <row r="271" spans="13:95" x14ac:dyDescent="0.25">
      <c r="M271" s="192" t="s">
        <v>13020</v>
      </c>
      <c r="N271" s="192">
        <v>269</v>
      </c>
      <c r="O271" s="192" t="s">
        <v>11686</v>
      </c>
      <c r="P271" s="154" t="s">
        <v>11687</v>
      </c>
      <c r="Q271" s="154" t="s">
        <v>8367</v>
      </c>
      <c r="R271" s="154" t="s">
        <v>12903</v>
      </c>
      <c r="S271" s="192" t="s">
        <v>12904</v>
      </c>
      <c r="T271" s="154" t="s">
        <v>13021</v>
      </c>
      <c r="U271" s="192" t="s">
        <v>13022</v>
      </c>
      <c r="V271" s="154" t="s">
        <v>13023</v>
      </c>
      <c r="W271" s="154" t="s">
        <v>13024</v>
      </c>
      <c r="X271" s="154" t="s">
        <v>13025</v>
      </c>
      <c r="Y271" s="154" t="s">
        <v>11695</v>
      </c>
      <c r="Z271" s="154" t="s">
        <v>11696</v>
      </c>
      <c r="AA271" s="154" t="s">
        <v>11697</v>
      </c>
      <c r="AB271" s="154" t="s">
        <v>13026</v>
      </c>
      <c r="AC271" s="154" t="s">
        <v>13027</v>
      </c>
      <c r="AD271" s="154" t="s">
        <v>13028</v>
      </c>
      <c r="AE271" s="154" t="s">
        <v>13029</v>
      </c>
      <c r="AF271" s="154" t="s">
        <v>11702</v>
      </c>
      <c r="AG271" s="154" t="s">
        <v>11703</v>
      </c>
      <c r="AH271" s="154" t="s">
        <v>13030</v>
      </c>
      <c r="AI271" s="154" t="s">
        <v>11705</v>
      </c>
      <c r="AJ271" s="154" t="s">
        <v>11706</v>
      </c>
      <c r="AK271" s="154" t="s">
        <v>13031</v>
      </c>
      <c r="AL271" s="154" t="s">
        <v>11708</v>
      </c>
      <c r="AM271" s="154" t="s">
        <v>11709</v>
      </c>
      <c r="AN271" s="154" t="s">
        <v>11975</v>
      </c>
      <c r="AO271" s="154" t="s">
        <v>11711</v>
      </c>
      <c r="AP271" s="154" t="s">
        <v>13032</v>
      </c>
      <c r="AQ271" s="154" t="s">
        <v>13033</v>
      </c>
      <c r="AR271" s="154" t="s">
        <v>13034</v>
      </c>
      <c r="AS271" s="154" t="s">
        <v>13035</v>
      </c>
      <c r="AT271" s="154" t="s">
        <v>7743</v>
      </c>
      <c r="AU271" s="192" t="s">
        <v>7404</v>
      </c>
      <c r="AV271" s="192" t="s">
        <v>13036</v>
      </c>
      <c r="AW271" s="192" t="s">
        <v>7406</v>
      </c>
      <c r="AX271" s="192" t="s">
        <v>7407</v>
      </c>
      <c r="AZ271" s="230" t="s">
        <v>400</v>
      </c>
      <c r="BA271" s="230" t="s">
        <v>5333</v>
      </c>
      <c r="BB271" s="230">
        <v>4</v>
      </c>
      <c r="BC271" s="194" t="s">
        <v>7806</v>
      </c>
      <c r="BD271" s="194" t="s">
        <v>7807</v>
      </c>
      <c r="BE271" s="194" t="s">
        <v>7808</v>
      </c>
      <c r="BF271" s="194" t="s">
        <v>7654</v>
      </c>
      <c r="BG271" s="194" t="s">
        <v>7809</v>
      </c>
      <c r="BH271" s="194" t="s">
        <v>7810</v>
      </c>
      <c r="BI271" s="194" t="s">
        <v>7811</v>
      </c>
      <c r="BJ271" s="230">
        <v>4</v>
      </c>
      <c r="BK271" s="230" t="s">
        <v>7812</v>
      </c>
      <c r="BL271" s="198" t="s">
        <v>7412</v>
      </c>
      <c r="CQ271" s="199">
        <v>1</v>
      </c>
    </row>
    <row r="272" spans="13:95" x14ac:dyDescent="0.25">
      <c r="M272" s="192" t="s">
        <v>13037</v>
      </c>
      <c r="N272" s="192">
        <v>270</v>
      </c>
      <c r="O272" s="192" t="s">
        <v>11686</v>
      </c>
      <c r="P272" s="154" t="s">
        <v>11687</v>
      </c>
      <c r="Q272" s="154" t="s">
        <v>7754</v>
      </c>
      <c r="R272" s="154" t="s">
        <v>13038</v>
      </c>
      <c r="S272" s="192" t="s">
        <v>13039</v>
      </c>
      <c r="T272" s="154" t="s">
        <v>13040</v>
      </c>
      <c r="U272" s="192" t="s">
        <v>12611</v>
      </c>
      <c r="V272" s="154" t="s">
        <v>13041</v>
      </c>
      <c r="W272" s="154" t="s">
        <v>12613</v>
      </c>
      <c r="X272" s="154" t="s">
        <v>13042</v>
      </c>
      <c r="Y272" s="154" t="s">
        <v>11695</v>
      </c>
      <c r="Z272" s="154" t="s">
        <v>11696</v>
      </c>
      <c r="AA272" s="154" t="s">
        <v>11697</v>
      </c>
      <c r="AB272" s="154" t="s">
        <v>13043</v>
      </c>
      <c r="AC272" s="154" t="s">
        <v>13044</v>
      </c>
      <c r="AD272" s="154" t="s">
        <v>13045</v>
      </c>
      <c r="AE272" s="154" t="s">
        <v>12979</v>
      </c>
      <c r="AF272" s="154" t="s">
        <v>11702</v>
      </c>
      <c r="AG272" s="154" t="s">
        <v>11703</v>
      </c>
      <c r="AH272" s="154" t="s">
        <v>13046</v>
      </c>
      <c r="AI272" s="154" t="s">
        <v>11705</v>
      </c>
      <c r="AJ272" s="154" t="s">
        <v>11706</v>
      </c>
      <c r="AK272" s="154" t="s">
        <v>13047</v>
      </c>
      <c r="AL272" s="154" t="s">
        <v>11708</v>
      </c>
      <c r="AM272" s="154" t="s">
        <v>11709</v>
      </c>
      <c r="AN272" s="154" t="s">
        <v>13048</v>
      </c>
      <c r="AO272" s="154" t="s">
        <v>11711</v>
      </c>
      <c r="AP272" s="154" t="s">
        <v>13049</v>
      </c>
      <c r="AQ272" s="154" t="s">
        <v>13050</v>
      </c>
      <c r="AR272" s="154" t="s">
        <v>13051</v>
      </c>
      <c r="AS272" s="154" t="s">
        <v>13052</v>
      </c>
      <c r="AT272" s="154" t="s">
        <v>12645</v>
      </c>
      <c r="AU272" s="192" t="s">
        <v>7404</v>
      </c>
      <c r="AV272" s="192" t="s">
        <v>13053</v>
      </c>
      <c r="AW272" s="192" t="s">
        <v>7406</v>
      </c>
      <c r="AX272" s="192" t="s">
        <v>7407</v>
      </c>
      <c r="AZ272" s="230" t="s">
        <v>400</v>
      </c>
      <c r="BA272" s="230" t="s">
        <v>5333</v>
      </c>
      <c r="BB272" s="230">
        <v>5</v>
      </c>
      <c r="BC272" s="194" t="s">
        <v>7836</v>
      </c>
      <c r="BD272" s="194" t="s">
        <v>7837</v>
      </c>
      <c r="BE272" s="194" t="s">
        <v>7838</v>
      </c>
      <c r="BF272" s="194" t="s">
        <v>7839</v>
      </c>
      <c r="BG272" s="194" t="s">
        <v>7840</v>
      </c>
      <c r="BH272" s="194" t="s">
        <v>7533</v>
      </c>
      <c r="BI272" s="194"/>
      <c r="BJ272" s="230">
        <v>4</v>
      </c>
      <c r="BK272" s="230" t="s">
        <v>7841</v>
      </c>
      <c r="BL272" s="198" t="s">
        <v>7412</v>
      </c>
      <c r="CQ272" s="199">
        <v>1</v>
      </c>
    </row>
    <row r="273" spans="13:95" x14ac:dyDescent="0.25">
      <c r="M273" s="192" t="s">
        <v>13054</v>
      </c>
      <c r="N273" s="192">
        <v>271</v>
      </c>
      <c r="O273" s="192" t="s">
        <v>11686</v>
      </c>
      <c r="P273" s="154" t="s">
        <v>11687</v>
      </c>
      <c r="Q273" s="154" t="s">
        <v>7754</v>
      </c>
      <c r="R273" s="154" t="s">
        <v>13038</v>
      </c>
      <c r="S273" s="192" t="s">
        <v>13039</v>
      </c>
      <c r="T273" s="154" t="s">
        <v>13055</v>
      </c>
      <c r="U273" s="192" t="s">
        <v>13056</v>
      </c>
      <c r="V273" s="154" t="s">
        <v>13057</v>
      </c>
      <c r="W273" s="154" t="s">
        <v>13058</v>
      </c>
      <c r="X273" s="154" t="s">
        <v>13059</v>
      </c>
      <c r="Y273" s="154" t="s">
        <v>11695</v>
      </c>
      <c r="Z273" s="154" t="s">
        <v>11696</v>
      </c>
      <c r="AA273" s="154" t="s">
        <v>11697</v>
      </c>
      <c r="AB273" s="154" t="s">
        <v>13060</v>
      </c>
      <c r="AC273" s="154" t="s">
        <v>13061</v>
      </c>
      <c r="AD273" s="154" t="s">
        <v>13062</v>
      </c>
      <c r="AE273" s="154" t="s">
        <v>12979</v>
      </c>
      <c r="AF273" s="154" t="s">
        <v>11702</v>
      </c>
      <c r="AG273" s="154" t="s">
        <v>11703</v>
      </c>
      <c r="AH273" s="154" t="s">
        <v>13063</v>
      </c>
      <c r="AI273" s="154" t="s">
        <v>11705</v>
      </c>
      <c r="AJ273" s="154" t="s">
        <v>11706</v>
      </c>
      <c r="AK273" s="154" t="s">
        <v>13064</v>
      </c>
      <c r="AL273" s="154" t="s">
        <v>11708</v>
      </c>
      <c r="AM273" s="154" t="s">
        <v>11709</v>
      </c>
      <c r="AN273" s="154" t="s">
        <v>13048</v>
      </c>
      <c r="AO273" s="154" t="s">
        <v>11711</v>
      </c>
      <c r="AP273" s="154" t="s">
        <v>13065</v>
      </c>
      <c r="AQ273" s="154" t="s">
        <v>13066</v>
      </c>
      <c r="AR273" s="154" t="s">
        <v>13067</v>
      </c>
      <c r="AS273" s="154" t="s">
        <v>13068</v>
      </c>
      <c r="AT273" s="154" t="s">
        <v>12645</v>
      </c>
      <c r="AU273" s="192" t="s">
        <v>7404</v>
      </c>
      <c r="AV273" s="192" t="s">
        <v>13069</v>
      </c>
      <c r="AW273" s="192" t="s">
        <v>7406</v>
      </c>
      <c r="AX273" s="192" t="s">
        <v>7407</v>
      </c>
      <c r="AZ273" s="230" t="s">
        <v>416</v>
      </c>
      <c r="BA273" s="230" t="s">
        <v>5332</v>
      </c>
      <c r="BB273" s="230">
        <v>1</v>
      </c>
      <c r="BC273" s="194" t="s">
        <v>7408</v>
      </c>
      <c r="BD273" s="194" t="s">
        <v>13070</v>
      </c>
      <c r="BE273" s="194" t="s">
        <v>10683</v>
      </c>
      <c r="BI273" s="194"/>
      <c r="BJ273" s="230">
        <v>4</v>
      </c>
      <c r="BK273" s="230" t="s">
        <v>7411</v>
      </c>
      <c r="BL273" s="198" t="s">
        <v>7412</v>
      </c>
      <c r="CQ273" s="199">
        <v>1</v>
      </c>
    </row>
    <row r="274" spans="13:95" x14ac:dyDescent="0.25">
      <c r="M274" s="192" t="s">
        <v>13071</v>
      </c>
      <c r="N274" s="192">
        <v>272</v>
      </c>
      <c r="O274" s="192" t="s">
        <v>11686</v>
      </c>
      <c r="P274" s="154" t="s">
        <v>11687</v>
      </c>
      <c r="Q274" s="154" t="s">
        <v>7754</v>
      </c>
      <c r="R274" s="154" t="s">
        <v>13038</v>
      </c>
      <c r="S274" s="192" t="s">
        <v>13039</v>
      </c>
      <c r="T274" s="154" t="s">
        <v>13072</v>
      </c>
      <c r="U274" s="192" t="s">
        <v>12271</v>
      </c>
      <c r="V274" s="154" t="s">
        <v>13073</v>
      </c>
      <c r="W274" s="154" t="s">
        <v>12273</v>
      </c>
      <c r="X274" s="154" t="s">
        <v>13074</v>
      </c>
      <c r="Y274" s="154" t="s">
        <v>11695</v>
      </c>
      <c r="Z274" s="154" t="s">
        <v>11696</v>
      </c>
      <c r="AA274" s="154" t="s">
        <v>11697</v>
      </c>
      <c r="AB274" s="154" t="s">
        <v>13075</v>
      </c>
      <c r="AC274" s="154" t="s">
        <v>13076</v>
      </c>
      <c r="AD274" s="154" t="s">
        <v>13077</v>
      </c>
      <c r="AE274" s="154" t="s">
        <v>13078</v>
      </c>
      <c r="AF274" s="154" t="s">
        <v>11702</v>
      </c>
      <c r="AG274" s="154" t="s">
        <v>11703</v>
      </c>
      <c r="AH274" s="154" t="s">
        <v>13079</v>
      </c>
      <c r="AI274" s="154" t="s">
        <v>11705</v>
      </c>
      <c r="AJ274" s="154" t="s">
        <v>11706</v>
      </c>
      <c r="AK274" s="154" t="s">
        <v>13080</v>
      </c>
      <c r="AL274" s="154" t="s">
        <v>11708</v>
      </c>
      <c r="AM274" s="154" t="s">
        <v>11709</v>
      </c>
      <c r="AN274" s="154" t="s">
        <v>13048</v>
      </c>
      <c r="AO274" s="154" t="s">
        <v>11711</v>
      </c>
      <c r="AP274" s="154" t="s">
        <v>13081</v>
      </c>
      <c r="AQ274" s="154" t="s">
        <v>13082</v>
      </c>
      <c r="AR274" s="154" t="s">
        <v>13083</v>
      </c>
      <c r="AS274" s="154" t="s">
        <v>13084</v>
      </c>
      <c r="AT274" s="154" t="s">
        <v>12645</v>
      </c>
      <c r="AU274" s="192" t="s">
        <v>7404</v>
      </c>
      <c r="AV274" s="192" t="s">
        <v>13085</v>
      </c>
      <c r="AW274" s="192" t="s">
        <v>7406</v>
      </c>
      <c r="AX274" s="192" t="s">
        <v>7407</v>
      </c>
      <c r="AZ274" s="230" t="s">
        <v>416</v>
      </c>
      <c r="BA274" s="230" t="s">
        <v>5332</v>
      </c>
      <c r="BB274" s="230">
        <v>2</v>
      </c>
      <c r="BC274" s="194" t="s">
        <v>7439</v>
      </c>
      <c r="BD274" s="194" t="s">
        <v>13086</v>
      </c>
      <c r="BE274" s="194" t="s">
        <v>7441</v>
      </c>
      <c r="BF274" s="194" t="s">
        <v>7442</v>
      </c>
      <c r="BG274" s="194" t="s">
        <v>7443</v>
      </c>
      <c r="BI274" s="194"/>
      <c r="BJ274" s="230">
        <v>4</v>
      </c>
      <c r="BK274" s="230" t="s">
        <v>7444</v>
      </c>
      <c r="BL274" s="198" t="s">
        <v>7412</v>
      </c>
      <c r="CQ274" s="199">
        <v>1</v>
      </c>
    </row>
    <row r="275" spans="13:95" x14ac:dyDescent="0.25">
      <c r="M275" s="192" t="s">
        <v>13087</v>
      </c>
      <c r="N275" s="192">
        <v>273</v>
      </c>
      <c r="O275" s="192" t="s">
        <v>11686</v>
      </c>
      <c r="P275" s="154" t="s">
        <v>11687</v>
      </c>
      <c r="Q275" s="154" t="s">
        <v>7754</v>
      </c>
      <c r="R275" s="154" t="s">
        <v>13038</v>
      </c>
      <c r="S275" s="192" t="s">
        <v>13039</v>
      </c>
      <c r="T275" s="154" t="s">
        <v>13088</v>
      </c>
      <c r="U275" s="192" t="s">
        <v>13089</v>
      </c>
      <c r="V275" s="154" t="s">
        <v>13090</v>
      </c>
      <c r="W275" s="154" t="s">
        <v>13091</v>
      </c>
      <c r="X275" s="154" t="s">
        <v>13092</v>
      </c>
      <c r="Y275" s="154" t="s">
        <v>11695</v>
      </c>
      <c r="Z275" s="154" t="s">
        <v>11696</v>
      </c>
      <c r="AA275" s="154" t="s">
        <v>11697</v>
      </c>
      <c r="AB275" s="154" t="s">
        <v>13093</v>
      </c>
      <c r="AC275" s="154" t="s">
        <v>13094</v>
      </c>
      <c r="AD275" s="154" t="s">
        <v>13095</v>
      </c>
      <c r="AE275" s="154" t="s">
        <v>12445</v>
      </c>
      <c r="AF275" s="154" t="s">
        <v>11702</v>
      </c>
      <c r="AG275" s="154" t="s">
        <v>11703</v>
      </c>
      <c r="AH275" s="154" t="s">
        <v>13096</v>
      </c>
      <c r="AI275" s="154" t="s">
        <v>11705</v>
      </c>
      <c r="AJ275" s="154" t="s">
        <v>11706</v>
      </c>
      <c r="AK275" s="154" t="s">
        <v>13097</v>
      </c>
      <c r="AL275" s="154" t="s">
        <v>11708</v>
      </c>
      <c r="AM275" s="154" t="s">
        <v>11709</v>
      </c>
      <c r="AN275" s="154" t="s">
        <v>13048</v>
      </c>
      <c r="AO275" s="154" t="s">
        <v>11711</v>
      </c>
      <c r="AP275" s="154" t="s">
        <v>13098</v>
      </c>
      <c r="AQ275" s="154" t="s">
        <v>13099</v>
      </c>
      <c r="AR275" s="154" t="s">
        <v>13100</v>
      </c>
      <c r="AS275" s="154" t="s">
        <v>13101</v>
      </c>
      <c r="AT275" s="154" t="s">
        <v>12645</v>
      </c>
      <c r="AU275" s="192" t="s">
        <v>7404</v>
      </c>
      <c r="AV275" s="192" t="s">
        <v>13102</v>
      </c>
      <c r="AW275" s="192" t="s">
        <v>7406</v>
      </c>
      <c r="AX275" s="192" t="s">
        <v>7407</v>
      </c>
      <c r="AZ275" s="230" t="s">
        <v>416</v>
      </c>
      <c r="BA275" s="230" t="s">
        <v>5332</v>
      </c>
      <c r="BB275" s="230">
        <v>3</v>
      </c>
      <c r="BC275" s="194" t="s">
        <v>7472</v>
      </c>
      <c r="BD275" s="194" t="s">
        <v>13103</v>
      </c>
      <c r="BE275" s="194" t="s">
        <v>13104</v>
      </c>
      <c r="BJ275" s="230">
        <v>4</v>
      </c>
      <c r="BK275" s="230" t="s">
        <v>7474</v>
      </c>
      <c r="BL275" s="198" t="s">
        <v>7412</v>
      </c>
      <c r="CQ275" s="199">
        <v>1</v>
      </c>
    </row>
    <row r="276" spans="13:95" x14ac:dyDescent="0.25">
      <c r="M276" s="192" t="s">
        <v>13105</v>
      </c>
      <c r="N276" s="192">
        <v>274</v>
      </c>
      <c r="O276" s="192" t="s">
        <v>11686</v>
      </c>
      <c r="P276" s="154" t="s">
        <v>11687</v>
      </c>
      <c r="Q276" s="154" t="s">
        <v>7754</v>
      </c>
      <c r="R276" s="154" t="s">
        <v>13038</v>
      </c>
      <c r="S276" s="192" t="s">
        <v>13039</v>
      </c>
      <c r="T276" s="154" t="s">
        <v>13106</v>
      </c>
      <c r="U276" s="192" t="s">
        <v>13107</v>
      </c>
      <c r="V276" s="154" t="s">
        <v>13108</v>
      </c>
      <c r="W276" s="154" t="s">
        <v>13109</v>
      </c>
      <c r="X276" s="154" t="s">
        <v>13110</v>
      </c>
      <c r="Y276" s="154" t="s">
        <v>11695</v>
      </c>
      <c r="Z276" s="154" t="s">
        <v>11696</v>
      </c>
      <c r="AA276" s="154" t="s">
        <v>11697</v>
      </c>
      <c r="AB276" s="154" t="s">
        <v>13111</v>
      </c>
      <c r="AC276" s="154" t="s">
        <v>13112</v>
      </c>
      <c r="AD276" s="154" t="s">
        <v>13113</v>
      </c>
      <c r="AE276" s="154" t="s">
        <v>13114</v>
      </c>
      <c r="AF276" s="154" t="s">
        <v>11702</v>
      </c>
      <c r="AG276" s="154" t="s">
        <v>11703</v>
      </c>
      <c r="AH276" s="154" t="s">
        <v>13115</v>
      </c>
      <c r="AI276" s="154" t="s">
        <v>11705</v>
      </c>
      <c r="AJ276" s="154" t="s">
        <v>11706</v>
      </c>
      <c r="AK276" s="154" t="s">
        <v>13116</v>
      </c>
      <c r="AL276" s="154" t="s">
        <v>11708</v>
      </c>
      <c r="AM276" s="154" t="s">
        <v>11709</v>
      </c>
      <c r="AN276" s="154" t="s">
        <v>13048</v>
      </c>
      <c r="AO276" s="154" t="s">
        <v>11711</v>
      </c>
      <c r="AP276" s="154" t="s">
        <v>13117</v>
      </c>
      <c r="AQ276" s="154" t="s">
        <v>13118</v>
      </c>
      <c r="AR276" s="154" t="s">
        <v>13119</v>
      </c>
      <c r="AS276" s="154" t="s">
        <v>13120</v>
      </c>
      <c r="AT276" s="154" t="s">
        <v>12645</v>
      </c>
      <c r="AU276" s="192" t="s">
        <v>7404</v>
      </c>
      <c r="AV276" s="192" t="s">
        <v>13121</v>
      </c>
      <c r="AW276" s="192" t="s">
        <v>7406</v>
      </c>
      <c r="AX276" s="192" t="s">
        <v>7407</v>
      </c>
      <c r="AZ276" s="230" t="s">
        <v>416</v>
      </c>
      <c r="BA276" s="230" t="s">
        <v>5332</v>
      </c>
      <c r="BB276" s="230">
        <v>4</v>
      </c>
      <c r="BC276" s="194" t="s">
        <v>7502</v>
      </c>
      <c r="BD276" s="194" t="s">
        <v>13122</v>
      </c>
      <c r="BJ276" s="230">
        <v>4</v>
      </c>
      <c r="BK276" s="230" t="s">
        <v>7504</v>
      </c>
      <c r="BL276" s="198" t="s">
        <v>7412</v>
      </c>
      <c r="CQ276" s="199">
        <v>1</v>
      </c>
    </row>
    <row r="277" spans="13:95" x14ac:dyDescent="0.25">
      <c r="M277" s="192" t="s">
        <v>13123</v>
      </c>
      <c r="N277" s="192">
        <v>275</v>
      </c>
      <c r="O277" s="192" t="s">
        <v>11686</v>
      </c>
      <c r="P277" s="154" t="s">
        <v>11687</v>
      </c>
      <c r="Q277" s="154" t="s">
        <v>7754</v>
      </c>
      <c r="R277" s="154" t="s">
        <v>13038</v>
      </c>
      <c r="S277" s="192" t="s">
        <v>13039</v>
      </c>
      <c r="T277" s="154" t="s">
        <v>13124</v>
      </c>
      <c r="U277" s="192" t="s">
        <v>13125</v>
      </c>
      <c r="V277" s="154" t="s">
        <v>13126</v>
      </c>
      <c r="W277" s="154" t="s">
        <v>13127</v>
      </c>
      <c r="X277" s="154" t="s">
        <v>13128</v>
      </c>
      <c r="Y277" s="154" t="s">
        <v>11695</v>
      </c>
      <c r="Z277" s="154" t="s">
        <v>11696</v>
      </c>
      <c r="AA277" s="154" t="s">
        <v>11697</v>
      </c>
      <c r="AB277" s="154" t="s">
        <v>13129</v>
      </c>
      <c r="AC277" s="154" t="s">
        <v>13130</v>
      </c>
      <c r="AD277" s="154" t="s">
        <v>13131</v>
      </c>
      <c r="AE277" s="154" t="s">
        <v>13132</v>
      </c>
      <c r="AF277" s="154" t="s">
        <v>11702</v>
      </c>
      <c r="AG277" s="154" t="s">
        <v>11703</v>
      </c>
      <c r="AH277" s="154" t="s">
        <v>13133</v>
      </c>
      <c r="AI277" s="154" t="s">
        <v>11705</v>
      </c>
      <c r="AJ277" s="154" t="s">
        <v>11706</v>
      </c>
      <c r="AK277" s="154" t="s">
        <v>13134</v>
      </c>
      <c r="AL277" s="154" t="s">
        <v>11708</v>
      </c>
      <c r="AM277" s="154" t="s">
        <v>11709</v>
      </c>
      <c r="AN277" s="154" t="s">
        <v>13048</v>
      </c>
      <c r="AO277" s="154" t="s">
        <v>11711</v>
      </c>
      <c r="AP277" s="154" t="s">
        <v>13135</v>
      </c>
      <c r="AQ277" s="154" t="s">
        <v>13136</v>
      </c>
      <c r="AR277" s="154" t="s">
        <v>13137</v>
      </c>
      <c r="AS277" s="154" t="s">
        <v>13138</v>
      </c>
      <c r="AT277" s="154" t="s">
        <v>12645</v>
      </c>
      <c r="AU277" s="192" t="s">
        <v>7404</v>
      </c>
      <c r="AV277" s="192" t="s">
        <v>13139</v>
      </c>
      <c r="AW277" s="192" t="s">
        <v>7406</v>
      </c>
      <c r="AX277" s="192" t="s">
        <v>7407</v>
      </c>
      <c r="AZ277" s="230" t="s">
        <v>416</v>
      </c>
      <c r="BA277" s="230" t="s">
        <v>5332</v>
      </c>
      <c r="BB277" s="230">
        <v>5</v>
      </c>
      <c r="BC277" s="194" t="s">
        <v>7529</v>
      </c>
      <c r="BD277" s="194" t="s">
        <v>9691</v>
      </c>
      <c r="BE277" s="194" t="s">
        <v>13140</v>
      </c>
      <c r="BF277" s="194" t="s">
        <v>7532</v>
      </c>
      <c r="BG277" s="194" t="s">
        <v>7533</v>
      </c>
      <c r="BJ277" s="230">
        <v>4</v>
      </c>
      <c r="BK277" s="230" t="s">
        <v>7534</v>
      </c>
      <c r="BL277" s="198" t="s">
        <v>7412</v>
      </c>
      <c r="CQ277" s="199">
        <v>1</v>
      </c>
    </row>
    <row r="278" spans="13:95" x14ac:dyDescent="0.25">
      <c r="M278" s="192" t="s">
        <v>13141</v>
      </c>
      <c r="N278" s="192">
        <v>276</v>
      </c>
      <c r="O278" s="192" t="s">
        <v>11686</v>
      </c>
      <c r="P278" s="154" t="s">
        <v>11687</v>
      </c>
      <c r="Q278" s="154" t="s">
        <v>7754</v>
      </c>
      <c r="R278" s="154" t="s">
        <v>13038</v>
      </c>
      <c r="S278" s="192" t="s">
        <v>13039</v>
      </c>
      <c r="T278" s="154" t="s">
        <v>13142</v>
      </c>
      <c r="U278" s="192" t="s">
        <v>13143</v>
      </c>
      <c r="V278" s="154" t="s">
        <v>13144</v>
      </c>
      <c r="W278" s="154" t="s">
        <v>13145</v>
      </c>
      <c r="X278" s="154" t="s">
        <v>13146</v>
      </c>
      <c r="Y278" s="154" t="s">
        <v>11695</v>
      </c>
      <c r="Z278" s="154" t="s">
        <v>11696</v>
      </c>
      <c r="AA278" s="154" t="s">
        <v>11697</v>
      </c>
      <c r="AB278" s="154" t="s">
        <v>13147</v>
      </c>
      <c r="AC278" s="154" t="s">
        <v>13148</v>
      </c>
      <c r="AD278" s="154" t="s">
        <v>13149</v>
      </c>
      <c r="AE278" s="154" t="s">
        <v>13150</v>
      </c>
      <c r="AF278" s="154" t="s">
        <v>11702</v>
      </c>
      <c r="AG278" s="154" t="s">
        <v>11703</v>
      </c>
      <c r="AH278" s="154" t="s">
        <v>13151</v>
      </c>
      <c r="AI278" s="154" t="s">
        <v>11705</v>
      </c>
      <c r="AJ278" s="154" t="s">
        <v>11706</v>
      </c>
      <c r="AK278" s="154" t="s">
        <v>13152</v>
      </c>
      <c r="AL278" s="154" t="s">
        <v>11708</v>
      </c>
      <c r="AM278" s="154" t="s">
        <v>11709</v>
      </c>
      <c r="AN278" s="154" t="s">
        <v>13048</v>
      </c>
      <c r="AO278" s="154" t="s">
        <v>11711</v>
      </c>
      <c r="AP278" s="154" t="s">
        <v>13153</v>
      </c>
      <c r="AQ278" s="154" t="s">
        <v>13154</v>
      </c>
      <c r="AR278" s="154" t="s">
        <v>13155</v>
      </c>
      <c r="AS278" s="154" t="s">
        <v>13156</v>
      </c>
      <c r="AT278" s="154" t="s">
        <v>12645</v>
      </c>
      <c r="AU278" s="192" t="s">
        <v>7404</v>
      </c>
      <c r="AV278" s="192" t="s">
        <v>13157</v>
      </c>
      <c r="AW278" s="192" t="s">
        <v>7406</v>
      </c>
      <c r="AX278" s="192" t="s">
        <v>7407</v>
      </c>
      <c r="AZ278" s="230" t="s">
        <v>416</v>
      </c>
      <c r="BA278" s="230" t="s">
        <v>7562</v>
      </c>
      <c r="BB278" s="230">
        <v>1</v>
      </c>
      <c r="BC278" s="194" t="s">
        <v>7563</v>
      </c>
      <c r="BD278" s="194" t="s">
        <v>13122</v>
      </c>
      <c r="BJ278" s="230">
        <v>4</v>
      </c>
      <c r="BK278" s="230" t="s">
        <v>7564</v>
      </c>
      <c r="BL278" s="198" t="s">
        <v>7412</v>
      </c>
      <c r="CQ278" s="199">
        <v>1</v>
      </c>
    </row>
    <row r="279" spans="13:95" x14ac:dyDescent="0.25">
      <c r="M279" s="192" t="s">
        <v>13158</v>
      </c>
      <c r="N279" s="192">
        <v>277</v>
      </c>
      <c r="O279" s="192" t="s">
        <v>11686</v>
      </c>
      <c r="P279" s="154" t="s">
        <v>11687</v>
      </c>
      <c r="Q279" s="154" t="s">
        <v>7754</v>
      </c>
      <c r="R279" s="154" t="s">
        <v>13038</v>
      </c>
      <c r="S279" s="192" t="s">
        <v>13039</v>
      </c>
      <c r="T279" s="154" t="s">
        <v>13159</v>
      </c>
      <c r="U279" s="192" t="s">
        <v>13160</v>
      </c>
      <c r="V279" s="154" t="s">
        <v>13161</v>
      </c>
      <c r="W279" s="154" t="s">
        <v>13162</v>
      </c>
      <c r="X279" s="154" t="s">
        <v>13163</v>
      </c>
      <c r="Y279" s="154" t="s">
        <v>11695</v>
      </c>
      <c r="Z279" s="154" t="s">
        <v>11696</v>
      </c>
      <c r="AA279" s="154" t="s">
        <v>11697</v>
      </c>
      <c r="AB279" s="154" t="s">
        <v>13164</v>
      </c>
      <c r="AC279" s="154" t="s">
        <v>13165</v>
      </c>
      <c r="AD279" s="154" t="s">
        <v>13166</v>
      </c>
      <c r="AE279" s="154" t="s">
        <v>13167</v>
      </c>
      <c r="AF279" s="154" t="s">
        <v>11702</v>
      </c>
      <c r="AG279" s="154" t="s">
        <v>11703</v>
      </c>
      <c r="AH279" s="154" t="s">
        <v>13168</v>
      </c>
      <c r="AI279" s="154" t="s">
        <v>11705</v>
      </c>
      <c r="AJ279" s="154" t="s">
        <v>11706</v>
      </c>
      <c r="AK279" s="154" t="s">
        <v>13169</v>
      </c>
      <c r="AL279" s="154" t="s">
        <v>11708</v>
      </c>
      <c r="AM279" s="154" t="s">
        <v>11709</v>
      </c>
      <c r="AN279" s="154" t="s">
        <v>13048</v>
      </c>
      <c r="AO279" s="154" t="s">
        <v>11711</v>
      </c>
      <c r="AP279" s="154" t="s">
        <v>13170</v>
      </c>
      <c r="AQ279" s="154" t="s">
        <v>13171</v>
      </c>
      <c r="AR279" s="154" t="s">
        <v>13172</v>
      </c>
      <c r="AS279" s="154" t="s">
        <v>13173</v>
      </c>
      <c r="AT279" s="154" t="s">
        <v>12645</v>
      </c>
      <c r="AU279" s="192" t="s">
        <v>7404</v>
      </c>
      <c r="AV279" s="192" t="s">
        <v>13174</v>
      </c>
      <c r="AW279" s="192" t="s">
        <v>7406</v>
      </c>
      <c r="AX279" s="192" t="s">
        <v>7407</v>
      </c>
      <c r="AZ279" s="230" t="s">
        <v>416</v>
      </c>
      <c r="BA279" s="230" t="s">
        <v>7562</v>
      </c>
      <c r="BB279" s="230">
        <v>2</v>
      </c>
      <c r="BC279" s="194" t="s">
        <v>7589</v>
      </c>
      <c r="BD279" s="194" t="s">
        <v>7590</v>
      </c>
      <c r="BE279" s="194" t="s">
        <v>7591</v>
      </c>
      <c r="BF279" s="194" t="s">
        <v>7443</v>
      </c>
      <c r="BG279" s="194" t="s">
        <v>7442</v>
      </c>
      <c r="BH279" s="230" t="s">
        <v>7592</v>
      </c>
      <c r="BJ279" s="230">
        <v>4</v>
      </c>
      <c r="BK279" s="230" t="s">
        <v>7593</v>
      </c>
      <c r="BL279" s="198" t="s">
        <v>7412</v>
      </c>
      <c r="CQ279" s="199">
        <v>1</v>
      </c>
    </row>
    <row r="280" spans="13:95" x14ac:dyDescent="0.25">
      <c r="M280" s="192" t="s">
        <v>13175</v>
      </c>
      <c r="N280" s="192">
        <v>278</v>
      </c>
      <c r="O280" s="192" t="s">
        <v>11686</v>
      </c>
      <c r="P280" s="154" t="s">
        <v>11687</v>
      </c>
      <c r="Q280" s="154" t="s">
        <v>13176</v>
      </c>
      <c r="R280" s="154" t="s">
        <v>13177</v>
      </c>
      <c r="S280" s="192" t="s">
        <v>13178</v>
      </c>
      <c r="T280" s="154" t="s">
        <v>13179</v>
      </c>
      <c r="U280" s="192" t="s">
        <v>13180</v>
      </c>
      <c r="V280" s="154" t="s">
        <v>13181</v>
      </c>
      <c r="W280" s="154" t="s">
        <v>13182</v>
      </c>
      <c r="X280" s="154" t="s">
        <v>13183</v>
      </c>
      <c r="Y280" s="154" t="s">
        <v>11695</v>
      </c>
      <c r="Z280" s="154" t="s">
        <v>11696</v>
      </c>
      <c r="AA280" s="154" t="s">
        <v>11697</v>
      </c>
      <c r="AB280" s="154" t="s">
        <v>13184</v>
      </c>
      <c r="AC280" s="154" t="s">
        <v>13185</v>
      </c>
      <c r="AD280" s="154" t="s">
        <v>13186</v>
      </c>
      <c r="AE280" s="154" t="s">
        <v>13187</v>
      </c>
      <c r="AF280" s="154" t="s">
        <v>11702</v>
      </c>
      <c r="AG280" s="154" t="s">
        <v>11703</v>
      </c>
      <c r="AH280" s="154" t="s">
        <v>13188</v>
      </c>
      <c r="AI280" s="154" t="s">
        <v>11705</v>
      </c>
      <c r="AJ280" s="154" t="s">
        <v>11706</v>
      </c>
      <c r="AK280" s="154" t="s">
        <v>13189</v>
      </c>
      <c r="AL280" s="154" t="s">
        <v>11708</v>
      </c>
      <c r="AM280" s="154" t="s">
        <v>11709</v>
      </c>
      <c r="AN280" s="154" t="s">
        <v>13190</v>
      </c>
      <c r="AO280" s="154" t="s">
        <v>11711</v>
      </c>
      <c r="AP280" s="154" t="s">
        <v>13191</v>
      </c>
      <c r="AQ280" s="154" t="s">
        <v>13192</v>
      </c>
      <c r="AR280" s="154" t="s">
        <v>13193</v>
      </c>
      <c r="AS280" s="154" t="s">
        <v>13194</v>
      </c>
      <c r="AT280" s="154" t="s">
        <v>11847</v>
      </c>
      <c r="AU280" s="192" t="s">
        <v>7404</v>
      </c>
      <c r="AV280" s="192" t="s">
        <v>13195</v>
      </c>
      <c r="AW280" s="192" t="s">
        <v>7406</v>
      </c>
      <c r="AX280" s="192" t="s">
        <v>7407</v>
      </c>
      <c r="AZ280" s="230" t="s">
        <v>416</v>
      </c>
      <c r="BA280" s="230" t="s">
        <v>7562</v>
      </c>
      <c r="BB280" s="230">
        <v>3</v>
      </c>
      <c r="BC280" s="194" t="s">
        <v>7620</v>
      </c>
      <c r="BD280" s="194" t="s">
        <v>13103</v>
      </c>
      <c r="BE280" s="194" t="s">
        <v>13104</v>
      </c>
      <c r="BJ280" s="230">
        <v>4</v>
      </c>
      <c r="BK280" s="230" t="s">
        <v>7622</v>
      </c>
      <c r="BL280" s="198" t="s">
        <v>7412</v>
      </c>
      <c r="CQ280" s="199">
        <v>1</v>
      </c>
    </row>
    <row r="281" spans="13:95" x14ac:dyDescent="0.25">
      <c r="M281" s="192" t="s">
        <v>13196</v>
      </c>
      <c r="N281" s="192">
        <v>279</v>
      </c>
      <c r="O281" s="192" t="s">
        <v>11686</v>
      </c>
      <c r="P281" s="154" t="s">
        <v>11687</v>
      </c>
      <c r="Q281" s="154" t="s">
        <v>13176</v>
      </c>
      <c r="R281" s="154" t="s">
        <v>13177</v>
      </c>
      <c r="S281" s="192" t="s">
        <v>13178</v>
      </c>
      <c r="T281" s="154" t="s">
        <v>13197</v>
      </c>
      <c r="U281" s="192" t="s">
        <v>13180</v>
      </c>
      <c r="V281" s="154" t="s">
        <v>13198</v>
      </c>
      <c r="W281" s="154" t="s">
        <v>13182</v>
      </c>
      <c r="X281" s="154" t="s">
        <v>13199</v>
      </c>
      <c r="Y281" s="154" t="s">
        <v>11695</v>
      </c>
      <c r="Z281" s="154" t="s">
        <v>11696</v>
      </c>
      <c r="AA281" s="154" t="s">
        <v>11697</v>
      </c>
      <c r="AB281" s="154" t="s">
        <v>13200</v>
      </c>
      <c r="AC281" s="154" t="s">
        <v>13201</v>
      </c>
      <c r="AD281" s="154" t="s">
        <v>13202</v>
      </c>
      <c r="AE281" s="154" t="s">
        <v>13203</v>
      </c>
      <c r="AF281" s="154" t="s">
        <v>11702</v>
      </c>
      <c r="AG281" s="154" t="s">
        <v>11703</v>
      </c>
      <c r="AH281" s="154" t="s">
        <v>13204</v>
      </c>
      <c r="AI281" s="154" t="s">
        <v>11705</v>
      </c>
      <c r="AJ281" s="154" t="s">
        <v>11706</v>
      </c>
      <c r="AK281" s="154" t="s">
        <v>13205</v>
      </c>
      <c r="AL281" s="154" t="s">
        <v>11708</v>
      </c>
      <c r="AM281" s="154" t="s">
        <v>11709</v>
      </c>
      <c r="AN281" s="154" t="s">
        <v>13190</v>
      </c>
      <c r="AO281" s="154" t="s">
        <v>11711</v>
      </c>
      <c r="AP281" s="154" t="s">
        <v>13206</v>
      </c>
      <c r="AQ281" s="154" t="s">
        <v>13207</v>
      </c>
      <c r="AR281" s="154" t="s">
        <v>13208</v>
      </c>
      <c r="AS281" s="154" t="s">
        <v>13209</v>
      </c>
      <c r="AT281" s="154" t="s">
        <v>11847</v>
      </c>
      <c r="AU281" s="192" t="s">
        <v>7404</v>
      </c>
      <c r="AV281" s="192" t="s">
        <v>13210</v>
      </c>
      <c r="AW281" s="192" t="s">
        <v>7406</v>
      </c>
      <c r="AX281" s="192" t="s">
        <v>7407</v>
      </c>
      <c r="AZ281" s="230" t="s">
        <v>416</v>
      </c>
      <c r="BA281" s="230" t="s">
        <v>7562</v>
      </c>
      <c r="BB281" s="230">
        <v>4</v>
      </c>
      <c r="BC281" s="194" t="s">
        <v>7649</v>
      </c>
      <c r="BD281" s="194" t="s">
        <v>7650</v>
      </c>
      <c r="BE281" s="194" t="s">
        <v>7651</v>
      </c>
      <c r="BF281" s="194" t="s">
        <v>7652</v>
      </c>
      <c r="BG281" s="194" t="s">
        <v>7653</v>
      </c>
      <c r="BH281" s="230" t="s">
        <v>7654</v>
      </c>
      <c r="BI281" s="230" t="s">
        <v>7655</v>
      </c>
      <c r="BJ281" s="230">
        <v>4</v>
      </c>
      <c r="BK281" s="230" t="s">
        <v>7656</v>
      </c>
      <c r="BL281" s="198" t="s">
        <v>7412</v>
      </c>
      <c r="CQ281" s="199">
        <v>1</v>
      </c>
    </row>
    <row r="282" spans="13:95" x14ac:dyDescent="0.25">
      <c r="M282" s="192" t="s">
        <v>13211</v>
      </c>
      <c r="N282" s="192">
        <v>280</v>
      </c>
      <c r="O282" s="192" t="s">
        <v>11686</v>
      </c>
      <c r="P282" s="154" t="s">
        <v>11687</v>
      </c>
      <c r="Q282" s="154" t="s">
        <v>13176</v>
      </c>
      <c r="R282" s="154" t="s">
        <v>13177</v>
      </c>
      <c r="S282" s="192" t="s">
        <v>13178</v>
      </c>
      <c r="T282" s="154" t="s">
        <v>13212</v>
      </c>
      <c r="U282" s="192" t="s">
        <v>13180</v>
      </c>
      <c r="V282" s="154" t="s">
        <v>13213</v>
      </c>
      <c r="W282" s="154" t="s">
        <v>13182</v>
      </c>
      <c r="X282" s="154" t="s">
        <v>13214</v>
      </c>
      <c r="Y282" s="154" t="s">
        <v>11695</v>
      </c>
      <c r="Z282" s="154" t="s">
        <v>11696</v>
      </c>
      <c r="AA282" s="154" t="s">
        <v>11697</v>
      </c>
      <c r="AB282" s="154" t="s">
        <v>13215</v>
      </c>
      <c r="AC282" s="154" t="s">
        <v>13216</v>
      </c>
      <c r="AD282" s="154" t="s">
        <v>13217</v>
      </c>
      <c r="AE282" s="154" t="s">
        <v>13218</v>
      </c>
      <c r="AF282" s="154" t="s">
        <v>11702</v>
      </c>
      <c r="AG282" s="154" t="s">
        <v>11703</v>
      </c>
      <c r="AH282" s="154" t="s">
        <v>13219</v>
      </c>
      <c r="AI282" s="154" t="s">
        <v>11705</v>
      </c>
      <c r="AJ282" s="154" t="s">
        <v>11706</v>
      </c>
      <c r="AK282" s="154" t="s">
        <v>13220</v>
      </c>
      <c r="AL282" s="154" t="s">
        <v>11708</v>
      </c>
      <c r="AM282" s="154" t="s">
        <v>11709</v>
      </c>
      <c r="AN282" s="154" t="s">
        <v>13190</v>
      </c>
      <c r="AO282" s="154" t="s">
        <v>11711</v>
      </c>
      <c r="AP282" s="154" t="s">
        <v>13221</v>
      </c>
      <c r="AQ282" s="154" t="s">
        <v>13222</v>
      </c>
      <c r="AR282" s="154" t="s">
        <v>13223</v>
      </c>
      <c r="AS282" s="154" t="s">
        <v>13224</v>
      </c>
      <c r="AT282" s="154" t="s">
        <v>11847</v>
      </c>
      <c r="AU282" s="192" t="s">
        <v>7404</v>
      </c>
      <c r="AV282" s="192" t="s">
        <v>13225</v>
      </c>
      <c r="AW282" s="192" t="s">
        <v>7406</v>
      </c>
      <c r="AX282" s="192" t="s">
        <v>7407</v>
      </c>
      <c r="AZ282" s="230" t="s">
        <v>416</v>
      </c>
      <c r="BA282" s="230" t="s">
        <v>7562</v>
      </c>
      <c r="BB282" s="230">
        <v>5</v>
      </c>
      <c r="BC282" s="194" t="s">
        <v>7686</v>
      </c>
      <c r="BD282" s="194" t="s">
        <v>7687</v>
      </c>
      <c r="BE282" s="194" t="s">
        <v>7688</v>
      </c>
      <c r="BF282" s="194" t="s">
        <v>7689</v>
      </c>
      <c r="BG282" s="194" t="s">
        <v>7690</v>
      </c>
      <c r="BH282" s="230" t="s">
        <v>7691</v>
      </c>
      <c r="BJ282" s="230">
        <v>4</v>
      </c>
      <c r="BK282" s="230" t="s">
        <v>7692</v>
      </c>
      <c r="BL282" s="198" t="s">
        <v>7412</v>
      </c>
      <c r="CQ282" s="199">
        <v>1</v>
      </c>
    </row>
    <row r="283" spans="13:95" x14ac:dyDescent="0.25">
      <c r="M283" s="192" t="s">
        <v>13226</v>
      </c>
      <c r="N283" s="192">
        <v>281</v>
      </c>
      <c r="O283" s="192" t="s">
        <v>11686</v>
      </c>
      <c r="P283" s="154" t="s">
        <v>11687</v>
      </c>
      <c r="Q283" s="154" t="s">
        <v>13176</v>
      </c>
      <c r="R283" s="154" t="s">
        <v>13177</v>
      </c>
      <c r="S283" s="192" t="s">
        <v>13178</v>
      </c>
      <c r="T283" s="154" t="s">
        <v>13227</v>
      </c>
      <c r="U283" s="192" t="s">
        <v>13228</v>
      </c>
      <c r="V283" s="154" t="s">
        <v>13229</v>
      </c>
      <c r="W283" s="154" t="s">
        <v>13230</v>
      </c>
      <c r="X283" s="154" t="s">
        <v>13231</v>
      </c>
      <c r="Y283" s="154" t="s">
        <v>11695</v>
      </c>
      <c r="Z283" s="154" t="s">
        <v>11696</v>
      </c>
      <c r="AA283" s="154" t="s">
        <v>11697</v>
      </c>
      <c r="AB283" s="154" t="s">
        <v>13232</v>
      </c>
      <c r="AC283" s="154" t="s">
        <v>13233</v>
      </c>
      <c r="AD283" s="154" t="s">
        <v>13234</v>
      </c>
      <c r="AE283" s="154" t="s">
        <v>12773</v>
      </c>
      <c r="AF283" s="154" t="s">
        <v>11702</v>
      </c>
      <c r="AG283" s="154" t="s">
        <v>11703</v>
      </c>
      <c r="AH283" s="154" t="s">
        <v>13235</v>
      </c>
      <c r="AI283" s="154" t="s">
        <v>11705</v>
      </c>
      <c r="AJ283" s="154" t="s">
        <v>11706</v>
      </c>
      <c r="AK283" s="154" t="s">
        <v>13236</v>
      </c>
      <c r="AL283" s="154" t="s">
        <v>11708</v>
      </c>
      <c r="AM283" s="154" t="s">
        <v>11709</v>
      </c>
      <c r="AN283" s="154" t="s">
        <v>13190</v>
      </c>
      <c r="AO283" s="154" t="s">
        <v>11711</v>
      </c>
      <c r="AP283" s="154" t="s">
        <v>13237</v>
      </c>
      <c r="AQ283" s="154" t="s">
        <v>13238</v>
      </c>
      <c r="AR283" s="154" t="s">
        <v>13239</v>
      </c>
      <c r="AS283" s="154" t="s">
        <v>13240</v>
      </c>
      <c r="AT283" s="154" t="s">
        <v>11847</v>
      </c>
      <c r="AU283" s="192" t="s">
        <v>7404</v>
      </c>
      <c r="AV283" s="192" t="s">
        <v>13241</v>
      </c>
      <c r="AW283" s="192" t="s">
        <v>7406</v>
      </c>
      <c r="AX283" s="192" t="s">
        <v>7407</v>
      </c>
      <c r="AZ283" s="230" t="s">
        <v>416</v>
      </c>
      <c r="BA283" s="230" t="s">
        <v>5333</v>
      </c>
      <c r="BB283" s="230">
        <v>1</v>
      </c>
      <c r="BC283" s="194" t="s">
        <v>7719</v>
      </c>
      <c r="BD283" s="194" t="s">
        <v>13070</v>
      </c>
      <c r="BE283" s="194" t="s">
        <v>10683</v>
      </c>
      <c r="BH283" s="194"/>
      <c r="BI283" s="194"/>
      <c r="BJ283" s="230">
        <v>4</v>
      </c>
      <c r="BK283" s="230" t="s">
        <v>7720</v>
      </c>
      <c r="BL283" s="198" t="s">
        <v>7412</v>
      </c>
      <c r="CQ283" s="199">
        <v>1</v>
      </c>
    </row>
    <row r="284" spans="13:95" x14ac:dyDescent="0.25">
      <c r="M284" s="192" t="s">
        <v>13242</v>
      </c>
      <c r="N284" s="192">
        <v>282</v>
      </c>
      <c r="O284" s="192" t="s">
        <v>11686</v>
      </c>
      <c r="P284" s="154" t="s">
        <v>11687</v>
      </c>
      <c r="Q284" s="154" t="s">
        <v>13176</v>
      </c>
      <c r="R284" s="154" t="s">
        <v>13177</v>
      </c>
      <c r="S284" s="192" t="s">
        <v>13178</v>
      </c>
      <c r="T284" s="154" t="s">
        <v>13243</v>
      </c>
      <c r="U284" s="192" t="s">
        <v>12868</v>
      </c>
      <c r="V284" s="154" t="s">
        <v>13244</v>
      </c>
      <c r="W284" s="154" t="s">
        <v>12870</v>
      </c>
      <c r="X284" s="154" t="s">
        <v>13245</v>
      </c>
      <c r="Y284" s="154" t="s">
        <v>11695</v>
      </c>
      <c r="Z284" s="154" t="s">
        <v>11696</v>
      </c>
      <c r="AA284" s="154" t="s">
        <v>11697</v>
      </c>
      <c r="AB284" s="154" t="s">
        <v>13246</v>
      </c>
      <c r="AC284" s="154" t="s">
        <v>13247</v>
      </c>
      <c r="AD284" s="154" t="s">
        <v>13248</v>
      </c>
      <c r="AE284" s="154" t="s">
        <v>13249</v>
      </c>
      <c r="AF284" s="154" t="s">
        <v>11702</v>
      </c>
      <c r="AG284" s="154" t="s">
        <v>11703</v>
      </c>
      <c r="AH284" s="154" t="s">
        <v>13250</v>
      </c>
      <c r="AI284" s="154" t="s">
        <v>11705</v>
      </c>
      <c r="AJ284" s="154" t="s">
        <v>11706</v>
      </c>
      <c r="AK284" s="154" t="s">
        <v>13251</v>
      </c>
      <c r="AL284" s="154" t="s">
        <v>11708</v>
      </c>
      <c r="AM284" s="154" t="s">
        <v>11709</v>
      </c>
      <c r="AN284" s="154" t="s">
        <v>13190</v>
      </c>
      <c r="AO284" s="154" t="s">
        <v>11711</v>
      </c>
      <c r="AP284" s="154" t="s">
        <v>13252</v>
      </c>
      <c r="AQ284" s="154" t="s">
        <v>13253</v>
      </c>
      <c r="AR284" s="154" t="s">
        <v>13254</v>
      </c>
      <c r="AS284" s="154" t="s">
        <v>13255</v>
      </c>
      <c r="AT284" s="154" t="s">
        <v>11847</v>
      </c>
      <c r="AU284" s="192" t="s">
        <v>7404</v>
      </c>
      <c r="AV284" s="192" t="s">
        <v>13256</v>
      </c>
      <c r="AW284" s="192" t="s">
        <v>7406</v>
      </c>
      <c r="AX284" s="192" t="s">
        <v>7407</v>
      </c>
      <c r="AZ284" s="230" t="s">
        <v>416</v>
      </c>
      <c r="BA284" s="230" t="s">
        <v>5333</v>
      </c>
      <c r="BB284" s="230">
        <v>2</v>
      </c>
      <c r="BC284" s="194" t="s">
        <v>7745</v>
      </c>
      <c r="BD284" s="194" t="s">
        <v>7746</v>
      </c>
      <c r="BE284" s="194" t="s">
        <v>7747</v>
      </c>
      <c r="BF284" s="194" t="s">
        <v>7748</v>
      </c>
      <c r="BG284" s="194" t="s">
        <v>7749</v>
      </c>
      <c r="BH284" s="194" t="s">
        <v>7750</v>
      </c>
      <c r="BI284" s="194"/>
      <c r="BJ284" s="230">
        <v>4</v>
      </c>
      <c r="BK284" s="230" t="s">
        <v>7751</v>
      </c>
      <c r="BL284" s="198" t="s">
        <v>7412</v>
      </c>
      <c r="CQ284" s="199">
        <v>1</v>
      </c>
    </row>
    <row r="285" spans="13:95" x14ac:dyDescent="0.25">
      <c r="M285" s="192" t="s">
        <v>13257</v>
      </c>
      <c r="N285" s="192">
        <v>283</v>
      </c>
      <c r="O285" s="192" t="s">
        <v>11686</v>
      </c>
      <c r="P285" s="154" t="s">
        <v>11687</v>
      </c>
      <c r="Q285" s="154" t="s">
        <v>13176</v>
      </c>
      <c r="R285" s="154" t="s">
        <v>13177</v>
      </c>
      <c r="S285" s="192" t="s">
        <v>13178</v>
      </c>
      <c r="T285" s="154" t="s">
        <v>13258</v>
      </c>
      <c r="U285" s="192" t="s">
        <v>13259</v>
      </c>
      <c r="V285" s="154" t="s">
        <v>13260</v>
      </c>
      <c r="W285" s="154" t="s">
        <v>13261</v>
      </c>
      <c r="X285" s="154" t="s">
        <v>13262</v>
      </c>
      <c r="Y285" s="154" t="s">
        <v>11695</v>
      </c>
      <c r="Z285" s="154" t="s">
        <v>11696</v>
      </c>
      <c r="AA285" s="154" t="s">
        <v>11697</v>
      </c>
      <c r="AB285" s="154" t="s">
        <v>13263</v>
      </c>
      <c r="AC285" s="154" t="s">
        <v>13264</v>
      </c>
      <c r="AD285" s="154" t="s">
        <v>13265</v>
      </c>
      <c r="AE285" s="154" t="s">
        <v>13266</v>
      </c>
      <c r="AF285" s="154" t="s">
        <v>11702</v>
      </c>
      <c r="AG285" s="154" t="s">
        <v>11703</v>
      </c>
      <c r="AH285" s="154" t="s">
        <v>13267</v>
      </c>
      <c r="AI285" s="154" t="s">
        <v>11705</v>
      </c>
      <c r="AJ285" s="154" t="s">
        <v>11706</v>
      </c>
      <c r="AK285" s="154" t="s">
        <v>13268</v>
      </c>
      <c r="AL285" s="154" t="s">
        <v>11708</v>
      </c>
      <c r="AM285" s="154" t="s">
        <v>11709</v>
      </c>
      <c r="AN285" s="154" t="s">
        <v>13190</v>
      </c>
      <c r="AO285" s="154" t="s">
        <v>11711</v>
      </c>
      <c r="AP285" s="154" t="s">
        <v>13269</v>
      </c>
      <c r="AQ285" s="154" t="s">
        <v>13270</v>
      </c>
      <c r="AR285" s="154" t="s">
        <v>13271</v>
      </c>
      <c r="AS285" s="154" t="s">
        <v>13272</v>
      </c>
      <c r="AT285" s="154" t="s">
        <v>11847</v>
      </c>
      <c r="AU285" s="192" t="s">
        <v>7404</v>
      </c>
      <c r="AV285" s="192" t="s">
        <v>13273</v>
      </c>
      <c r="AW285" s="192" t="s">
        <v>7406</v>
      </c>
      <c r="AX285" s="192" t="s">
        <v>7407</v>
      </c>
      <c r="AZ285" s="230" t="s">
        <v>416</v>
      </c>
      <c r="BA285" s="230" t="s">
        <v>5333</v>
      </c>
      <c r="BB285" s="230">
        <v>3</v>
      </c>
      <c r="BC285" s="194" t="s">
        <v>7781</v>
      </c>
      <c r="BD285" s="194" t="s">
        <v>13104</v>
      </c>
      <c r="BH285" s="194"/>
      <c r="BI285" s="194"/>
      <c r="BJ285" s="230">
        <v>4</v>
      </c>
      <c r="BK285" s="230" t="s">
        <v>7782</v>
      </c>
      <c r="BL285" s="198" t="s">
        <v>7412</v>
      </c>
      <c r="CQ285" s="199">
        <v>1</v>
      </c>
    </row>
    <row r="286" spans="13:95" x14ac:dyDescent="0.25">
      <c r="M286" s="192" t="s">
        <v>13274</v>
      </c>
      <c r="N286" s="192">
        <v>284</v>
      </c>
      <c r="O286" s="192" t="s">
        <v>11686</v>
      </c>
      <c r="P286" s="154" t="s">
        <v>11687</v>
      </c>
      <c r="Q286" s="154" t="s">
        <v>13176</v>
      </c>
      <c r="R286" s="154" t="s">
        <v>13177</v>
      </c>
      <c r="S286" s="192" t="s">
        <v>13178</v>
      </c>
      <c r="T286" s="154" t="s">
        <v>13275</v>
      </c>
      <c r="U286" s="192" t="s">
        <v>13276</v>
      </c>
      <c r="V286" s="154" t="s">
        <v>13277</v>
      </c>
      <c r="W286" s="154" t="s">
        <v>13278</v>
      </c>
      <c r="X286" s="154" t="s">
        <v>13279</v>
      </c>
      <c r="Y286" s="154" t="s">
        <v>11695</v>
      </c>
      <c r="Z286" s="154" t="s">
        <v>11696</v>
      </c>
      <c r="AA286" s="154" t="s">
        <v>11697</v>
      </c>
      <c r="AB286" s="154" t="s">
        <v>13280</v>
      </c>
      <c r="AC286" s="154" t="s">
        <v>13281</v>
      </c>
      <c r="AD286" s="154" t="s">
        <v>13282</v>
      </c>
      <c r="AE286" s="154" t="s">
        <v>13283</v>
      </c>
      <c r="AF286" s="154" t="s">
        <v>11702</v>
      </c>
      <c r="AG286" s="154" t="s">
        <v>11703</v>
      </c>
      <c r="AH286" s="154" t="s">
        <v>13284</v>
      </c>
      <c r="AI286" s="154" t="s">
        <v>11705</v>
      </c>
      <c r="AJ286" s="154" t="s">
        <v>11706</v>
      </c>
      <c r="AK286" s="154" t="s">
        <v>13285</v>
      </c>
      <c r="AL286" s="154" t="s">
        <v>11708</v>
      </c>
      <c r="AM286" s="154" t="s">
        <v>11709</v>
      </c>
      <c r="AN286" s="154" t="s">
        <v>13190</v>
      </c>
      <c r="AO286" s="154" t="s">
        <v>11711</v>
      </c>
      <c r="AP286" s="154" t="s">
        <v>13286</v>
      </c>
      <c r="AQ286" s="154" t="s">
        <v>13287</v>
      </c>
      <c r="AR286" s="154" t="s">
        <v>13288</v>
      </c>
      <c r="AS286" s="154" t="s">
        <v>13289</v>
      </c>
      <c r="AT286" s="154" t="s">
        <v>11847</v>
      </c>
      <c r="AU286" s="192" t="s">
        <v>7404</v>
      </c>
      <c r="AV286" s="192" t="s">
        <v>13290</v>
      </c>
      <c r="AW286" s="192" t="s">
        <v>7406</v>
      </c>
      <c r="AX286" s="192" t="s">
        <v>7407</v>
      </c>
      <c r="AZ286" s="230" t="s">
        <v>416</v>
      </c>
      <c r="BA286" s="230" t="s">
        <v>5333</v>
      </c>
      <c r="BB286" s="230">
        <v>4</v>
      </c>
      <c r="BC286" s="194" t="s">
        <v>7806</v>
      </c>
      <c r="BD286" s="194" t="s">
        <v>7807</v>
      </c>
      <c r="BE286" s="194" t="s">
        <v>7808</v>
      </c>
      <c r="BF286" s="194" t="s">
        <v>7654</v>
      </c>
      <c r="BG286" s="194" t="s">
        <v>7809</v>
      </c>
      <c r="BH286" s="194" t="s">
        <v>7810</v>
      </c>
      <c r="BI286" s="194" t="s">
        <v>7811</v>
      </c>
      <c r="BJ286" s="230">
        <v>4</v>
      </c>
      <c r="BK286" s="230" t="s">
        <v>7812</v>
      </c>
      <c r="BL286" s="198" t="s">
        <v>7412</v>
      </c>
      <c r="CQ286" s="199">
        <v>1</v>
      </c>
    </row>
    <row r="287" spans="13:95" x14ac:dyDescent="0.25">
      <c r="M287" s="192" t="s">
        <v>13291</v>
      </c>
      <c r="N287" s="192">
        <v>285</v>
      </c>
      <c r="O287" s="192" t="s">
        <v>11686</v>
      </c>
      <c r="P287" s="154" t="s">
        <v>11687</v>
      </c>
      <c r="Q287" s="154" t="s">
        <v>13176</v>
      </c>
      <c r="R287" s="154" t="s">
        <v>13177</v>
      </c>
      <c r="S287" s="192" t="s">
        <v>13178</v>
      </c>
      <c r="T287" s="154" t="s">
        <v>13292</v>
      </c>
      <c r="U287" s="192" t="s">
        <v>13006</v>
      </c>
      <c r="V287" s="154" t="s">
        <v>13293</v>
      </c>
      <c r="W287" s="154" t="s">
        <v>13008</v>
      </c>
      <c r="X287" s="154" t="s">
        <v>13294</v>
      </c>
      <c r="Y287" s="154" t="s">
        <v>11695</v>
      </c>
      <c r="Z287" s="154" t="s">
        <v>11696</v>
      </c>
      <c r="AA287" s="154" t="s">
        <v>11697</v>
      </c>
      <c r="AB287" s="154" t="s">
        <v>13295</v>
      </c>
      <c r="AC287" s="154" t="s">
        <v>13296</v>
      </c>
      <c r="AD287" s="154" t="s">
        <v>13297</v>
      </c>
      <c r="AE287" s="154" t="s">
        <v>13298</v>
      </c>
      <c r="AF287" s="154" t="s">
        <v>11702</v>
      </c>
      <c r="AG287" s="154" t="s">
        <v>11703</v>
      </c>
      <c r="AH287" s="154" t="s">
        <v>13299</v>
      </c>
      <c r="AI287" s="154" t="s">
        <v>11705</v>
      </c>
      <c r="AJ287" s="154" t="s">
        <v>11706</v>
      </c>
      <c r="AK287" s="154" t="s">
        <v>13300</v>
      </c>
      <c r="AL287" s="154" t="s">
        <v>11708</v>
      </c>
      <c r="AM287" s="154" t="s">
        <v>11709</v>
      </c>
      <c r="AN287" s="154" t="s">
        <v>13190</v>
      </c>
      <c r="AO287" s="154" t="s">
        <v>11711</v>
      </c>
      <c r="AP287" s="154" t="s">
        <v>13301</v>
      </c>
      <c r="AQ287" s="154" t="s">
        <v>13302</v>
      </c>
      <c r="AR287" s="154" t="s">
        <v>13303</v>
      </c>
      <c r="AS287" s="154" t="s">
        <v>13304</v>
      </c>
      <c r="AT287" s="154" t="s">
        <v>11847</v>
      </c>
      <c r="AU287" s="192" t="s">
        <v>7404</v>
      </c>
      <c r="AV287" s="192" t="s">
        <v>13305</v>
      </c>
      <c r="AW287" s="192" t="s">
        <v>7406</v>
      </c>
      <c r="AX287" s="192" t="s">
        <v>7407</v>
      </c>
      <c r="AZ287" s="230" t="s">
        <v>416</v>
      </c>
      <c r="BA287" s="230" t="s">
        <v>5333</v>
      </c>
      <c r="BB287" s="230">
        <v>5</v>
      </c>
      <c r="BC287" s="194" t="s">
        <v>7836</v>
      </c>
      <c r="BD287" s="194" t="s">
        <v>7837</v>
      </c>
      <c r="BE287" s="194" t="s">
        <v>7838</v>
      </c>
      <c r="BF287" s="194" t="s">
        <v>7839</v>
      </c>
      <c r="BG287" s="194" t="s">
        <v>7840</v>
      </c>
      <c r="BH287" s="194" t="s">
        <v>7533</v>
      </c>
      <c r="BI287" s="194"/>
      <c r="BJ287" s="230">
        <v>4</v>
      </c>
      <c r="BK287" s="230" t="s">
        <v>7841</v>
      </c>
      <c r="BL287" s="198" t="s">
        <v>7412</v>
      </c>
      <c r="CQ287" s="199">
        <v>1</v>
      </c>
    </row>
    <row r="288" spans="13:95" x14ac:dyDescent="0.25">
      <c r="AZ288" s="230" t="s">
        <v>431</v>
      </c>
      <c r="BA288" s="230" t="s">
        <v>5332</v>
      </c>
      <c r="BB288" s="230">
        <v>1</v>
      </c>
      <c r="BC288" s="194" t="s">
        <v>7408</v>
      </c>
      <c r="BD288" s="194" t="s">
        <v>13306</v>
      </c>
      <c r="BE288" s="194" t="s">
        <v>10683</v>
      </c>
      <c r="BI288" s="194"/>
      <c r="BJ288" s="230">
        <v>4</v>
      </c>
      <c r="BK288" s="230" t="s">
        <v>7411</v>
      </c>
      <c r="BL288" s="198" t="s">
        <v>7412</v>
      </c>
      <c r="CQ288" s="199">
        <v>1</v>
      </c>
    </row>
    <row r="289" spans="52:95" x14ac:dyDescent="0.25">
      <c r="AZ289" s="230" t="s">
        <v>431</v>
      </c>
      <c r="BA289" s="230" t="s">
        <v>5332</v>
      </c>
      <c r="BB289" s="230">
        <v>2</v>
      </c>
      <c r="BC289" s="194" t="s">
        <v>7439</v>
      </c>
      <c r="BD289" s="194" t="s">
        <v>13307</v>
      </c>
      <c r="BE289" s="194" t="s">
        <v>7441</v>
      </c>
      <c r="BF289" s="194" t="s">
        <v>7442</v>
      </c>
      <c r="BG289" s="194" t="s">
        <v>7443</v>
      </c>
      <c r="BI289" s="194"/>
      <c r="BJ289" s="230">
        <v>4</v>
      </c>
      <c r="BK289" s="230" t="s">
        <v>7444</v>
      </c>
      <c r="BL289" s="198" t="s">
        <v>7412</v>
      </c>
      <c r="CQ289" s="199">
        <v>1</v>
      </c>
    </row>
    <row r="290" spans="52:95" x14ac:dyDescent="0.25">
      <c r="AZ290" s="230" t="s">
        <v>431</v>
      </c>
      <c r="BA290" s="230" t="s">
        <v>5332</v>
      </c>
      <c r="BB290" s="230">
        <v>3</v>
      </c>
      <c r="BC290" s="194" t="s">
        <v>7472</v>
      </c>
      <c r="BD290" s="194" t="s">
        <v>13308</v>
      </c>
      <c r="BE290" s="194" t="s">
        <v>13309</v>
      </c>
      <c r="BJ290" s="230">
        <v>4</v>
      </c>
      <c r="BK290" s="230" t="s">
        <v>7474</v>
      </c>
      <c r="BL290" s="198" t="s">
        <v>7412</v>
      </c>
      <c r="CQ290" s="199">
        <v>1</v>
      </c>
    </row>
    <row r="291" spans="52:95" x14ac:dyDescent="0.25">
      <c r="AZ291" s="230" t="s">
        <v>431</v>
      </c>
      <c r="BA291" s="230" t="s">
        <v>5332</v>
      </c>
      <c r="BB291" s="230">
        <v>4</v>
      </c>
      <c r="BC291" s="194" t="s">
        <v>7502</v>
      </c>
      <c r="BD291" s="194" t="s">
        <v>13310</v>
      </c>
      <c r="BJ291" s="230">
        <v>4</v>
      </c>
      <c r="BK291" s="230" t="s">
        <v>7504</v>
      </c>
      <c r="BL291" s="198" t="s">
        <v>7412</v>
      </c>
      <c r="CQ291" s="199">
        <v>1</v>
      </c>
    </row>
    <row r="292" spans="52:95" x14ac:dyDescent="0.25">
      <c r="AZ292" s="230" t="s">
        <v>431</v>
      </c>
      <c r="BA292" s="230" t="s">
        <v>5332</v>
      </c>
      <c r="BB292" s="230">
        <v>5</v>
      </c>
      <c r="BC292" s="194" t="s">
        <v>7529</v>
      </c>
      <c r="BD292" s="194" t="s">
        <v>13311</v>
      </c>
      <c r="BE292" s="194" t="s">
        <v>13312</v>
      </c>
      <c r="BF292" s="194" t="s">
        <v>7532</v>
      </c>
      <c r="BG292" s="194" t="s">
        <v>7533</v>
      </c>
      <c r="BJ292" s="230">
        <v>4</v>
      </c>
      <c r="BK292" s="230" t="s">
        <v>7534</v>
      </c>
      <c r="BL292" s="198" t="s">
        <v>7412</v>
      </c>
      <c r="CQ292" s="199">
        <v>1</v>
      </c>
    </row>
    <row r="293" spans="52:95" x14ac:dyDescent="0.25">
      <c r="AZ293" s="230" t="s">
        <v>431</v>
      </c>
      <c r="BA293" s="230" t="s">
        <v>7562</v>
      </c>
      <c r="BB293" s="230">
        <v>1</v>
      </c>
      <c r="BC293" s="194" t="s">
        <v>7563</v>
      </c>
      <c r="BD293" s="194" t="s">
        <v>13310</v>
      </c>
      <c r="BJ293" s="230">
        <v>4</v>
      </c>
      <c r="BK293" s="230" t="s">
        <v>7564</v>
      </c>
      <c r="BL293" s="198" t="s">
        <v>7412</v>
      </c>
      <c r="CQ293" s="199">
        <v>1</v>
      </c>
    </row>
    <row r="294" spans="52:95" x14ac:dyDescent="0.25">
      <c r="AZ294" s="230" t="s">
        <v>431</v>
      </c>
      <c r="BA294" s="230" t="s">
        <v>7562</v>
      </c>
      <c r="BB294" s="230">
        <v>2</v>
      </c>
      <c r="BC294" s="194" t="s">
        <v>7589</v>
      </c>
      <c r="BD294" s="194" t="s">
        <v>7590</v>
      </c>
      <c r="BE294" s="194" t="s">
        <v>7591</v>
      </c>
      <c r="BF294" s="194" t="s">
        <v>7443</v>
      </c>
      <c r="BG294" s="194" t="s">
        <v>7442</v>
      </c>
      <c r="BH294" s="230" t="s">
        <v>7592</v>
      </c>
      <c r="BJ294" s="230">
        <v>4</v>
      </c>
      <c r="BK294" s="230" t="s">
        <v>7593</v>
      </c>
      <c r="BL294" s="198" t="s">
        <v>7412</v>
      </c>
      <c r="CQ294" s="199">
        <v>1</v>
      </c>
    </row>
    <row r="295" spans="52:95" x14ac:dyDescent="0.25">
      <c r="AZ295" s="230" t="s">
        <v>431</v>
      </c>
      <c r="BA295" s="230" t="s">
        <v>7562</v>
      </c>
      <c r="BB295" s="230">
        <v>3</v>
      </c>
      <c r="BC295" s="194" t="s">
        <v>7620</v>
      </c>
      <c r="BD295" s="194" t="s">
        <v>13308</v>
      </c>
      <c r="BE295" s="194" t="s">
        <v>13309</v>
      </c>
      <c r="BJ295" s="230">
        <v>4</v>
      </c>
      <c r="BK295" s="230" t="s">
        <v>7622</v>
      </c>
      <c r="BL295" s="198" t="s">
        <v>7412</v>
      </c>
      <c r="CQ295" s="199">
        <v>1</v>
      </c>
    </row>
    <row r="296" spans="52:95" x14ac:dyDescent="0.25">
      <c r="AZ296" s="230" t="s">
        <v>431</v>
      </c>
      <c r="BA296" s="230" t="s">
        <v>7562</v>
      </c>
      <c r="BB296" s="230">
        <v>4</v>
      </c>
      <c r="BC296" s="194" t="s">
        <v>7649</v>
      </c>
      <c r="BD296" s="194" t="s">
        <v>7650</v>
      </c>
      <c r="BE296" s="194" t="s">
        <v>7651</v>
      </c>
      <c r="BF296" s="194" t="s">
        <v>7652</v>
      </c>
      <c r="BG296" s="194" t="s">
        <v>7653</v>
      </c>
      <c r="BH296" s="230" t="s">
        <v>7654</v>
      </c>
      <c r="BI296" s="230" t="s">
        <v>7655</v>
      </c>
      <c r="BJ296" s="230">
        <v>4</v>
      </c>
      <c r="BK296" s="230" t="s">
        <v>7656</v>
      </c>
      <c r="BL296" s="198" t="s">
        <v>7412</v>
      </c>
      <c r="CQ296" s="199">
        <v>1</v>
      </c>
    </row>
    <row r="297" spans="52:95" x14ac:dyDescent="0.25">
      <c r="AZ297" s="230" t="s">
        <v>431</v>
      </c>
      <c r="BA297" s="230" t="s">
        <v>7562</v>
      </c>
      <c r="BB297" s="230">
        <v>5</v>
      </c>
      <c r="BC297" s="194" t="s">
        <v>7686</v>
      </c>
      <c r="BD297" s="194" t="s">
        <v>7687</v>
      </c>
      <c r="BE297" s="194" t="s">
        <v>7688</v>
      </c>
      <c r="BF297" s="194" t="s">
        <v>7689</v>
      </c>
      <c r="BG297" s="194" t="s">
        <v>7690</v>
      </c>
      <c r="BH297" s="230" t="s">
        <v>7691</v>
      </c>
      <c r="BJ297" s="230">
        <v>4</v>
      </c>
      <c r="BK297" s="230" t="s">
        <v>7692</v>
      </c>
      <c r="BL297" s="198" t="s">
        <v>7412</v>
      </c>
      <c r="CQ297" s="199">
        <v>1</v>
      </c>
    </row>
    <row r="298" spans="52:95" x14ac:dyDescent="0.25">
      <c r="AZ298" s="230" t="s">
        <v>431</v>
      </c>
      <c r="BA298" s="230" t="s">
        <v>5333</v>
      </c>
      <c r="BB298" s="230">
        <v>1</v>
      </c>
      <c r="BC298" s="194" t="s">
        <v>7719</v>
      </c>
      <c r="BD298" s="194" t="s">
        <v>13306</v>
      </c>
      <c r="BE298" s="194" t="s">
        <v>10683</v>
      </c>
      <c r="BH298" s="194"/>
      <c r="BI298" s="194"/>
      <c r="BJ298" s="230">
        <v>4</v>
      </c>
      <c r="BK298" s="230" t="s">
        <v>7720</v>
      </c>
      <c r="BL298" s="198" t="s">
        <v>7412</v>
      </c>
      <c r="CQ298" s="199">
        <v>1</v>
      </c>
    </row>
    <row r="299" spans="52:95" x14ac:dyDescent="0.25">
      <c r="AZ299" s="230" t="s">
        <v>431</v>
      </c>
      <c r="BA299" s="230" t="s">
        <v>5333</v>
      </c>
      <c r="BB299" s="230">
        <v>2</v>
      </c>
      <c r="BC299" s="194" t="s">
        <v>7745</v>
      </c>
      <c r="BD299" s="194" t="s">
        <v>7746</v>
      </c>
      <c r="BE299" s="194" t="s">
        <v>7747</v>
      </c>
      <c r="BF299" s="194" t="s">
        <v>7748</v>
      </c>
      <c r="BG299" s="194" t="s">
        <v>7749</v>
      </c>
      <c r="BH299" s="194" t="s">
        <v>7750</v>
      </c>
      <c r="BI299" s="194"/>
      <c r="BJ299" s="230">
        <v>4</v>
      </c>
      <c r="BK299" s="230" t="s">
        <v>7751</v>
      </c>
      <c r="BL299" s="198" t="s">
        <v>7412</v>
      </c>
      <c r="CQ299" s="199">
        <v>1</v>
      </c>
    </row>
    <row r="300" spans="52:95" x14ac:dyDescent="0.25">
      <c r="AZ300" s="230" t="s">
        <v>431</v>
      </c>
      <c r="BA300" s="230" t="s">
        <v>5333</v>
      </c>
      <c r="BB300" s="230">
        <v>3</v>
      </c>
      <c r="BC300" s="194" t="s">
        <v>7781</v>
      </c>
      <c r="BD300" s="194" t="s">
        <v>13309</v>
      </c>
      <c r="BH300" s="194"/>
      <c r="BI300" s="194"/>
      <c r="BJ300" s="230">
        <v>4</v>
      </c>
      <c r="BK300" s="230" t="s">
        <v>7782</v>
      </c>
      <c r="BL300" s="198" t="s">
        <v>7412</v>
      </c>
      <c r="CQ300" s="199">
        <v>1</v>
      </c>
    </row>
    <row r="301" spans="52:95" x14ac:dyDescent="0.25">
      <c r="AZ301" s="230" t="s">
        <v>431</v>
      </c>
      <c r="BA301" s="230" t="s">
        <v>5333</v>
      </c>
      <c r="BB301" s="230">
        <v>4</v>
      </c>
      <c r="BC301" s="194" t="s">
        <v>7806</v>
      </c>
      <c r="BD301" s="194" t="s">
        <v>7807</v>
      </c>
      <c r="BE301" s="194" t="s">
        <v>7808</v>
      </c>
      <c r="BF301" s="194" t="s">
        <v>7654</v>
      </c>
      <c r="BG301" s="194" t="s">
        <v>7809</v>
      </c>
      <c r="BH301" s="194" t="s">
        <v>7810</v>
      </c>
      <c r="BI301" s="194" t="s">
        <v>7811</v>
      </c>
      <c r="BJ301" s="230">
        <v>4</v>
      </c>
      <c r="BK301" s="230" t="s">
        <v>7812</v>
      </c>
      <c r="BL301" s="198" t="s">
        <v>7412</v>
      </c>
      <c r="CQ301" s="199">
        <v>1</v>
      </c>
    </row>
    <row r="302" spans="52:95" x14ac:dyDescent="0.25">
      <c r="AZ302" s="230" t="s">
        <v>431</v>
      </c>
      <c r="BA302" s="230" t="s">
        <v>5333</v>
      </c>
      <c r="BB302" s="230">
        <v>5</v>
      </c>
      <c r="BC302" s="194" t="s">
        <v>7836</v>
      </c>
      <c r="BD302" s="194" t="s">
        <v>7837</v>
      </c>
      <c r="BE302" s="194" t="s">
        <v>7838</v>
      </c>
      <c r="BF302" s="194" t="s">
        <v>7839</v>
      </c>
      <c r="BG302" s="194" t="s">
        <v>7840</v>
      </c>
      <c r="BH302" s="194" t="s">
        <v>7533</v>
      </c>
      <c r="BI302" s="194"/>
      <c r="BJ302" s="230">
        <v>4</v>
      </c>
      <c r="BK302" s="230" t="s">
        <v>7841</v>
      </c>
      <c r="BL302" s="198" t="s">
        <v>7412</v>
      </c>
      <c r="CQ302" s="199">
        <v>1</v>
      </c>
    </row>
    <row r="303" spans="52:95" x14ac:dyDescent="0.25">
      <c r="AZ303" s="230" t="s">
        <v>446</v>
      </c>
      <c r="BA303" s="230" t="s">
        <v>5332</v>
      </c>
      <c r="BB303" s="230">
        <v>1</v>
      </c>
      <c r="BC303" s="194" t="s">
        <v>7408</v>
      </c>
      <c r="BD303" s="194" t="s">
        <v>13313</v>
      </c>
      <c r="BE303" s="194" t="s">
        <v>10683</v>
      </c>
      <c r="BI303" s="194"/>
      <c r="BJ303" s="230">
        <v>4</v>
      </c>
      <c r="BK303" s="230" t="s">
        <v>7411</v>
      </c>
      <c r="BL303" s="198" t="s">
        <v>7412</v>
      </c>
      <c r="CQ303" s="199">
        <v>1</v>
      </c>
    </row>
    <row r="304" spans="52:95" x14ac:dyDescent="0.25">
      <c r="AZ304" s="230" t="s">
        <v>446</v>
      </c>
      <c r="BA304" s="230" t="s">
        <v>5332</v>
      </c>
      <c r="BB304" s="230">
        <v>2</v>
      </c>
      <c r="BC304" s="194" t="s">
        <v>7439</v>
      </c>
      <c r="BD304" s="194" t="s">
        <v>13314</v>
      </c>
      <c r="BE304" s="194" t="s">
        <v>7441</v>
      </c>
      <c r="BF304" s="194" t="s">
        <v>7442</v>
      </c>
      <c r="BG304" s="194" t="s">
        <v>7443</v>
      </c>
      <c r="BI304" s="194"/>
      <c r="BJ304" s="230">
        <v>4</v>
      </c>
      <c r="BK304" s="230" t="s">
        <v>7444</v>
      </c>
      <c r="BL304" s="198" t="s">
        <v>7412</v>
      </c>
      <c r="CQ304" s="199">
        <v>1</v>
      </c>
    </row>
    <row r="305" spans="52:95" x14ac:dyDescent="0.25">
      <c r="AZ305" s="230" t="s">
        <v>446</v>
      </c>
      <c r="BA305" s="230" t="s">
        <v>5332</v>
      </c>
      <c r="BB305" s="230">
        <v>3</v>
      </c>
      <c r="BC305" s="194" t="s">
        <v>7472</v>
      </c>
      <c r="BD305" s="194" t="s">
        <v>13315</v>
      </c>
      <c r="BE305" s="194" t="s">
        <v>13316</v>
      </c>
      <c r="BJ305" s="230">
        <v>4</v>
      </c>
      <c r="BK305" s="230" t="s">
        <v>7474</v>
      </c>
      <c r="BL305" s="198" t="s">
        <v>7412</v>
      </c>
      <c r="CQ305" s="199">
        <v>1</v>
      </c>
    </row>
    <row r="306" spans="52:95" x14ac:dyDescent="0.25">
      <c r="AZ306" s="230" t="s">
        <v>446</v>
      </c>
      <c r="BA306" s="230" t="s">
        <v>5332</v>
      </c>
      <c r="BB306" s="230">
        <v>4</v>
      </c>
      <c r="BC306" s="194" t="s">
        <v>7502</v>
      </c>
      <c r="BD306" s="194" t="s">
        <v>13317</v>
      </c>
      <c r="BJ306" s="230">
        <v>4</v>
      </c>
      <c r="BK306" s="230" t="s">
        <v>7504</v>
      </c>
      <c r="BL306" s="198" t="s">
        <v>7412</v>
      </c>
      <c r="CQ306" s="199">
        <v>1</v>
      </c>
    </row>
    <row r="307" spans="52:95" x14ac:dyDescent="0.25">
      <c r="AZ307" s="230" t="s">
        <v>446</v>
      </c>
      <c r="BA307" s="230" t="s">
        <v>5332</v>
      </c>
      <c r="BB307" s="230">
        <v>5</v>
      </c>
      <c r="BC307" s="194" t="s">
        <v>7529</v>
      </c>
      <c r="BD307" s="194" t="s">
        <v>13318</v>
      </c>
      <c r="BE307" s="194" t="s">
        <v>13319</v>
      </c>
      <c r="BF307" s="194" t="s">
        <v>7532</v>
      </c>
      <c r="BG307" s="194" t="s">
        <v>7533</v>
      </c>
      <c r="BJ307" s="230">
        <v>4</v>
      </c>
      <c r="BK307" s="230" t="s">
        <v>7534</v>
      </c>
      <c r="BL307" s="198" t="s">
        <v>7412</v>
      </c>
      <c r="CQ307" s="199">
        <v>1</v>
      </c>
    </row>
    <row r="308" spans="52:95" x14ac:dyDescent="0.25">
      <c r="AZ308" s="230" t="s">
        <v>446</v>
      </c>
      <c r="BA308" s="230" t="s">
        <v>7562</v>
      </c>
      <c r="BB308" s="230">
        <v>1</v>
      </c>
      <c r="BC308" s="194" t="s">
        <v>7563</v>
      </c>
      <c r="BD308" s="194" t="s">
        <v>13317</v>
      </c>
      <c r="BJ308" s="230">
        <v>4</v>
      </c>
      <c r="BK308" s="230" t="s">
        <v>7564</v>
      </c>
      <c r="BL308" s="198" t="s">
        <v>7412</v>
      </c>
      <c r="CQ308" s="199">
        <v>1</v>
      </c>
    </row>
    <row r="309" spans="52:95" x14ac:dyDescent="0.25">
      <c r="AZ309" s="230" t="s">
        <v>446</v>
      </c>
      <c r="BA309" s="230" t="s">
        <v>7562</v>
      </c>
      <c r="BB309" s="230">
        <v>2</v>
      </c>
      <c r="BC309" s="194" t="s">
        <v>7589</v>
      </c>
      <c r="BD309" s="194" t="s">
        <v>7590</v>
      </c>
      <c r="BE309" s="194" t="s">
        <v>7591</v>
      </c>
      <c r="BF309" s="194" t="s">
        <v>7443</v>
      </c>
      <c r="BG309" s="194" t="s">
        <v>7442</v>
      </c>
      <c r="BH309" s="230" t="s">
        <v>7592</v>
      </c>
      <c r="BJ309" s="230">
        <v>4</v>
      </c>
      <c r="BK309" s="230" t="s">
        <v>7593</v>
      </c>
      <c r="BL309" s="198" t="s">
        <v>7412</v>
      </c>
      <c r="CQ309" s="199">
        <v>1</v>
      </c>
    </row>
    <row r="310" spans="52:95" x14ac:dyDescent="0.25">
      <c r="AZ310" s="230" t="s">
        <v>446</v>
      </c>
      <c r="BA310" s="230" t="s">
        <v>7562</v>
      </c>
      <c r="BB310" s="230">
        <v>3</v>
      </c>
      <c r="BC310" s="194" t="s">
        <v>7620</v>
      </c>
      <c r="BD310" s="194" t="s">
        <v>13315</v>
      </c>
      <c r="BE310" s="194" t="s">
        <v>13316</v>
      </c>
      <c r="BJ310" s="230">
        <v>4</v>
      </c>
      <c r="BK310" s="230" t="s">
        <v>7622</v>
      </c>
      <c r="BL310" s="198" t="s">
        <v>7412</v>
      </c>
      <c r="CQ310" s="199">
        <v>1</v>
      </c>
    </row>
    <row r="311" spans="52:95" x14ac:dyDescent="0.25">
      <c r="AZ311" s="230" t="s">
        <v>446</v>
      </c>
      <c r="BA311" s="230" t="s">
        <v>7562</v>
      </c>
      <c r="BB311" s="230">
        <v>4</v>
      </c>
      <c r="BC311" s="194" t="s">
        <v>7649</v>
      </c>
      <c r="BD311" s="194" t="s">
        <v>7650</v>
      </c>
      <c r="BE311" s="194" t="s">
        <v>7651</v>
      </c>
      <c r="BF311" s="194" t="s">
        <v>7652</v>
      </c>
      <c r="BG311" s="194" t="s">
        <v>7653</v>
      </c>
      <c r="BH311" s="230" t="s">
        <v>7654</v>
      </c>
      <c r="BI311" s="230" t="s">
        <v>7655</v>
      </c>
      <c r="BJ311" s="230">
        <v>4</v>
      </c>
      <c r="BK311" s="230" t="s">
        <v>7656</v>
      </c>
      <c r="BL311" s="198" t="s">
        <v>7412</v>
      </c>
      <c r="CQ311" s="199">
        <v>1</v>
      </c>
    </row>
    <row r="312" spans="52:95" x14ac:dyDescent="0.25">
      <c r="AZ312" s="230" t="s">
        <v>446</v>
      </c>
      <c r="BA312" s="230" t="s">
        <v>7562</v>
      </c>
      <c r="BB312" s="230">
        <v>5</v>
      </c>
      <c r="BC312" s="194" t="s">
        <v>7686</v>
      </c>
      <c r="BD312" s="194" t="s">
        <v>7687</v>
      </c>
      <c r="BE312" s="194" t="s">
        <v>7688</v>
      </c>
      <c r="BF312" s="194" t="s">
        <v>7689</v>
      </c>
      <c r="BG312" s="194" t="s">
        <v>7690</v>
      </c>
      <c r="BH312" s="230" t="s">
        <v>7691</v>
      </c>
      <c r="BJ312" s="230">
        <v>4</v>
      </c>
      <c r="BK312" s="230" t="s">
        <v>7692</v>
      </c>
      <c r="BL312" s="198" t="s">
        <v>7412</v>
      </c>
      <c r="CQ312" s="199">
        <v>1</v>
      </c>
    </row>
    <row r="313" spans="52:95" x14ac:dyDescent="0.25">
      <c r="AZ313" s="230" t="s">
        <v>446</v>
      </c>
      <c r="BA313" s="230" t="s">
        <v>5333</v>
      </c>
      <c r="BB313" s="230">
        <v>1</v>
      </c>
      <c r="BC313" s="194" t="s">
        <v>7719</v>
      </c>
      <c r="BD313" s="194" t="s">
        <v>13313</v>
      </c>
      <c r="BE313" s="194" t="s">
        <v>10683</v>
      </c>
      <c r="BH313" s="194"/>
      <c r="BI313" s="194"/>
      <c r="BJ313" s="230">
        <v>4</v>
      </c>
      <c r="BK313" s="230" t="s">
        <v>7720</v>
      </c>
      <c r="BL313" s="198" t="s">
        <v>7412</v>
      </c>
      <c r="CQ313" s="199">
        <v>1</v>
      </c>
    </row>
    <row r="314" spans="52:95" x14ac:dyDescent="0.25">
      <c r="AZ314" s="230" t="s">
        <v>446</v>
      </c>
      <c r="BA314" s="230" t="s">
        <v>5333</v>
      </c>
      <c r="BB314" s="230">
        <v>2</v>
      </c>
      <c r="BC314" s="194" t="s">
        <v>7745</v>
      </c>
      <c r="BD314" s="194" t="s">
        <v>7746</v>
      </c>
      <c r="BE314" s="194" t="s">
        <v>7747</v>
      </c>
      <c r="BF314" s="194" t="s">
        <v>7748</v>
      </c>
      <c r="BG314" s="194" t="s">
        <v>7749</v>
      </c>
      <c r="BH314" s="194" t="s">
        <v>7750</v>
      </c>
      <c r="BI314" s="194"/>
      <c r="BJ314" s="230">
        <v>4</v>
      </c>
      <c r="BK314" s="230" t="s">
        <v>7751</v>
      </c>
      <c r="BL314" s="198" t="s">
        <v>7412</v>
      </c>
      <c r="CQ314" s="199">
        <v>1</v>
      </c>
    </row>
    <row r="315" spans="52:95" x14ac:dyDescent="0.25">
      <c r="AZ315" s="230" t="s">
        <v>446</v>
      </c>
      <c r="BA315" s="230" t="s">
        <v>5333</v>
      </c>
      <c r="BB315" s="230">
        <v>3</v>
      </c>
      <c r="BC315" s="194" t="s">
        <v>7781</v>
      </c>
      <c r="BD315" s="194" t="s">
        <v>13316</v>
      </c>
      <c r="BH315" s="194"/>
      <c r="BI315" s="194"/>
      <c r="BJ315" s="230">
        <v>4</v>
      </c>
      <c r="BK315" s="230" t="s">
        <v>7782</v>
      </c>
      <c r="BL315" s="198" t="s">
        <v>7412</v>
      </c>
      <c r="CQ315" s="199">
        <v>1</v>
      </c>
    </row>
    <row r="316" spans="52:95" x14ac:dyDescent="0.25">
      <c r="AZ316" s="230" t="s">
        <v>446</v>
      </c>
      <c r="BA316" s="230" t="s">
        <v>5333</v>
      </c>
      <c r="BB316" s="230">
        <v>4</v>
      </c>
      <c r="BC316" s="194" t="s">
        <v>7806</v>
      </c>
      <c r="BD316" s="194" t="s">
        <v>7807</v>
      </c>
      <c r="BE316" s="194" t="s">
        <v>7808</v>
      </c>
      <c r="BF316" s="194" t="s">
        <v>7654</v>
      </c>
      <c r="BG316" s="194" t="s">
        <v>7809</v>
      </c>
      <c r="BH316" s="194" t="s">
        <v>7810</v>
      </c>
      <c r="BI316" s="194" t="s">
        <v>7811</v>
      </c>
      <c r="BJ316" s="230">
        <v>4</v>
      </c>
      <c r="BK316" s="230" t="s">
        <v>7812</v>
      </c>
      <c r="BL316" s="198" t="s">
        <v>7412</v>
      </c>
      <c r="CQ316" s="199">
        <v>1</v>
      </c>
    </row>
    <row r="317" spans="52:95" x14ac:dyDescent="0.25">
      <c r="AZ317" s="230" t="s">
        <v>446</v>
      </c>
      <c r="BA317" s="230" t="s">
        <v>5333</v>
      </c>
      <c r="BB317" s="230">
        <v>5</v>
      </c>
      <c r="BC317" s="194" t="s">
        <v>7836</v>
      </c>
      <c r="BD317" s="194" t="s">
        <v>7837</v>
      </c>
      <c r="BE317" s="194" t="s">
        <v>7838</v>
      </c>
      <c r="BF317" s="194" t="s">
        <v>7839</v>
      </c>
      <c r="BG317" s="194" t="s">
        <v>7840</v>
      </c>
      <c r="BH317" s="194" t="s">
        <v>7533</v>
      </c>
      <c r="BI317" s="194"/>
      <c r="BJ317" s="230">
        <v>4</v>
      </c>
      <c r="BK317" s="230" t="s">
        <v>7841</v>
      </c>
      <c r="BL317" s="198" t="s">
        <v>7412</v>
      </c>
      <c r="CQ317" s="199">
        <v>1</v>
      </c>
    </row>
    <row r="318" spans="52:95" x14ac:dyDescent="0.25">
      <c r="AZ318" s="230" t="s">
        <v>461</v>
      </c>
      <c r="BA318" s="230" t="s">
        <v>5332</v>
      </c>
      <c r="BB318" s="230">
        <v>1</v>
      </c>
      <c r="BC318" s="194" t="s">
        <v>7408</v>
      </c>
      <c r="BD318" s="194" t="s">
        <v>13320</v>
      </c>
      <c r="BE318" s="194" t="s">
        <v>10683</v>
      </c>
      <c r="BI318" s="194"/>
      <c r="BJ318" s="230">
        <v>4</v>
      </c>
      <c r="BK318" s="230" t="s">
        <v>7411</v>
      </c>
      <c r="BL318" s="198" t="s">
        <v>7412</v>
      </c>
      <c r="CQ318" s="199">
        <v>1</v>
      </c>
    </row>
    <row r="319" spans="52:95" x14ac:dyDescent="0.25">
      <c r="AZ319" s="230" t="s">
        <v>461</v>
      </c>
      <c r="BA319" s="230" t="s">
        <v>5332</v>
      </c>
      <c r="BB319" s="230">
        <v>2</v>
      </c>
      <c r="BC319" s="194" t="s">
        <v>7439</v>
      </c>
      <c r="BD319" s="194" t="s">
        <v>13321</v>
      </c>
      <c r="BE319" s="194" t="s">
        <v>7441</v>
      </c>
      <c r="BF319" s="194" t="s">
        <v>7442</v>
      </c>
      <c r="BG319" s="194" t="s">
        <v>7443</v>
      </c>
      <c r="BI319" s="194"/>
      <c r="BJ319" s="230">
        <v>4</v>
      </c>
      <c r="BK319" s="230" t="s">
        <v>7444</v>
      </c>
      <c r="BL319" s="198" t="s">
        <v>7412</v>
      </c>
      <c r="CQ319" s="199">
        <v>1</v>
      </c>
    </row>
    <row r="320" spans="52:95" x14ac:dyDescent="0.25">
      <c r="AZ320" s="230" t="s">
        <v>461</v>
      </c>
      <c r="BA320" s="230" t="s">
        <v>5332</v>
      </c>
      <c r="BB320" s="230">
        <v>3</v>
      </c>
      <c r="BC320" s="194" t="s">
        <v>7472</v>
      </c>
      <c r="BD320" s="194" t="s">
        <v>13322</v>
      </c>
      <c r="BE320" s="194" t="s">
        <v>13323</v>
      </c>
      <c r="BJ320" s="230">
        <v>4</v>
      </c>
      <c r="BK320" s="230" t="s">
        <v>7474</v>
      </c>
      <c r="BL320" s="198" t="s">
        <v>7412</v>
      </c>
      <c r="CQ320" s="199">
        <v>1</v>
      </c>
    </row>
    <row r="321" spans="52:95" x14ac:dyDescent="0.25">
      <c r="AZ321" s="230" t="s">
        <v>461</v>
      </c>
      <c r="BA321" s="230" t="s">
        <v>5332</v>
      </c>
      <c r="BB321" s="230">
        <v>4</v>
      </c>
      <c r="BC321" s="194" t="s">
        <v>7502</v>
      </c>
      <c r="BD321" s="194" t="s">
        <v>13324</v>
      </c>
      <c r="BJ321" s="230">
        <v>4</v>
      </c>
      <c r="BK321" s="230" t="s">
        <v>7504</v>
      </c>
      <c r="BL321" s="198" t="s">
        <v>7412</v>
      </c>
      <c r="CQ321" s="199">
        <v>1</v>
      </c>
    </row>
    <row r="322" spans="52:95" x14ac:dyDescent="0.25">
      <c r="AZ322" s="230" t="s">
        <v>461</v>
      </c>
      <c r="BA322" s="230" t="s">
        <v>5332</v>
      </c>
      <c r="BB322" s="230">
        <v>5</v>
      </c>
      <c r="BC322" s="194" t="s">
        <v>7529</v>
      </c>
      <c r="BD322" s="194" t="s">
        <v>13325</v>
      </c>
      <c r="BE322" s="194" t="s">
        <v>13326</v>
      </c>
      <c r="BF322" s="194" t="s">
        <v>7532</v>
      </c>
      <c r="BG322" s="194" t="s">
        <v>7533</v>
      </c>
      <c r="BJ322" s="230">
        <v>4</v>
      </c>
      <c r="BK322" s="230" t="s">
        <v>7534</v>
      </c>
      <c r="BL322" s="198" t="s">
        <v>7412</v>
      </c>
      <c r="CQ322" s="199">
        <v>1</v>
      </c>
    </row>
    <row r="323" spans="52:95" x14ac:dyDescent="0.25">
      <c r="AZ323" s="230" t="s">
        <v>461</v>
      </c>
      <c r="BA323" s="230" t="s">
        <v>7562</v>
      </c>
      <c r="BB323" s="230">
        <v>1</v>
      </c>
      <c r="BC323" s="194" t="s">
        <v>7563</v>
      </c>
      <c r="BD323" s="194" t="s">
        <v>13324</v>
      </c>
      <c r="BI323" s="194"/>
      <c r="BJ323" s="230">
        <v>4</v>
      </c>
      <c r="BK323" s="230" t="s">
        <v>7564</v>
      </c>
      <c r="BL323" s="198" t="s">
        <v>7412</v>
      </c>
      <c r="CQ323" s="199">
        <v>1</v>
      </c>
    </row>
    <row r="324" spans="52:95" x14ac:dyDescent="0.25">
      <c r="AZ324" s="230" t="s">
        <v>461</v>
      </c>
      <c r="BA324" s="230" t="s">
        <v>7562</v>
      </c>
      <c r="BB324" s="230">
        <v>2</v>
      </c>
      <c r="BC324" s="194" t="s">
        <v>7589</v>
      </c>
      <c r="BD324" s="194" t="s">
        <v>7590</v>
      </c>
      <c r="BE324" s="194" t="s">
        <v>7591</v>
      </c>
      <c r="BF324" s="194" t="s">
        <v>7443</v>
      </c>
      <c r="BG324" s="194" t="s">
        <v>7442</v>
      </c>
      <c r="BH324" s="230" t="s">
        <v>7592</v>
      </c>
      <c r="BJ324" s="230">
        <v>4</v>
      </c>
      <c r="BK324" s="230" t="s">
        <v>7593</v>
      </c>
      <c r="BL324" s="198" t="s">
        <v>7412</v>
      </c>
      <c r="CQ324" s="199">
        <v>1</v>
      </c>
    </row>
    <row r="325" spans="52:95" x14ac:dyDescent="0.25">
      <c r="AZ325" s="230" t="s">
        <v>461</v>
      </c>
      <c r="BA325" s="230" t="s">
        <v>7562</v>
      </c>
      <c r="BB325" s="230">
        <v>3</v>
      </c>
      <c r="BC325" s="194" t="s">
        <v>7620</v>
      </c>
      <c r="BD325" s="194" t="s">
        <v>13322</v>
      </c>
      <c r="BE325" s="194" t="s">
        <v>13323</v>
      </c>
      <c r="BJ325" s="230">
        <v>4</v>
      </c>
      <c r="BK325" s="230" t="s">
        <v>7622</v>
      </c>
      <c r="BL325" s="198" t="s">
        <v>7412</v>
      </c>
      <c r="CQ325" s="199">
        <v>1</v>
      </c>
    </row>
    <row r="326" spans="52:95" x14ac:dyDescent="0.25">
      <c r="AZ326" s="230" t="s">
        <v>461</v>
      </c>
      <c r="BA326" s="230" t="s">
        <v>7562</v>
      </c>
      <c r="BB326" s="230">
        <v>4</v>
      </c>
      <c r="BC326" s="194" t="s">
        <v>7649</v>
      </c>
      <c r="BD326" s="194" t="s">
        <v>7650</v>
      </c>
      <c r="BE326" s="194" t="s">
        <v>7651</v>
      </c>
      <c r="BF326" s="194" t="s">
        <v>7652</v>
      </c>
      <c r="BG326" s="194" t="s">
        <v>7653</v>
      </c>
      <c r="BH326" s="230" t="s">
        <v>7654</v>
      </c>
      <c r="BI326" s="230" t="s">
        <v>7655</v>
      </c>
      <c r="BJ326" s="230">
        <v>4</v>
      </c>
      <c r="BK326" s="230" t="s">
        <v>7656</v>
      </c>
      <c r="BL326" s="198" t="s">
        <v>7412</v>
      </c>
      <c r="CQ326" s="199">
        <v>1</v>
      </c>
    </row>
    <row r="327" spans="52:95" x14ac:dyDescent="0.25">
      <c r="AZ327" s="230" t="s">
        <v>461</v>
      </c>
      <c r="BA327" s="230" t="s">
        <v>7562</v>
      </c>
      <c r="BB327" s="230">
        <v>5</v>
      </c>
      <c r="BC327" s="194" t="s">
        <v>7686</v>
      </c>
      <c r="BD327" s="194" t="s">
        <v>7687</v>
      </c>
      <c r="BE327" s="194" t="s">
        <v>7688</v>
      </c>
      <c r="BF327" s="194" t="s">
        <v>7689</v>
      </c>
      <c r="BG327" s="194" t="s">
        <v>7690</v>
      </c>
      <c r="BH327" s="230" t="s">
        <v>7691</v>
      </c>
      <c r="BJ327" s="230">
        <v>4</v>
      </c>
      <c r="BK327" s="230" t="s">
        <v>7692</v>
      </c>
      <c r="BL327" s="198" t="s">
        <v>7412</v>
      </c>
      <c r="CQ327" s="199">
        <v>1</v>
      </c>
    </row>
    <row r="328" spans="52:95" x14ac:dyDescent="0.25">
      <c r="AZ328" s="230" t="s">
        <v>461</v>
      </c>
      <c r="BA328" s="230" t="s">
        <v>5333</v>
      </c>
      <c r="BB328" s="230">
        <v>1</v>
      </c>
      <c r="BC328" s="194" t="s">
        <v>7719</v>
      </c>
      <c r="BD328" s="194" t="s">
        <v>13320</v>
      </c>
      <c r="BE328" s="194" t="s">
        <v>10683</v>
      </c>
      <c r="BH328" s="194"/>
      <c r="BI328" s="194"/>
      <c r="BJ328" s="230">
        <v>4</v>
      </c>
      <c r="BK328" s="230" t="s">
        <v>7720</v>
      </c>
      <c r="BL328" s="198" t="s">
        <v>7412</v>
      </c>
      <c r="CQ328" s="199">
        <v>1</v>
      </c>
    </row>
    <row r="329" spans="52:95" x14ac:dyDescent="0.25">
      <c r="AZ329" s="230" t="s">
        <v>461</v>
      </c>
      <c r="BA329" s="230" t="s">
        <v>5333</v>
      </c>
      <c r="BB329" s="230">
        <v>2</v>
      </c>
      <c r="BC329" s="194" t="s">
        <v>7745</v>
      </c>
      <c r="BD329" s="194" t="s">
        <v>7746</v>
      </c>
      <c r="BE329" s="194" t="s">
        <v>7747</v>
      </c>
      <c r="BF329" s="194" t="s">
        <v>7748</v>
      </c>
      <c r="BG329" s="194" t="s">
        <v>7749</v>
      </c>
      <c r="BH329" s="194" t="s">
        <v>7750</v>
      </c>
      <c r="BI329" s="194"/>
      <c r="BJ329" s="230">
        <v>4</v>
      </c>
      <c r="BK329" s="230" t="s">
        <v>7751</v>
      </c>
      <c r="BL329" s="198" t="s">
        <v>7412</v>
      </c>
      <c r="CQ329" s="199">
        <v>1</v>
      </c>
    </row>
    <row r="330" spans="52:95" x14ac:dyDescent="0.25">
      <c r="AZ330" s="230" t="s">
        <v>461</v>
      </c>
      <c r="BA330" s="230" t="s">
        <v>5333</v>
      </c>
      <c r="BB330" s="230">
        <v>3</v>
      </c>
      <c r="BC330" s="194" t="s">
        <v>7781</v>
      </c>
      <c r="BD330" s="194" t="s">
        <v>13323</v>
      </c>
      <c r="BH330" s="194"/>
      <c r="BI330" s="194"/>
      <c r="BJ330" s="230">
        <v>4</v>
      </c>
      <c r="BK330" s="230" t="s">
        <v>7782</v>
      </c>
      <c r="BL330" s="198" t="s">
        <v>7412</v>
      </c>
      <c r="CQ330" s="199">
        <v>1</v>
      </c>
    </row>
    <row r="331" spans="52:95" x14ac:dyDescent="0.25">
      <c r="AZ331" s="230" t="s">
        <v>461</v>
      </c>
      <c r="BA331" s="230" t="s">
        <v>5333</v>
      </c>
      <c r="BB331" s="230">
        <v>4</v>
      </c>
      <c r="BC331" s="194" t="s">
        <v>7806</v>
      </c>
      <c r="BD331" s="194" t="s">
        <v>7807</v>
      </c>
      <c r="BE331" s="194" t="s">
        <v>7808</v>
      </c>
      <c r="BF331" s="194" t="s">
        <v>7654</v>
      </c>
      <c r="BG331" s="194" t="s">
        <v>7809</v>
      </c>
      <c r="BH331" s="194" t="s">
        <v>7810</v>
      </c>
      <c r="BI331" s="194" t="s">
        <v>7811</v>
      </c>
      <c r="BJ331" s="230">
        <v>4</v>
      </c>
      <c r="BK331" s="230" t="s">
        <v>7812</v>
      </c>
      <c r="BL331" s="198" t="s">
        <v>7412</v>
      </c>
      <c r="CQ331" s="199">
        <v>1</v>
      </c>
    </row>
    <row r="332" spans="52:95" x14ac:dyDescent="0.25">
      <c r="AZ332" s="230" t="s">
        <v>461</v>
      </c>
      <c r="BA332" s="230" t="s">
        <v>5333</v>
      </c>
      <c r="BB332" s="230">
        <v>5</v>
      </c>
      <c r="BC332" s="194" t="s">
        <v>7836</v>
      </c>
      <c r="BD332" s="194" t="s">
        <v>7837</v>
      </c>
      <c r="BE332" s="194" t="s">
        <v>7838</v>
      </c>
      <c r="BF332" s="194" t="s">
        <v>7839</v>
      </c>
      <c r="BG332" s="194" t="s">
        <v>7840</v>
      </c>
      <c r="BH332" s="194" t="s">
        <v>7533</v>
      </c>
      <c r="BI332" s="194"/>
      <c r="BJ332" s="230">
        <v>4</v>
      </c>
      <c r="BK332" s="230" t="s">
        <v>7841</v>
      </c>
      <c r="BL332" s="198" t="s">
        <v>7412</v>
      </c>
      <c r="CQ332" s="199">
        <v>1</v>
      </c>
    </row>
    <row r="333" spans="52:95" x14ac:dyDescent="0.25">
      <c r="AZ333" s="230" t="s">
        <v>477</v>
      </c>
      <c r="BA333" s="230" t="s">
        <v>5332</v>
      </c>
      <c r="BB333" s="230">
        <v>1</v>
      </c>
      <c r="BC333" s="194" t="s">
        <v>7408</v>
      </c>
      <c r="BD333" s="194" t="s">
        <v>13327</v>
      </c>
      <c r="BE333" s="194" t="s">
        <v>10683</v>
      </c>
      <c r="BI333" s="194"/>
      <c r="BJ333" s="230">
        <v>4</v>
      </c>
      <c r="BK333" s="230" t="s">
        <v>7411</v>
      </c>
      <c r="BL333" s="198" t="s">
        <v>7412</v>
      </c>
      <c r="CQ333" s="199">
        <v>1</v>
      </c>
    </row>
    <row r="334" spans="52:95" x14ac:dyDescent="0.25">
      <c r="AZ334" s="230" t="s">
        <v>477</v>
      </c>
      <c r="BA334" s="230" t="s">
        <v>5332</v>
      </c>
      <c r="BB334" s="230">
        <v>2</v>
      </c>
      <c r="BC334" s="194" t="s">
        <v>7439</v>
      </c>
      <c r="BD334" s="194" t="s">
        <v>13328</v>
      </c>
      <c r="BE334" s="194" t="s">
        <v>7441</v>
      </c>
      <c r="BF334" s="194" t="s">
        <v>7442</v>
      </c>
      <c r="BG334" s="194" t="s">
        <v>7443</v>
      </c>
      <c r="BI334" s="194"/>
      <c r="BJ334" s="230">
        <v>4</v>
      </c>
      <c r="BK334" s="230" t="s">
        <v>7444</v>
      </c>
      <c r="BL334" s="198" t="s">
        <v>7412</v>
      </c>
      <c r="CQ334" s="199">
        <v>1</v>
      </c>
    </row>
    <row r="335" spans="52:95" x14ac:dyDescent="0.25">
      <c r="AZ335" s="230" t="s">
        <v>477</v>
      </c>
      <c r="BA335" s="230" t="s">
        <v>5332</v>
      </c>
      <c r="BB335" s="230">
        <v>3</v>
      </c>
      <c r="BC335" s="194" t="s">
        <v>7472</v>
      </c>
      <c r="BD335" s="194" t="s">
        <v>13329</v>
      </c>
      <c r="BE335" s="194" t="s">
        <v>13330</v>
      </c>
      <c r="BJ335" s="230">
        <v>4</v>
      </c>
      <c r="BK335" s="230" t="s">
        <v>7474</v>
      </c>
      <c r="BL335" s="198" t="s">
        <v>7412</v>
      </c>
      <c r="CQ335" s="199">
        <v>1</v>
      </c>
    </row>
    <row r="336" spans="52:95" x14ac:dyDescent="0.25">
      <c r="AZ336" s="230" t="s">
        <v>477</v>
      </c>
      <c r="BA336" s="230" t="s">
        <v>5332</v>
      </c>
      <c r="BB336" s="230">
        <v>4</v>
      </c>
      <c r="BC336" s="194" t="s">
        <v>7502</v>
      </c>
      <c r="BD336" s="194" t="s">
        <v>13331</v>
      </c>
      <c r="BJ336" s="230">
        <v>4</v>
      </c>
      <c r="BK336" s="230" t="s">
        <v>7504</v>
      </c>
      <c r="BL336" s="198" t="s">
        <v>7412</v>
      </c>
      <c r="CQ336" s="199">
        <v>1</v>
      </c>
    </row>
    <row r="337" spans="52:95" x14ac:dyDescent="0.25">
      <c r="AZ337" s="230" t="s">
        <v>477</v>
      </c>
      <c r="BA337" s="230" t="s">
        <v>5332</v>
      </c>
      <c r="BB337" s="230">
        <v>5</v>
      </c>
      <c r="BC337" s="194" t="s">
        <v>7529</v>
      </c>
      <c r="BD337" s="194" t="s">
        <v>13332</v>
      </c>
      <c r="BE337" s="194" t="s">
        <v>13333</v>
      </c>
      <c r="BF337" s="194" t="s">
        <v>7532</v>
      </c>
      <c r="BG337" s="194" t="s">
        <v>7533</v>
      </c>
      <c r="BJ337" s="230">
        <v>4</v>
      </c>
      <c r="BK337" s="230" t="s">
        <v>7534</v>
      </c>
      <c r="BL337" s="198" t="s">
        <v>7412</v>
      </c>
      <c r="CQ337" s="199">
        <v>1</v>
      </c>
    </row>
    <row r="338" spans="52:95" x14ac:dyDescent="0.25">
      <c r="AZ338" s="230" t="s">
        <v>477</v>
      </c>
      <c r="BA338" s="230" t="s">
        <v>7562</v>
      </c>
      <c r="BB338" s="230">
        <v>1</v>
      </c>
      <c r="BC338" s="194" t="s">
        <v>7563</v>
      </c>
      <c r="BD338" s="194" t="s">
        <v>13331</v>
      </c>
      <c r="BJ338" s="230">
        <v>4</v>
      </c>
      <c r="BK338" s="230" t="s">
        <v>7564</v>
      </c>
      <c r="BL338" s="198" t="s">
        <v>7412</v>
      </c>
      <c r="CQ338" s="199">
        <v>1</v>
      </c>
    </row>
    <row r="339" spans="52:95" x14ac:dyDescent="0.25">
      <c r="AZ339" s="230" t="s">
        <v>477</v>
      </c>
      <c r="BA339" s="230" t="s">
        <v>7562</v>
      </c>
      <c r="BB339" s="230">
        <v>2</v>
      </c>
      <c r="BC339" s="194" t="s">
        <v>7589</v>
      </c>
      <c r="BD339" s="194" t="s">
        <v>7590</v>
      </c>
      <c r="BE339" s="194" t="s">
        <v>7591</v>
      </c>
      <c r="BF339" s="194" t="s">
        <v>7443</v>
      </c>
      <c r="BG339" s="194" t="s">
        <v>7442</v>
      </c>
      <c r="BH339" s="230" t="s">
        <v>7592</v>
      </c>
      <c r="BJ339" s="230">
        <v>4</v>
      </c>
      <c r="BK339" s="230" t="s">
        <v>7593</v>
      </c>
      <c r="BL339" s="198" t="s">
        <v>7412</v>
      </c>
      <c r="CQ339" s="199">
        <v>1</v>
      </c>
    </row>
    <row r="340" spans="52:95" x14ac:dyDescent="0.25">
      <c r="AZ340" s="230" t="s">
        <v>477</v>
      </c>
      <c r="BA340" s="230" t="s">
        <v>7562</v>
      </c>
      <c r="BB340" s="230">
        <v>3</v>
      </c>
      <c r="BC340" s="194" t="s">
        <v>7620</v>
      </c>
      <c r="BD340" s="194" t="s">
        <v>13329</v>
      </c>
      <c r="BE340" s="194" t="s">
        <v>13330</v>
      </c>
      <c r="BJ340" s="230">
        <v>4</v>
      </c>
      <c r="BK340" s="230" t="s">
        <v>7622</v>
      </c>
      <c r="BL340" s="198" t="s">
        <v>7412</v>
      </c>
      <c r="CQ340" s="199">
        <v>1</v>
      </c>
    </row>
    <row r="341" spans="52:95" x14ac:dyDescent="0.25">
      <c r="AZ341" s="230" t="s">
        <v>477</v>
      </c>
      <c r="BA341" s="230" t="s">
        <v>7562</v>
      </c>
      <c r="BB341" s="230">
        <v>4</v>
      </c>
      <c r="BC341" s="194" t="s">
        <v>7649</v>
      </c>
      <c r="BD341" s="194" t="s">
        <v>7650</v>
      </c>
      <c r="BE341" s="194" t="s">
        <v>7651</v>
      </c>
      <c r="BF341" s="194" t="s">
        <v>7652</v>
      </c>
      <c r="BG341" s="194" t="s">
        <v>7653</v>
      </c>
      <c r="BH341" s="230" t="s">
        <v>7654</v>
      </c>
      <c r="BI341" s="230" t="s">
        <v>7655</v>
      </c>
      <c r="BJ341" s="230">
        <v>4</v>
      </c>
      <c r="BK341" s="230" t="s">
        <v>7656</v>
      </c>
      <c r="BL341" s="198" t="s">
        <v>7412</v>
      </c>
      <c r="CQ341" s="199">
        <v>1</v>
      </c>
    </row>
    <row r="342" spans="52:95" x14ac:dyDescent="0.25">
      <c r="AZ342" s="230" t="s">
        <v>477</v>
      </c>
      <c r="BA342" s="230" t="s">
        <v>7562</v>
      </c>
      <c r="BB342" s="230">
        <v>5</v>
      </c>
      <c r="BC342" s="194" t="s">
        <v>7686</v>
      </c>
      <c r="BD342" s="194" t="s">
        <v>7687</v>
      </c>
      <c r="BE342" s="194" t="s">
        <v>7688</v>
      </c>
      <c r="BF342" s="194" t="s">
        <v>7689</v>
      </c>
      <c r="BG342" s="194" t="s">
        <v>7690</v>
      </c>
      <c r="BH342" s="230" t="s">
        <v>7691</v>
      </c>
      <c r="BJ342" s="230">
        <v>4</v>
      </c>
      <c r="BK342" s="230" t="s">
        <v>7692</v>
      </c>
      <c r="BL342" s="198" t="s">
        <v>7412</v>
      </c>
      <c r="CQ342" s="199">
        <v>1</v>
      </c>
    </row>
    <row r="343" spans="52:95" x14ac:dyDescent="0.25">
      <c r="AZ343" s="230" t="s">
        <v>477</v>
      </c>
      <c r="BA343" s="230" t="s">
        <v>5333</v>
      </c>
      <c r="BB343" s="230">
        <v>1</v>
      </c>
      <c r="BC343" s="194" t="s">
        <v>7719</v>
      </c>
      <c r="BD343" s="194" t="s">
        <v>13327</v>
      </c>
      <c r="BE343" s="194" t="s">
        <v>10683</v>
      </c>
      <c r="BH343" s="194"/>
      <c r="BI343" s="194"/>
      <c r="BJ343" s="230">
        <v>4</v>
      </c>
      <c r="BK343" s="230" t="s">
        <v>7720</v>
      </c>
      <c r="BL343" s="198" t="s">
        <v>7412</v>
      </c>
      <c r="CQ343" s="199">
        <v>1</v>
      </c>
    </row>
    <row r="344" spans="52:95" x14ac:dyDescent="0.25">
      <c r="AZ344" s="230" t="s">
        <v>477</v>
      </c>
      <c r="BA344" s="230" t="s">
        <v>5333</v>
      </c>
      <c r="BB344" s="230">
        <v>2</v>
      </c>
      <c r="BC344" s="194" t="s">
        <v>7745</v>
      </c>
      <c r="BD344" s="194" t="s">
        <v>7746</v>
      </c>
      <c r="BE344" s="194" t="s">
        <v>7747</v>
      </c>
      <c r="BF344" s="194" t="s">
        <v>7748</v>
      </c>
      <c r="BG344" s="194" t="s">
        <v>7749</v>
      </c>
      <c r="BH344" s="194" t="s">
        <v>7750</v>
      </c>
      <c r="BI344" s="194"/>
      <c r="BJ344" s="230">
        <v>4</v>
      </c>
      <c r="BK344" s="230" t="s">
        <v>7751</v>
      </c>
      <c r="BL344" s="198" t="s">
        <v>7412</v>
      </c>
      <c r="CQ344" s="199">
        <v>1</v>
      </c>
    </row>
    <row r="345" spans="52:95" x14ac:dyDescent="0.25">
      <c r="AZ345" s="230" t="s">
        <v>477</v>
      </c>
      <c r="BA345" s="230" t="s">
        <v>5333</v>
      </c>
      <c r="BB345" s="230">
        <v>3</v>
      </c>
      <c r="BC345" s="194" t="s">
        <v>7781</v>
      </c>
      <c r="BD345" s="194" t="s">
        <v>13330</v>
      </c>
      <c r="BH345" s="194"/>
      <c r="BI345" s="194"/>
      <c r="BJ345" s="230">
        <v>4</v>
      </c>
      <c r="BK345" s="230" t="s">
        <v>7782</v>
      </c>
      <c r="BL345" s="198" t="s">
        <v>7412</v>
      </c>
      <c r="CQ345" s="199">
        <v>1</v>
      </c>
    </row>
    <row r="346" spans="52:95" x14ac:dyDescent="0.25">
      <c r="AZ346" s="230" t="s">
        <v>477</v>
      </c>
      <c r="BA346" s="230" t="s">
        <v>5333</v>
      </c>
      <c r="BB346" s="230">
        <v>4</v>
      </c>
      <c r="BC346" s="194" t="s">
        <v>7806</v>
      </c>
      <c r="BD346" s="194" t="s">
        <v>7807</v>
      </c>
      <c r="BE346" s="194" t="s">
        <v>7808</v>
      </c>
      <c r="BF346" s="194" t="s">
        <v>7654</v>
      </c>
      <c r="BG346" s="194" t="s">
        <v>7809</v>
      </c>
      <c r="BH346" s="194" t="s">
        <v>7810</v>
      </c>
      <c r="BI346" s="194" t="s">
        <v>7811</v>
      </c>
      <c r="BJ346" s="230">
        <v>4</v>
      </c>
      <c r="BK346" s="230" t="s">
        <v>7812</v>
      </c>
      <c r="BL346" s="198" t="s">
        <v>7412</v>
      </c>
      <c r="CQ346" s="199">
        <v>1</v>
      </c>
    </row>
    <row r="347" spans="52:95" x14ac:dyDescent="0.25">
      <c r="AZ347" s="230" t="s">
        <v>477</v>
      </c>
      <c r="BA347" s="230" t="s">
        <v>5333</v>
      </c>
      <c r="BB347" s="230">
        <v>5</v>
      </c>
      <c r="BC347" s="194" t="s">
        <v>7836</v>
      </c>
      <c r="BD347" s="194" t="s">
        <v>7837</v>
      </c>
      <c r="BE347" s="194" t="s">
        <v>7838</v>
      </c>
      <c r="BF347" s="194" t="s">
        <v>7839</v>
      </c>
      <c r="BG347" s="194" t="s">
        <v>7840</v>
      </c>
      <c r="BH347" s="194" t="s">
        <v>7533</v>
      </c>
      <c r="BI347" s="194"/>
      <c r="BJ347" s="230">
        <v>4</v>
      </c>
      <c r="BK347" s="230" t="s">
        <v>7841</v>
      </c>
      <c r="BL347" s="198" t="s">
        <v>7412</v>
      </c>
      <c r="CQ347" s="199">
        <v>1</v>
      </c>
    </row>
    <row r="348" spans="52:95" x14ac:dyDescent="0.25">
      <c r="AZ348" s="230" t="s">
        <v>492</v>
      </c>
      <c r="BA348" s="230" t="s">
        <v>5332</v>
      </c>
      <c r="BB348" s="230">
        <v>1</v>
      </c>
      <c r="BC348" s="194" t="s">
        <v>7408</v>
      </c>
      <c r="BD348" s="194" t="s">
        <v>13334</v>
      </c>
      <c r="BE348" s="194" t="s">
        <v>13335</v>
      </c>
      <c r="BF348" s="194" t="s">
        <v>10683</v>
      </c>
      <c r="BJ348" s="230">
        <v>4</v>
      </c>
      <c r="BK348" s="230" t="s">
        <v>7411</v>
      </c>
      <c r="BL348" s="198" t="s">
        <v>7412</v>
      </c>
      <c r="CQ348" s="199">
        <v>1</v>
      </c>
    </row>
    <row r="349" spans="52:95" x14ac:dyDescent="0.25">
      <c r="AZ349" s="230" t="s">
        <v>492</v>
      </c>
      <c r="BA349" s="230" t="s">
        <v>5332</v>
      </c>
      <c r="BB349" s="230">
        <v>2</v>
      </c>
      <c r="BC349" s="194" t="s">
        <v>7439</v>
      </c>
      <c r="BD349" s="194" t="s">
        <v>13336</v>
      </c>
      <c r="BE349" s="194" t="s">
        <v>7441</v>
      </c>
      <c r="BF349" s="194" t="s">
        <v>7442</v>
      </c>
      <c r="BG349" s="194" t="s">
        <v>7443</v>
      </c>
      <c r="BI349" s="194"/>
      <c r="BJ349" s="230">
        <v>4</v>
      </c>
      <c r="BK349" s="230" t="s">
        <v>7444</v>
      </c>
      <c r="BL349" s="198" t="s">
        <v>7412</v>
      </c>
      <c r="CQ349" s="199">
        <v>1</v>
      </c>
    </row>
    <row r="350" spans="52:95" x14ac:dyDescent="0.25">
      <c r="AZ350" s="230" t="s">
        <v>492</v>
      </c>
      <c r="BA350" s="230" t="s">
        <v>5332</v>
      </c>
      <c r="BB350" s="230">
        <v>3</v>
      </c>
      <c r="BC350" s="194" t="s">
        <v>7472</v>
      </c>
      <c r="BD350" s="194" t="s">
        <v>13337</v>
      </c>
      <c r="BE350" s="194" t="s">
        <v>13334</v>
      </c>
      <c r="BJ350" s="230">
        <v>4</v>
      </c>
      <c r="BK350" s="230" t="s">
        <v>7474</v>
      </c>
      <c r="BL350" s="198" t="s">
        <v>7412</v>
      </c>
      <c r="CQ350" s="199">
        <v>1</v>
      </c>
    </row>
    <row r="351" spans="52:95" x14ac:dyDescent="0.25">
      <c r="AZ351" s="230" t="s">
        <v>492</v>
      </c>
      <c r="BA351" s="230" t="s">
        <v>5332</v>
      </c>
      <c r="BB351" s="230">
        <v>4</v>
      </c>
      <c r="BC351" s="194" t="s">
        <v>7502</v>
      </c>
      <c r="BD351" s="194" t="s">
        <v>13338</v>
      </c>
      <c r="BJ351" s="230">
        <v>4</v>
      </c>
      <c r="BK351" s="230" t="s">
        <v>7504</v>
      </c>
      <c r="BL351" s="198" t="s">
        <v>7412</v>
      </c>
      <c r="CQ351" s="199">
        <v>1</v>
      </c>
    </row>
    <row r="352" spans="52:95" x14ac:dyDescent="0.25">
      <c r="AZ352" s="230" t="s">
        <v>492</v>
      </c>
      <c r="BA352" s="230" t="s">
        <v>5332</v>
      </c>
      <c r="BB352" s="230">
        <v>5</v>
      </c>
      <c r="BC352" s="194" t="s">
        <v>7529</v>
      </c>
      <c r="BD352" s="194" t="s">
        <v>13339</v>
      </c>
      <c r="BE352" s="194" t="s">
        <v>13340</v>
      </c>
      <c r="BF352" s="194" t="s">
        <v>7532</v>
      </c>
      <c r="BG352" s="194" t="s">
        <v>7533</v>
      </c>
      <c r="BJ352" s="230">
        <v>4</v>
      </c>
      <c r="BK352" s="230" t="s">
        <v>7534</v>
      </c>
      <c r="BL352" s="198" t="s">
        <v>7412</v>
      </c>
      <c r="CQ352" s="199">
        <v>1</v>
      </c>
    </row>
    <row r="353" spans="52:95" x14ac:dyDescent="0.25">
      <c r="AZ353" s="230" t="s">
        <v>492</v>
      </c>
      <c r="BA353" s="230" t="s">
        <v>7562</v>
      </c>
      <c r="BB353" s="230">
        <v>1</v>
      </c>
      <c r="BC353" s="194" t="s">
        <v>7563</v>
      </c>
      <c r="BD353" s="194" t="s">
        <v>13338</v>
      </c>
      <c r="BJ353" s="230">
        <v>4</v>
      </c>
      <c r="BK353" s="230" t="s">
        <v>7564</v>
      </c>
      <c r="BL353" s="198" t="s">
        <v>7412</v>
      </c>
      <c r="CQ353" s="199">
        <v>1</v>
      </c>
    </row>
    <row r="354" spans="52:95" x14ac:dyDescent="0.25">
      <c r="AZ354" s="230" t="s">
        <v>492</v>
      </c>
      <c r="BA354" s="230" t="s">
        <v>7562</v>
      </c>
      <c r="BB354" s="230">
        <v>2</v>
      </c>
      <c r="BC354" s="194" t="s">
        <v>7589</v>
      </c>
      <c r="BD354" s="194" t="s">
        <v>7590</v>
      </c>
      <c r="BE354" s="194" t="s">
        <v>7591</v>
      </c>
      <c r="BF354" s="194" t="s">
        <v>7443</v>
      </c>
      <c r="BG354" s="194" t="s">
        <v>7442</v>
      </c>
      <c r="BH354" s="230" t="s">
        <v>7592</v>
      </c>
      <c r="BJ354" s="230">
        <v>4</v>
      </c>
      <c r="BK354" s="230" t="s">
        <v>7593</v>
      </c>
      <c r="BL354" s="198" t="s">
        <v>7412</v>
      </c>
      <c r="CQ354" s="199">
        <v>1</v>
      </c>
    </row>
    <row r="355" spans="52:95" x14ac:dyDescent="0.25">
      <c r="AZ355" s="230" t="s">
        <v>492</v>
      </c>
      <c r="BA355" s="230" t="s">
        <v>7562</v>
      </c>
      <c r="BB355" s="230">
        <v>3</v>
      </c>
      <c r="BC355" s="194" t="s">
        <v>7620</v>
      </c>
      <c r="BD355" s="194" t="s">
        <v>13337</v>
      </c>
      <c r="BE355" s="194" t="s">
        <v>13334</v>
      </c>
      <c r="BJ355" s="230">
        <v>4</v>
      </c>
      <c r="BK355" s="230" t="s">
        <v>7622</v>
      </c>
      <c r="BL355" s="198" t="s">
        <v>7412</v>
      </c>
      <c r="CQ355" s="199">
        <v>1</v>
      </c>
    </row>
    <row r="356" spans="52:95" x14ac:dyDescent="0.25">
      <c r="AZ356" s="230" t="s">
        <v>492</v>
      </c>
      <c r="BA356" s="230" t="s">
        <v>7562</v>
      </c>
      <c r="BB356" s="230">
        <v>4</v>
      </c>
      <c r="BC356" s="194" t="s">
        <v>7649</v>
      </c>
      <c r="BD356" s="194" t="s">
        <v>7650</v>
      </c>
      <c r="BE356" s="194" t="s">
        <v>7651</v>
      </c>
      <c r="BF356" s="194" t="s">
        <v>7652</v>
      </c>
      <c r="BG356" s="194" t="s">
        <v>7653</v>
      </c>
      <c r="BH356" s="230" t="s">
        <v>7654</v>
      </c>
      <c r="BI356" s="230" t="s">
        <v>7655</v>
      </c>
      <c r="BJ356" s="230">
        <v>4</v>
      </c>
      <c r="BK356" s="230" t="s">
        <v>7656</v>
      </c>
      <c r="BL356" s="198" t="s">
        <v>7412</v>
      </c>
      <c r="CQ356" s="199">
        <v>1</v>
      </c>
    </row>
    <row r="357" spans="52:95" x14ac:dyDescent="0.25">
      <c r="AZ357" s="230" t="s">
        <v>492</v>
      </c>
      <c r="BA357" s="230" t="s">
        <v>7562</v>
      </c>
      <c r="BB357" s="230">
        <v>5</v>
      </c>
      <c r="BC357" s="194" t="s">
        <v>7686</v>
      </c>
      <c r="BD357" s="194" t="s">
        <v>7687</v>
      </c>
      <c r="BE357" s="194" t="s">
        <v>7688</v>
      </c>
      <c r="BF357" s="194" t="s">
        <v>7689</v>
      </c>
      <c r="BG357" s="194" t="s">
        <v>7690</v>
      </c>
      <c r="BH357" s="230" t="s">
        <v>7691</v>
      </c>
      <c r="BJ357" s="230">
        <v>4</v>
      </c>
      <c r="BK357" s="230" t="s">
        <v>7692</v>
      </c>
      <c r="BL357" s="198" t="s">
        <v>7412</v>
      </c>
      <c r="CQ357" s="199">
        <v>1</v>
      </c>
    </row>
    <row r="358" spans="52:95" x14ac:dyDescent="0.25">
      <c r="AZ358" s="230" t="s">
        <v>492</v>
      </c>
      <c r="BA358" s="230" t="s">
        <v>5333</v>
      </c>
      <c r="BB358" s="230">
        <v>1</v>
      </c>
      <c r="BC358" s="194" t="s">
        <v>7719</v>
      </c>
      <c r="BD358" s="194" t="s">
        <v>13335</v>
      </c>
      <c r="BE358" s="194" t="s">
        <v>10683</v>
      </c>
      <c r="BH358" s="194"/>
      <c r="BI358" s="194"/>
      <c r="BJ358" s="230">
        <v>4</v>
      </c>
      <c r="BK358" s="230" t="s">
        <v>7720</v>
      </c>
      <c r="BL358" s="198" t="s">
        <v>7412</v>
      </c>
      <c r="CQ358" s="199">
        <v>1</v>
      </c>
    </row>
    <row r="359" spans="52:95" x14ac:dyDescent="0.25">
      <c r="AZ359" s="230" t="s">
        <v>492</v>
      </c>
      <c r="BA359" s="230" t="s">
        <v>5333</v>
      </c>
      <c r="BB359" s="230">
        <v>2</v>
      </c>
      <c r="BC359" s="194" t="s">
        <v>7745</v>
      </c>
      <c r="BD359" s="194" t="s">
        <v>7746</v>
      </c>
      <c r="BE359" s="194" t="s">
        <v>7747</v>
      </c>
      <c r="BF359" s="194" t="s">
        <v>7748</v>
      </c>
      <c r="BG359" s="194" t="s">
        <v>7749</v>
      </c>
      <c r="BH359" s="194" t="s">
        <v>7750</v>
      </c>
      <c r="BI359" s="194"/>
      <c r="BJ359" s="230">
        <v>4</v>
      </c>
      <c r="BK359" s="230" t="s">
        <v>7751</v>
      </c>
      <c r="BL359" s="198" t="s">
        <v>7412</v>
      </c>
      <c r="CQ359" s="199">
        <v>1</v>
      </c>
    </row>
    <row r="360" spans="52:95" x14ac:dyDescent="0.25">
      <c r="AZ360" s="230" t="s">
        <v>492</v>
      </c>
      <c r="BA360" s="230" t="s">
        <v>5333</v>
      </c>
      <c r="BB360" s="230">
        <v>3</v>
      </c>
      <c r="BC360" s="194" t="s">
        <v>7781</v>
      </c>
      <c r="BD360" s="194" t="s">
        <v>13334</v>
      </c>
      <c r="BH360" s="194"/>
      <c r="BI360" s="194"/>
      <c r="BJ360" s="230">
        <v>4</v>
      </c>
      <c r="BK360" s="230" t="s">
        <v>7782</v>
      </c>
      <c r="BL360" s="198" t="s">
        <v>7412</v>
      </c>
      <c r="CQ360" s="199">
        <v>1</v>
      </c>
    </row>
    <row r="361" spans="52:95" x14ac:dyDescent="0.25">
      <c r="AZ361" s="230" t="s">
        <v>492</v>
      </c>
      <c r="BA361" s="230" t="s">
        <v>5333</v>
      </c>
      <c r="BB361" s="230">
        <v>4</v>
      </c>
      <c r="BC361" s="194" t="s">
        <v>7806</v>
      </c>
      <c r="BD361" s="194" t="s">
        <v>7807</v>
      </c>
      <c r="BE361" s="194" t="s">
        <v>7808</v>
      </c>
      <c r="BF361" s="194" t="s">
        <v>7654</v>
      </c>
      <c r="BG361" s="194" t="s">
        <v>7809</v>
      </c>
      <c r="BH361" s="194" t="s">
        <v>7810</v>
      </c>
      <c r="BI361" s="194" t="s">
        <v>7811</v>
      </c>
      <c r="BJ361" s="230">
        <v>4</v>
      </c>
      <c r="BK361" s="230" t="s">
        <v>7812</v>
      </c>
      <c r="BL361" s="198" t="s">
        <v>7412</v>
      </c>
      <c r="CQ361" s="199">
        <v>1</v>
      </c>
    </row>
    <row r="362" spans="52:95" x14ac:dyDescent="0.25">
      <c r="AZ362" s="230" t="s">
        <v>492</v>
      </c>
      <c r="BA362" s="230" t="s">
        <v>5333</v>
      </c>
      <c r="BB362" s="230">
        <v>5</v>
      </c>
      <c r="BC362" s="194" t="s">
        <v>7836</v>
      </c>
      <c r="BD362" s="194" t="s">
        <v>7837</v>
      </c>
      <c r="BE362" s="194" t="s">
        <v>7838</v>
      </c>
      <c r="BF362" s="194" t="s">
        <v>7839</v>
      </c>
      <c r="BG362" s="194" t="s">
        <v>7840</v>
      </c>
      <c r="BH362" s="194" t="s">
        <v>7533</v>
      </c>
      <c r="BI362" s="194"/>
      <c r="BJ362" s="230">
        <v>4</v>
      </c>
      <c r="BK362" s="230" t="s">
        <v>7841</v>
      </c>
      <c r="BL362" s="198" t="s">
        <v>7412</v>
      </c>
      <c r="CQ362" s="199">
        <v>1</v>
      </c>
    </row>
    <row r="363" spans="52:95" x14ac:dyDescent="0.25">
      <c r="AZ363" s="230" t="s">
        <v>508</v>
      </c>
      <c r="BA363" s="230" t="s">
        <v>5332</v>
      </c>
      <c r="BB363" s="230">
        <v>1</v>
      </c>
      <c r="BC363" s="194" t="s">
        <v>7408</v>
      </c>
      <c r="BD363" s="194" t="s">
        <v>13341</v>
      </c>
      <c r="BE363" s="194" t="s">
        <v>10683</v>
      </c>
      <c r="BI363" s="194"/>
      <c r="BJ363" s="230">
        <v>4</v>
      </c>
      <c r="BK363" s="230" t="s">
        <v>7411</v>
      </c>
      <c r="BL363" s="198" t="s">
        <v>7412</v>
      </c>
      <c r="CQ363" s="199">
        <v>1</v>
      </c>
    </row>
    <row r="364" spans="52:95" x14ac:dyDescent="0.25">
      <c r="AZ364" s="230" t="s">
        <v>508</v>
      </c>
      <c r="BA364" s="230" t="s">
        <v>5332</v>
      </c>
      <c r="BB364" s="230">
        <v>2</v>
      </c>
      <c r="BC364" s="194" t="s">
        <v>7439</v>
      </c>
      <c r="BD364" s="194" t="s">
        <v>13341</v>
      </c>
      <c r="BE364" s="194" t="s">
        <v>7441</v>
      </c>
      <c r="BF364" s="194" t="s">
        <v>7442</v>
      </c>
      <c r="BG364" s="194" t="s">
        <v>7443</v>
      </c>
      <c r="BI364" s="194"/>
      <c r="BJ364" s="230">
        <v>4</v>
      </c>
      <c r="BK364" s="230" t="s">
        <v>7444</v>
      </c>
      <c r="BL364" s="198" t="s">
        <v>7412</v>
      </c>
      <c r="CQ364" s="199">
        <v>1</v>
      </c>
    </row>
    <row r="365" spans="52:95" x14ac:dyDescent="0.25">
      <c r="AZ365" s="230" t="s">
        <v>508</v>
      </c>
      <c r="BA365" s="230" t="s">
        <v>5332</v>
      </c>
      <c r="BB365" s="230">
        <v>3</v>
      </c>
      <c r="BC365" s="194" t="s">
        <v>7472</v>
      </c>
      <c r="BD365" s="194" t="s">
        <v>13342</v>
      </c>
      <c r="BE365" s="194" t="s">
        <v>13343</v>
      </c>
      <c r="BJ365" s="230">
        <v>4</v>
      </c>
      <c r="BK365" s="230" t="s">
        <v>7474</v>
      </c>
      <c r="BL365" s="198" t="s">
        <v>7412</v>
      </c>
      <c r="CQ365" s="199">
        <v>1</v>
      </c>
    </row>
    <row r="366" spans="52:95" x14ac:dyDescent="0.25">
      <c r="AZ366" s="230" t="s">
        <v>508</v>
      </c>
      <c r="BA366" s="230" t="s">
        <v>5332</v>
      </c>
      <c r="BB366" s="230">
        <v>4</v>
      </c>
      <c r="BC366" s="194" t="s">
        <v>7502</v>
      </c>
      <c r="BD366" s="194" t="s">
        <v>13344</v>
      </c>
      <c r="BJ366" s="230">
        <v>4</v>
      </c>
      <c r="BK366" s="230" t="s">
        <v>7504</v>
      </c>
      <c r="BL366" s="198" t="s">
        <v>7412</v>
      </c>
      <c r="CQ366" s="199">
        <v>1</v>
      </c>
    </row>
    <row r="367" spans="52:95" x14ac:dyDescent="0.25">
      <c r="AZ367" s="230" t="s">
        <v>508</v>
      </c>
      <c r="BA367" s="230" t="s">
        <v>5332</v>
      </c>
      <c r="BB367" s="230">
        <v>5</v>
      </c>
      <c r="BC367" s="194" t="s">
        <v>7529</v>
      </c>
      <c r="BD367" s="194" t="s">
        <v>13345</v>
      </c>
      <c r="BE367" s="194" t="s">
        <v>13346</v>
      </c>
      <c r="BF367" s="194" t="s">
        <v>7532</v>
      </c>
      <c r="BG367" s="194" t="s">
        <v>7533</v>
      </c>
      <c r="BJ367" s="230">
        <v>4</v>
      </c>
      <c r="BK367" s="230" t="s">
        <v>7534</v>
      </c>
      <c r="BL367" s="198" t="s">
        <v>7412</v>
      </c>
      <c r="CQ367" s="199">
        <v>1</v>
      </c>
    </row>
    <row r="368" spans="52:95" x14ac:dyDescent="0.25">
      <c r="AZ368" s="230" t="s">
        <v>508</v>
      </c>
      <c r="BA368" s="230" t="s">
        <v>7562</v>
      </c>
      <c r="BB368" s="230">
        <v>1</v>
      </c>
      <c r="BC368" s="194" t="s">
        <v>7563</v>
      </c>
      <c r="BD368" s="194" t="s">
        <v>13345</v>
      </c>
      <c r="BJ368" s="230">
        <v>4</v>
      </c>
      <c r="BK368" s="230" t="s">
        <v>7564</v>
      </c>
      <c r="BL368" s="198" t="s">
        <v>7412</v>
      </c>
      <c r="CQ368" s="199">
        <v>1</v>
      </c>
    </row>
    <row r="369" spans="52:95" x14ac:dyDescent="0.25">
      <c r="AZ369" s="230" t="s">
        <v>508</v>
      </c>
      <c r="BA369" s="230" t="s">
        <v>7562</v>
      </c>
      <c r="BB369" s="230">
        <v>2</v>
      </c>
      <c r="BC369" s="194" t="s">
        <v>7589</v>
      </c>
      <c r="BD369" s="194" t="s">
        <v>7590</v>
      </c>
      <c r="BE369" s="194" t="s">
        <v>7591</v>
      </c>
      <c r="BF369" s="194" t="s">
        <v>7443</v>
      </c>
      <c r="BG369" s="194" t="s">
        <v>7442</v>
      </c>
      <c r="BH369" s="230" t="s">
        <v>7592</v>
      </c>
      <c r="BJ369" s="230">
        <v>4</v>
      </c>
      <c r="BK369" s="230" t="s">
        <v>7593</v>
      </c>
      <c r="BL369" s="198" t="s">
        <v>7412</v>
      </c>
      <c r="CQ369" s="199">
        <v>1</v>
      </c>
    </row>
    <row r="370" spans="52:95" x14ac:dyDescent="0.25">
      <c r="AZ370" s="230" t="s">
        <v>508</v>
      </c>
      <c r="BA370" s="230" t="s">
        <v>7562</v>
      </c>
      <c r="BB370" s="230">
        <v>3</v>
      </c>
      <c r="BC370" s="194" t="s">
        <v>7620</v>
      </c>
      <c r="BD370" s="194" t="s">
        <v>13342</v>
      </c>
      <c r="BE370" s="194" t="s">
        <v>13343</v>
      </c>
      <c r="BJ370" s="230">
        <v>4</v>
      </c>
      <c r="BK370" s="230" t="s">
        <v>7622</v>
      </c>
      <c r="BL370" s="198" t="s">
        <v>7412</v>
      </c>
      <c r="CQ370" s="199">
        <v>1</v>
      </c>
    </row>
    <row r="371" spans="52:95" x14ac:dyDescent="0.25">
      <c r="AZ371" s="230" t="s">
        <v>508</v>
      </c>
      <c r="BA371" s="230" t="s">
        <v>7562</v>
      </c>
      <c r="BB371" s="230">
        <v>4</v>
      </c>
      <c r="BC371" s="194" t="s">
        <v>7649</v>
      </c>
      <c r="BD371" s="194" t="s">
        <v>7650</v>
      </c>
      <c r="BE371" s="194" t="s">
        <v>7651</v>
      </c>
      <c r="BF371" s="194" t="s">
        <v>7652</v>
      </c>
      <c r="BG371" s="194" t="s">
        <v>7653</v>
      </c>
      <c r="BH371" s="230" t="s">
        <v>7654</v>
      </c>
      <c r="BI371" s="230" t="s">
        <v>7655</v>
      </c>
      <c r="BJ371" s="230">
        <v>4</v>
      </c>
      <c r="BK371" s="230" t="s">
        <v>7656</v>
      </c>
      <c r="BL371" s="198" t="s">
        <v>7412</v>
      </c>
      <c r="CQ371" s="199">
        <v>1</v>
      </c>
    </row>
    <row r="372" spans="52:95" x14ac:dyDescent="0.25">
      <c r="AZ372" s="230" t="s">
        <v>508</v>
      </c>
      <c r="BA372" s="230" t="s">
        <v>7562</v>
      </c>
      <c r="BB372" s="230">
        <v>5</v>
      </c>
      <c r="BC372" s="194" t="s">
        <v>7686</v>
      </c>
      <c r="BD372" s="194" t="s">
        <v>7687</v>
      </c>
      <c r="BE372" s="194" t="s">
        <v>7688</v>
      </c>
      <c r="BF372" s="194" t="s">
        <v>7689</v>
      </c>
      <c r="BG372" s="194" t="s">
        <v>7690</v>
      </c>
      <c r="BH372" s="230" t="s">
        <v>7691</v>
      </c>
      <c r="BJ372" s="230">
        <v>4</v>
      </c>
      <c r="BK372" s="230" t="s">
        <v>7692</v>
      </c>
      <c r="BL372" s="198" t="s">
        <v>7412</v>
      </c>
      <c r="CQ372" s="199">
        <v>1</v>
      </c>
    </row>
    <row r="373" spans="52:95" x14ac:dyDescent="0.25">
      <c r="AZ373" s="230" t="s">
        <v>508</v>
      </c>
      <c r="BA373" s="230" t="s">
        <v>5333</v>
      </c>
      <c r="BB373" s="230">
        <v>1</v>
      </c>
      <c r="BC373" s="194" t="s">
        <v>7719</v>
      </c>
      <c r="BD373" s="194" t="s">
        <v>13341</v>
      </c>
      <c r="BE373" s="194" t="s">
        <v>10683</v>
      </c>
      <c r="BH373" s="194"/>
      <c r="BI373" s="194"/>
      <c r="BJ373" s="230">
        <v>4</v>
      </c>
      <c r="BK373" s="230" t="s">
        <v>7720</v>
      </c>
      <c r="BL373" s="198" t="s">
        <v>7412</v>
      </c>
      <c r="CQ373" s="199">
        <v>1</v>
      </c>
    </row>
    <row r="374" spans="52:95" x14ac:dyDescent="0.25">
      <c r="AZ374" s="230" t="s">
        <v>508</v>
      </c>
      <c r="BA374" s="230" t="s">
        <v>5333</v>
      </c>
      <c r="BB374" s="230">
        <v>2</v>
      </c>
      <c r="BC374" s="194" t="s">
        <v>7745</v>
      </c>
      <c r="BD374" s="194" t="s">
        <v>7746</v>
      </c>
      <c r="BE374" s="194" t="s">
        <v>7747</v>
      </c>
      <c r="BF374" s="194" t="s">
        <v>7748</v>
      </c>
      <c r="BG374" s="194" t="s">
        <v>7749</v>
      </c>
      <c r="BH374" s="194" t="s">
        <v>7750</v>
      </c>
      <c r="BI374" s="194"/>
      <c r="BJ374" s="230">
        <v>4</v>
      </c>
      <c r="BK374" s="230" t="s">
        <v>7751</v>
      </c>
      <c r="BL374" s="198" t="s">
        <v>7412</v>
      </c>
      <c r="CQ374" s="199">
        <v>1</v>
      </c>
    </row>
    <row r="375" spans="52:95" x14ac:dyDescent="0.25">
      <c r="AZ375" s="230" t="s">
        <v>508</v>
      </c>
      <c r="BA375" s="230" t="s">
        <v>5333</v>
      </c>
      <c r="BB375" s="230">
        <v>3</v>
      </c>
      <c r="BC375" s="194" t="s">
        <v>7781</v>
      </c>
      <c r="BD375" s="194" t="s">
        <v>13341</v>
      </c>
      <c r="BE375" s="194" t="s">
        <v>13343</v>
      </c>
      <c r="BH375" s="194"/>
      <c r="BI375" s="194"/>
      <c r="BJ375" s="230">
        <v>4</v>
      </c>
      <c r="BK375" s="230" t="s">
        <v>7782</v>
      </c>
      <c r="BL375" s="198" t="s">
        <v>7412</v>
      </c>
      <c r="CQ375" s="199">
        <v>1</v>
      </c>
    </row>
    <row r="376" spans="52:95" x14ac:dyDescent="0.25">
      <c r="AZ376" s="230" t="s">
        <v>508</v>
      </c>
      <c r="BA376" s="230" t="s">
        <v>5333</v>
      </c>
      <c r="BB376" s="230">
        <v>4</v>
      </c>
      <c r="BC376" s="194" t="s">
        <v>7806</v>
      </c>
      <c r="BD376" s="194" t="s">
        <v>7807</v>
      </c>
      <c r="BE376" s="194" t="s">
        <v>7808</v>
      </c>
      <c r="BF376" s="194" t="s">
        <v>7654</v>
      </c>
      <c r="BG376" s="194" t="s">
        <v>7809</v>
      </c>
      <c r="BH376" s="194" t="s">
        <v>7810</v>
      </c>
      <c r="BI376" s="194" t="s">
        <v>7811</v>
      </c>
      <c r="BJ376" s="230">
        <v>4</v>
      </c>
      <c r="BK376" s="230" t="s">
        <v>7812</v>
      </c>
      <c r="BL376" s="198" t="s">
        <v>7412</v>
      </c>
      <c r="CQ376" s="199">
        <v>1</v>
      </c>
    </row>
    <row r="377" spans="52:95" x14ac:dyDescent="0.25">
      <c r="AZ377" s="230" t="s">
        <v>508</v>
      </c>
      <c r="BA377" s="230" t="s">
        <v>5333</v>
      </c>
      <c r="BB377" s="230">
        <v>5</v>
      </c>
      <c r="BC377" s="194" t="s">
        <v>7836</v>
      </c>
      <c r="BD377" s="194" t="s">
        <v>7837</v>
      </c>
      <c r="BE377" s="194" t="s">
        <v>7838</v>
      </c>
      <c r="BF377" s="194" t="s">
        <v>7839</v>
      </c>
      <c r="BG377" s="194" t="s">
        <v>7840</v>
      </c>
      <c r="BH377" s="194" t="s">
        <v>7533</v>
      </c>
      <c r="BI377" s="194"/>
      <c r="BJ377" s="230">
        <v>4</v>
      </c>
      <c r="BK377" s="230" t="s">
        <v>7841</v>
      </c>
      <c r="BL377" s="198" t="s">
        <v>7412</v>
      </c>
      <c r="CQ377" s="199">
        <v>1</v>
      </c>
    </row>
    <row r="378" spans="52:95" x14ac:dyDescent="0.25">
      <c r="AZ378" s="230" t="s">
        <v>523</v>
      </c>
      <c r="BA378" s="230" t="s">
        <v>5332</v>
      </c>
      <c r="BB378" s="230">
        <v>1</v>
      </c>
      <c r="BC378" s="194" t="s">
        <v>7408</v>
      </c>
      <c r="BD378" s="194" t="s">
        <v>13347</v>
      </c>
      <c r="BE378" s="194" t="s">
        <v>8951</v>
      </c>
      <c r="BI378" s="194"/>
      <c r="BJ378" s="230">
        <v>4</v>
      </c>
      <c r="BK378" s="230" t="s">
        <v>7411</v>
      </c>
      <c r="BL378" s="198" t="s">
        <v>7412</v>
      </c>
      <c r="CQ378" s="199">
        <v>1</v>
      </c>
    </row>
    <row r="379" spans="52:95" x14ac:dyDescent="0.25">
      <c r="AZ379" s="230" t="s">
        <v>523</v>
      </c>
      <c r="BA379" s="230" t="s">
        <v>5332</v>
      </c>
      <c r="BB379" s="230">
        <v>2</v>
      </c>
      <c r="BC379" s="194" t="s">
        <v>7439</v>
      </c>
      <c r="BD379" s="194" t="s">
        <v>13347</v>
      </c>
      <c r="BE379" s="194" t="s">
        <v>7441</v>
      </c>
      <c r="BF379" s="194" t="s">
        <v>7442</v>
      </c>
      <c r="BG379" s="194" t="s">
        <v>7443</v>
      </c>
      <c r="BI379" s="194"/>
      <c r="BJ379" s="230">
        <v>4</v>
      </c>
      <c r="BK379" s="230" t="s">
        <v>7444</v>
      </c>
      <c r="BL379" s="198" t="s">
        <v>7412</v>
      </c>
      <c r="CQ379" s="199">
        <v>1</v>
      </c>
    </row>
    <row r="380" spans="52:95" x14ac:dyDescent="0.25">
      <c r="AZ380" s="230" t="s">
        <v>523</v>
      </c>
      <c r="BA380" s="230" t="s">
        <v>5332</v>
      </c>
      <c r="BB380" s="230">
        <v>3</v>
      </c>
      <c r="BC380" s="194" t="s">
        <v>7472</v>
      </c>
      <c r="BD380" s="194" t="s">
        <v>13348</v>
      </c>
      <c r="BE380" s="194" t="s">
        <v>13349</v>
      </c>
      <c r="BJ380" s="230">
        <v>4</v>
      </c>
      <c r="BK380" s="230" t="s">
        <v>7474</v>
      </c>
      <c r="BL380" s="198" t="s">
        <v>7412</v>
      </c>
      <c r="CQ380" s="199">
        <v>1</v>
      </c>
    </row>
    <row r="381" spans="52:95" x14ac:dyDescent="0.25">
      <c r="AZ381" s="230" t="s">
        <v>523</v>
      </c>
      <c r="BA381" s="230" t="s">
        <v>5332</v>
      </c>
      <c r="BB381" s="230">
        <v>4</v>
      </c>
      <c r="BC381" s="194" t="s">
        <v>7502</v>
      </c>
      <c r="BD381" s="194" t="s">
        <v>13344</v>
      </c>
      <c r="BJ381" s="230">
        <v>4</v>
      </c>
      <c r="BK381" s="230" t="s">
        <v>7504</v>
      </c>
      <c r="BL381" s="198" t="s">
        <v>7412</v>
      </c>
      <c r="CQ381" s="199">
        <v>1</v>
      </c>
    </row>
    <row r="382" spans="52:95" x14ac:dyDescent="0.25">
      <c r="AZ382" s="230" t="s">
        <v>523</v>
      </c>
      <c r="BA382" s="230" t="s">
        <v>5332</v>
      </c>
      <c r="BB382" s="230">
        <v>5</v>
      </c>
      <c r="BC382" s="194" t="s">
        <v>7529</v>
      </c>
      <c r="BD382" s="194" t="s">
        <v>13350</v>
      </c>
      <c r="BE382" s="194" t="s">
        <v>13351</v>
      </c>
      <c r="BF382" s="194" t="s">
        <v>7532</v>
      </c>
      <c r="BG382" s="194" t="s">
        <v>7533</v>
      </c>
      <c r="BJ382" s="230">
        <v>4</v>
      </c>
      <c r="BK382" s="230" t="s">
        <v>7534</v>
      </c>
      <c r="BL382" s="198" t="s">
        <v>7412</v>
      </c>
      <c r="CQ382" s="199">
        <v>1</v>
      </c>
    </row>
    <row r="383" spans="52:95" x14ac:dyDescent="0.25">
      <c r="AZ383" s="230" t="s">
        <v>523</v>
      </c>
      <c r="BA383" s="230" t="s">
        <v>7562</v>
      </c>
      <c r="BB383" s="230">
        <v>1</v>
      </c>
      <c r="BC383" s="194" t="s">
        <v>7563</v>
      </c>
      <c r="BD383" s="194" t="s">
        <v>13350</v>
      </c>
      <c r="BJ383" s="230">
        <v>4</v>
      </c>
      <c r="BK383" s="230" t="s">
        <v>7564</v>
      </c>
      <c r="BL383" s="198" t="s">
        <v>7412</v>
      </c>
      <c r="CQ383" s="199">
        <v>1</v>
      </c>
    </row>
    <row r="384" spans="52:95" x14ac:dyDescent="0.25">
      <c r="AZ384" s="230" t="s">
        <v>523</v>
      </c>
      <c r="BA384" s="230" t="s">
        <v>7562</v>
      </c>
      <c r="BB384" s="230">
        <v>2</v>
      </c>
      <c r="BC384" s="194" t="s">
        <v>7589</v>
      </c>
      <c r="BD384" s="194" t="s">
        <v>7590</v>
      </c>
      <c r="BE384" s="194" t="s">
        <v>7591</v>
      </c>
      <c r="BF384" s="194" t="s">
        <v>7443</v>
      </c>
      <c r="BG384" s="194" t="s">
        <v>7442</v>
      </c>
      <c r="BH384" s="230" t="s">
        <v>7592</v>
      </c>
      <c r="BJ384" s="230">
        <v>4</v>
      </c>
      <c r="BK384" s="230" t="s">
        <v>7593</v>
      </c>
      <c r="BL384" s="198" t="s">
        <v>7412</v>
      </c>
      <c r="CQ384" s="199">
        <v>1</v>
      </c>
    </row>
    <row r="385" spans="52:95" x14ac:dyDescent="0.25">
      <c r="AZ385" s="230" t="s">
        <v>523</v>
      </c>
      <c r="BA385" s="230" t="s">
        <v>7562</v>
      </c>
      <c r="BB385" s="230">
        <v>3</v>
      </c>
      <c r="BC385" s="194" t="s">
        <v>7620</v>
      </c>
      <c r="BD385" s="194" t="s">
        <v>13348</v>
      </c>
      <c r="BE385" s="194" t="s">
        <v>13349</v>
      </c>
      <c r="BJ385" s="230">
        <v>4</v>
      </c>
      <c r="BK385" s="230" t="s">
        <v>7622</v>
      </c>
      <c r="BL385" s="198" t="s">
        <v>7412</v>
      </c>
      <c r="CQ385" s="199">
        <v>1</v>
      </c>
    </row>
    <row r="386" spans="52:95" x14ac:dyDescent="0.25">
      <c r="AZ386" s="230" t="s">
        <v>523</v>
      </c>
      <c r="BA386" s="230" t="s">
        <v>7562</v>
      </c>
      <c r="BB386" s="230">
        <v>4</v>
      </c>
      <c r="BC386" s="194" t="s">
        <v>7649</v>
      </c>
      <c r="BD386" s="194" t="s">
        <v>7650</v>
      </c>
      <c r="BE386" s="194" t="s">
        <v>7651</v>
      </c>
      <c r="BF386" s="194" t="s">
        <v>7652</v>
      </c>
      <c r="BG386" s="194" t="s">
        <v>7653</v>
      </c>
      <c r="BH386" s="230" t="s">
        <v>7654</v>
      </c>
      <c r="BI386" s="230" t="s">
        <v>7655</v>
      </c>
      <c r="BJ386" s="230">
        <v>4</v>
      </c>
      <c r="BK386" s="230" t="s">
        <v>7656</v>
      </c>
      <c r="BL386" s="198" t="s">
        <v>7412</v>
      </c>
      <c r="CQ386" s="199">
        <v>1</v>
      </c>
    </row>
    <row r="387" spans="52:95" x14ac:dyDescent="0.25">
      <c r="AZ387" s="230" t="s">
        <v>523</v>
      </c>
      <c r="BA387" s="230" t="s">
        <v>7562</v>
      </c>
      <c r="BB387" s="230">
        <v>5</v>
      </c>
      <c r="BC387" s="194" t="s">
        <v>7686</v>
      </c>
      <c r="BD387" s="194" t="s">
        <v>7687</v>
      </c>
      <c r="BE387" s="194" t="s">
        <v>7688</v>
      </c>
      <c r="BF387" s="194" t="s">
        <v>7689</v>
      </c>
      <c r="BG387" s="194" t="s">
        <v>7690</v>
      </c>
      <c r="BH387" s="230" t="s">
        <v>7691</v>
      </c>
      <c r="BJ387" s="230">
        <v>4</v>
      </c>
      <c r="BK387" s="230" t="s">
        <v>7692</v>
      </c>
      <c r="BL387" s="198" t="s">
        <v>7412</v>
      </c>
      <c r="CQ387" s="199">
        <v>1</v>
      </c>
    </row>
    <row r="388" spans="52:95" x14ac:dyDescent="0.25">
      <c r="AZ388" s="230" t="s">
        <v>523</v>
      </c>
      <c r="BA388" s="230" t="s">
        <v>5333</v>
      </c>
      <c r="BB388" s="230">
        <v>1</v>
      </c>
      <c r="BC388" s="194" t="s">
        <v>7719</v>
      </c>
      <c r="BD388" s="194" t="s">
        <v>13347</v>
      </c>
      <c r="BE388" s="194" t="s">
        <v>8951</v>
      </c>
      <c r="BH388" s="194"/>
      <c r="BI388" s="194"/>
      <c r="BJ388" s="230">
        <v>4</v>
      </c>
      <c r="BK388" s="230" t="s">
        <v>7720</v>
      </c>
      <c r="BL388" s="198" t="s">
        <v>7412</v>
      </c>
      <c r="CQ388" s="199">
        <v>1</v>
      </c>
    </row>
    <row r="389" spans="52:95" x14ac:dyDescent="0.25">
      <c r="AZ389" s="230" t="s">
        <v>523</v>
      </c>
      <c r="BA389" s="230" t="s">
        <v>5333</v>
      </c>
      <c r="BB389" s="230">
        <v>2</v>
      </c>
      <c r="BC389" s="194" t="s">
        <v>7745</v>
      </c>
      <c r="BD389" s="194" t="s">
        <v>7746</v>
      </c>
      <c r="BE389" s="194" t="s">
        <v>7747</v>
      </c>
      <c r="BF389" s="194" t="s">
        <v>7748</v>
      </c>
      <c r="BG389" s="194" t="s">
        <v>7749</v>
      </c>
      <c r="BH389" s="194" t="s">
        <v>7750</v>
      </c>
      <c r="BI389" s="194"/>
      <c r="BJ389" s="230">
        <v>4</v>
      </c>
      <c r="BK389" s="230" t="s">
        <v>7751</v>
      </c>
      <c r="BL389" s="198" t="s">
        <v>7412</v>
      </c>
      <c r="CQ389" s="199">
        <v>1</v>
      </c>
    </row>
    <row r="390" spans="52:95" x14ac:dyDescent="0.25">
      <c r="AZ390" s="230" t="s">
        <v>523</v>
      </c>
      <c r="BA390" s="230" t="s">
        <v>5333</v>
      </c>
      <c r="BB390" s="230">
        <v>3</v>
      </c>
      <c r="BC390" s="194" t="s">
        <v>7781</v>
      </c>
      <c r="BD390" s="194" t="s">
        <v>13347</v>
      </c>
      <c r="BE390" s="194" t="s">
        <v>13349</v>
      </c>
      <c r="BH390" s="194"/>
      <c r="BI390" s="194"/>
      <c r="BJ390" s="230">
        <v>4</v>
      </c>
      <c r="BK390" s="230" t="s">
        <v>7782</v>
      </c>
      <c r="BL390" s="198" t="s">
        <v>7412</v>
      </c>
      <c r="CQ390" s="199">
        <v>1</v>
      </c>
    </row>
    <row r="391" spans="52:95" x14ac:dyDescent="0.25">
      <c r="AZ391" s="230" t="s">
        <v>523</v>
      </c>
      <c r="BA391" s="230" t="s">
        <v>5333</v>
      </c>
      <c r="BB391" s="230">
        <v>4</v>
      </c>
      <c r="BC391" s="194" t="s">
        <v>7806</v>
      </c>
      <c r="BD391" s="194" t="s">
        <v>7807</v>
      </c>
      <c r="BE391" s="194" t="s">
        <v>7808</v>
      </c>
      <c r="BF391" s="194" t="s">
        <v>7654</v>
      </c>
      <c r="BG391" s="194" t="s">
        <v>7809</v>
      </c>
      <c r="BH391" s="194" t="s">
        <v>7810</v>
      </c>
      <c r="BI391" s="194" t="s">
        <v>7811</v>
      </c>
      <c r="BJ391" s="230">
        <v>4</v>
      </c>
      <c r="BK391" s="230" t="s">
        <v>7812</v>
      </c>
      <c r="BL391" s="198" t="s">
        <v>7412</v>
      </c>
      <c r="CQ391" s="199">
        <v>1</v>
      </c>
    </row>
    <row r="392" spans="52:95" x14ac:dyDescent="0.25">
      <c r="AZ392" s="230" t="s">
        <v>523</v>
      </c>
      <c r="BA392" s="230" t="s">
        <v>5333</v>
      </c>
      <c r="BB392" s="230">
        <v>5</v>
      </c>
      <c r="BC392" s="194" t="s">
        <v>7836</v>
      </c>
      <c r="BD392" s="194" t="s">
        <v>7837</v>
      </c>
      <c r="BE392" s="194" t="s">
        <v>7838</v>
      </c>
      <c r="BF392" s="194" t="s">
        <v>7839</v>
      </c>
      <c r="BG392" s="194" t="s">
        <v>7840</v>
      </c>
      <c r="BH392" s="194" t="s">
        <v>7533</v>
      </c>
      <c r="BI392" s="194"/>
      <c r="BJ392" s="230">
        <v>4</v>
      </c>
      <c r="BK392" s="230" t="s">
        <v>7841</v>
      </c>
      <c r="BL392" s="198" t="s">
        <v>7412</v>
      </c>
      <c r="CQ392" s="199">
        <v>1</v>
      </c>
    </row>
    <row r="393" spans="52:95" x14ac:dyDescent="0.25">
      <c r="AZ393" s="230" t="s">
        <v>539</v>
      </c>
      <c r="BA393" s="230" t="s">
        <v>5332</v>
      </c>
      <c r="BB393" s="230">
        <v>1</v>
      </c>
      <c r="BC393" s="194" t="s">
        <v>7408</v>
      </c>
      <c r="BD393" s="194" t="s">
        <v>13352</v>
      </c>
      <c r="BE393" s="194" t="s">
        <v>13353</v>
      </c>
      <c r="BJ393" s="230">
        <v>4</v>
      </c>
      <c r="BK393" s="230" t="s">
        <v>7411</v>
      </c>
      <c r="BL393" s="198" t="s">
        <v>7412</v>
      </c>
      <c r="CQ393" s="199">
        <v>1</v>
      </c>
    </row>
    <row r="394" spans="52:95" x14ac:dyDescent="0.25">
      <c r="AZ394" s="230" t="s">
        <v>539</v>
      </c>
      <c r="BA394" s="230" t="s">
        <v>5332</v>
      </c>
      <c r="BB394" s="230">
        <v>2</v>
      </c>
      <c r="BC394" s="194" t="s">
        <v>7439</v>
      </c>
      <c r="BD394" s="194" t="s">
        <v>13352</v>
      </c>
      <c r="BE394" s="194" t="s">
        <v>7441</v>
      </c>
      <c r="BF394" s="194" t="s">
        <v>7442</v>
      </c>
      <c r="BG394" s="194" t="s">
        <v>7443</v>
      </c>
      <c r="BJ394" s="230">
        <v>4</v>
      </c>
      <c r="BK394" s="230" t="s">
        <v>7444</v>
      </c>
      <c r="BL394" s="198" t="s">
        <v>7412</v>
      </c>
      <c r="CQ394" s="199">
        <v>1</v>
      </c>
    </row>
    <row r="395" spans="52:95" x14ac:dyDescent="0.25">
      <c r="AZ395" s="230" t="s">
        <v>539</v>
      </c>
      <c r="BA395" s="230" t="s">
        <v>5332</v>
      </c>
      <c r="BB395" s="230">
        <v>3</v>
      </c>
      <c r="BC395" s="194" t="s">
        <v>7472</v>
      </c>
      <c r="BD395" s="194" t="s">
        <v>13354</v>
      </c>
      <c r="BE395" s="194" t="s">
        <v>13355</v>
      </c>
      <c r="BJ395" s="230">
        <v>4</v>
      </c>
      <c r="BK395" s="230" t="s">
        <v>7474</v>
      </c>
      <c r="BL395" s="198" t="s">
        <v>7412</v>
      </c>
      <c r="CQ395" s="199">
        <v>1</v>
      </c>
    </row>
    <row r="396" spans="52:95" x14ac:dyDescent="0.25">
      <c r="AZ396" s="230" t="s">
        <v>539</v>
      </c>
      <c r="BA396" s="230" t="s">
        <v>5332</v>
      </c>
      <c r="BB396" s="230">
        <v>4</v>
      </c>
      <c r="BC396" s="194" t="s">
        <v>7502</v>
      </c>
      <c r="BD396" s="194" t="s">
        <v>13344</v>
      </c>
      <c r="BJ396" s="230">
        <v>4</v>
      </c>
      <c r="BK396" s="230" t="s">
        <v>7504</v>
      </c>
      <c r="BL396" s="198" t="s">
        <v>7412</v>
      </c>
      <c r="CQ396" s="199">
        <v>1</v>
      </c>
    </row>
    <row r="397" spans="52:95" x14ac:dyDescent="0.25">
      <c r="AZ397" s="230" t="s">
        <v>539</v>
      </c>
      <c r="BA397" s="230" t="s">
        <v>5332</v>
      </c>
      <c r="BB397" s="230">
        <v>5</v>
      </c>
      <c r="BC397" s="194" t="s">
        <v>7529</v>
      </c>
      <c r="BD397" s="194" t="s">
        <v>13356</v>
      </c>
      <c r="BE397" s="194" t="s">
        <v>13357</v>
      </c>
      <c r="BF397" s="194" t="s">
        <v>7532</v>
      </c>
      <c r="BG397" s="194" t="s">
        <v>7533</v>
      </c>
      <c r="BJ397" s="230">
        <v>4</v>
      </c>
      <c r="BK397" s="230" t="s">
        <v>7534</v>
      </c>
      <c r="BL397" s="198" t="s">
        <v>7412</v>
      </c>
      <c r="CQ397" s="199">
        <v>1</v>
      </c>
    </row>
    <row r="398" spans="52:95" x14ac:dyDescent="0.25">
      <c r="AZ398" s="230" t="s">
        <v>539</v>
      </c>
      <c r="BA398" s="230" t="s">
        <v>7562</v>
      </c>
      <c r="BB398" s="230">
        <v>1</v>
      </c>
      <c r="BC398" s="194" t="s">
        <v>7563</v>
      </c>
      <c r="BD398" s="194" t="s">
        <v>13356</v>
      </c>
      <c r="BJ398" s="230">
        <v>4</v>
      </c>
      <c r="BK398" s="230" t="s">
        <v>7564</v>
      </c>
      <c r="BL398" s="198" t="s">
        <v>7412</v>
      </c>
      <c r="CQ398" s="199">
        <v>1</v>
      </c>
    </row>
    <row r="399" spans="52:95" x14ac:dyDescent="0.25">
      <c r="AZ399" s="230" t="s">
        <v>539</v>
      </c>
      <c r="BA399" s="230" t="s">
        <v>7562</v>
      </c>
      <c r="BB399" s="230">
        <v>2</v>
      </c>
      <c r="BC399" s="194" t="s">
        <v>7589</v>
      </c>
      <c r="BD399" s="194" t="s">
        <v>7590</v>
      </c>
      <c r="BE399" s="194" t="s">
        <v>7591</v>
      </c>
      <c r="BF399" s="194" t="s">
        <v>7443</v>
      </c>
      <c r="BG399" s="194" t="s">
        <v>7442</v>
      </c>
      <c r="BH399" s="230" t="s">
        <v>7592</v>
      </c>
      <c r="BJ399" s="230">
        <v>4</v>
      </c>
      <c r="BK399" s="230" t="s">
        <v>7593</v>
      </c>
      <c r="BL399" s="198" t="s">
        <v>7412</v>
      </c>
      <c r="CQ399" s="199">
        <v>1</v>
      </c>
    </row>
    <row r="400" spans="52:95" x14ac:dyDescent="0.25">
      <c r="AZ400" s="230" t="s">
        <v>539</v>
      </c>
      <c r="BA400" s="230" t="s">
        <v>7562</v>
      </c>
      <c r="BB400" s="230">
        <v>3</v>
      </c>
      <c r="BC400" s="194" t="s">
        <v>7620</v>
      </c>
      <c r="BD400" s="194" t="s">
        <v>13354</v>
      </c>
      <c r="BE400" s="194" t="s">
        <v>13355</v>
      </c>
      <c r="BJ400" s="230">
        <v>4</v>
      </c>
      <c r="BK400" s="230" t="s">
        <v>7622</v>
      </c>
      <c r="BL400" s="198" t="s">
        <v>7412</v>
      </c>
      <c r="CQ400" s="199">
        <v>1</v>
      </c>
    </row>
    <row r="401" spans="52:95" x14ac:dyDescent="0.25">
      <c r="AZ401" s="230" t="s">
        <v>539</v>
      </c>
      <c r="BA401" s="230" t="s">
        <v>7562</v>
      </c>
      <c r="BB401" s="230">
        <v>4</v>
      </c>
      <c r="BC401" s="194" t="s">
        <v>7649</v>
      </c>
      <c r="BD401" s="194" t="s">
        <v>7650</v>
      </c>
      <c r="BE401" s="194" t="s">
        <v>7651</v>
      </c>
      <c r="BF401" s="194" t="s">
        <v>7652</v>
      </c>
      <c r="BG401" s="194" t="s">
        <v>7653</v>
      </c>
      <c r="BH401" s="230" t="s">
        <v>7654</v>
      </c>
      <c r="BI401" s="230" t="s">
        <v>7655</v>
      </c>
      <c r="BJ401" s="230">
        <v>4</v>
      </c>
      <c r="BK401" s="230" t="s">
        <v>7656</v>
      </c>
      <c r="BL401" s="198" t="s">
        <v>7412</v>
      </c>
      <c r="CQ401" s="199">
        <v>1</v>
      </c>
    </row>
    <row r="402" spans="52:95" x14ac:dyDescent="0.25">
      <c r="AZ402" s="230" t="s">
        <v>539</v>
      </c>
      <c r="BA402" s="230" t="s">
        <v>7562</v>
      </c>
      <c r="BB402" s="230">
        <v>5</v>
      </c>
      <c r="BC402" s="194" t="s">
        <v>7686</v>
      </c>
      <c r="BD402" s="194" t="s">
        <v>7687</v>
      </c>
      <c r="BE402" s="194" t="s">
        <v>7688</v>
      </c>
      <c r="BF402" s="194" t="s">
        <v>7689</v>
      </c>
      <c r="BG402" s="194" t="s">
        <v>7690</v>
      </c>
      <c r="BH402" s="230" t="s">
        <v>7691</v>
      </c>
      <c r="BJ402" s="230">
        <v>4</v>
      </c>
      <c r="BK402" s="230" t="s">
        <v>7692</v>
      </c>
      <c r="BL402" s="198" t="s">
        <v>7412</v>
      </c>
      <c r="CQ402" s="199">
        <v>1</v>
      </c>
    </row>
    <row r="403" spans="52:95" x14ac:dyDescent="0.25">
      <c r="AZ403" s="230" t="s">
        <v>539</v>
      </c>
      <c r="BA403" s="230" t="s">
        <v>5333</v>
      </c>
      <c r="BB403" s="230">
        <v>1</v>
      </c>
      <c r="BC403" s="194" t="s">
        <v>7719</v>
      </c>
      <c r="BD403" s="194" t="s">
        <v>13352</v>
      </c>
      <c r="BE403" s="194" t="s">
        <v>13353</v>
      </c>
      <c r="BH403" s="194"/>
      <c r="BI403" s="194"/>
      <c r="BJ403" s="230">
        <v>4</v>
      </c>
      <c r="BK403" s="230" t="s">
        <v>7720</v>
      </c>
      <c r="BL403" s="198" t="s">
        <v>7412</v>
      </c>
      <c r="CQ403" s="199">
        <v>1</v>
      </c>
    </row>
    <row r="404" spans="52:95" x14ac:dyDescent="0.25">
      <c r="AZ404" s="230" t="s">
        <v>539</v>
      </c>
      <c r="BA404" s="230" t="s">
        <v>5333</v>
      </c>
      <c r="BB404" s="230">
        <v>2</v>
      </c>
      <c r="BC404" s="194" t="s">
        <v>7745</v>
      </c>
      <c r="BD404" s="194" t="s">
        <v>7746</v>
      </c>
      <c r="BE404" s="194" t="s">
        <v>7747</v>
      </c>
      <c r="BF404" s="194" t="s">
        <v>7748</v>
      </c>
      <c r="BG404" s="194" t="s">
        <v>7749</v>
      </c>
      <c r="BH404" s="194" t="s">
        <v>7750</v>
      </c>
      <c r="BI404" s="194"/>
      <c r="BJ404" s="230">
        <v>4</v>
      </c>
      <c r="BK404" s="230" t="s">
        <v>7751</v>
      </c>
      <c r="BL404" s="198" t="s">
        <v>7412</v>
      </c>
      <c r="CQ404" s="199">
        <v>1</v>
      </c>
    </row>
    <row r="405" spans="52:95" x14ac:dyDescent="0.25">
      <c r="AZ405" s="230" t="s">
        <v>539</v>
      </c>
      <c r="BA405" s="230" t="s">
        <v>5333</v>
      </c>
      <c r="BB405" s="230">
        <v>3</v>
      </c>
      <c r="BC405" s="194" t="s">
        <v>7781</v>
      </c>
      <c r="BD405" s="194" t="s">
        <v>13352</v>
      </c>
      <c r="BE405" s="194" t="s">
        <v>13355</v>
      </c>
      <c r="BH405" s="194"/>
      <c r="BI405" s="194"/>
      <c r="BJ405" s="230">
        <v>4</v>
      </c>
      <c r="BK405" s="230" t="s">
        <v>7782</v>
      </c>
      <c r="BL405" s="198" t="s">
        <v>7412</v>
      </c>
      <c r="CQ405" s="199">
        <v>1</v>
      </c>
    </row>
    <row r="406" spans="52:95" x14ac:dyDescent="0.25">
      <c r="AZ406" s="230" t="s">
        <v>539</v>
      </c>
      <c r="BA406" s="230" t="s">
        <v>5333</v>
      </c>
      <c r="BB406" s="230">
        <v>4</v>
      </c>
      <c r="BC406" s="194" t="s">
        <v>7806</v>
      </c>
      <c r="BD406" s="194" t="s">
        <v>7807</v>
      </c>
      <c r="BE406" s="194" t="s">
        <v>7808</v>
      </c>
      <c r="BF406" s="194" t="s">
        <v>7654</v>
      </c>
      <c r="BG406" s="194" t="s">
        <v>7809</v>
      </c>
      <c r="BH406" s="194" t="s">
        <v>7810</v>
      </c>
      <c r="BI406" s="194" t="s">
        <v>7811</v>
      </c>
      <c r="BJ406" s="230">
        <v>4</v>
      </c>
      <c r="BK406" s="230" t="s">
        <v>7812</v>
      </c>
      <c r="BL406" s="198" t="s">
        <v>7412</v>
      </c>
      <c r="CQ406" s="199">
        <v>1</v>
      </c>
    </row>
    <row r="407" spans="52:95" x14ac:dyDescent="0.25">
      <c r="AZ407" s="230" t="s">
        <v>539</v>
      </c>
      <c r="BA407" s="230" t="s">
        <v>5333</v>
      </c>
      <c r="BB407" s="230">
        <v>5</v>
      </c>
      <c r="BC407" s="194" t="s">
        <v>7836</v>
      </c>
      <c r="BD407" s="194" t="s">
        <v>7837</v>
      </c>
      <c r="BE407" s="194" t="s">
        <v>7838</v>
      </c>
      <c r="BF407" s="194" t="s">
        <v>7839</v>
      </c>
      <c r="BG407" s="194" t="s">
        <v>7840</v>
      </c>
      <c r="BH407" s="194" t="s">
        <v>7533</v>
      </c>
      <c r="BI407" s="194"/>
      <c r="BJ407" s="230">
        <v>4</v>
      </c>
      <c r="BK407" s="230" t="s">
        <v>7841</v>
      </c>
      <c r="BL407" s="198" t="s">
        <v>7412</v>
      </c>
      <c r="CQ407" s="199">
        <v>1</v>
      </c>
    </row>
    <row r="408" spans="52:95" x14ac:dyDescent="0.25">
      <c r="AZ408" s="230" t="s">
        <v>554</v>
      </c>
      <c r="BA408" s="230" t="s">
        <v>5332</v>
      </c>
      <c r="BB408" s="230">
        <v>1</v>
      </c>
      <c r="BC408" s="194" t="s">
        <v>7408</v>
      </c>
      <c r="BD408" s="194" t="s">
        <v>13358</v>
      </c>
      <c r="BE408" s="194" t="s">
        <v>8951</v>
      </c>
      <c r="BI408" s="194"/>
      <c r="BJ408" s="230">
        <v>4</v>
      </c>
      <c r="BK408" s="230" t="s">
        <v>7411</v>
      </c>
      <c r="BL408" s="198" t="s">
        <v>7412</v>
      </c>
      <c r="CQ408" s="199">
        <v>1</v>
      </c>
    </row>
    <row r="409" spans="52:95" x14ac:dyDescent="0.25">
      <c r="AZ409" s="230" t="s">
        <v>554</v>
      </c>
      <c r="BA409" s="230" t="s">
        <v>5332</v>
      </c>
      <c r="BB409" s="230">
        <v>2</v>
      </c>
      <c r="BC409" s="194" t="s">
        <v>7439</v>
      </c>
      <c r="BD409" s="194" t="s">
        <v>13358</v>
      </c>
      <c r="BE409" s="194" t="s">
        <v>7441</v>
      </c>
      <c r="BF409" s="194" t="s">
        <v>7442</v>
      </c>
      <c r="BG409" s="194" t="s">
        <v>7443</v>
      </c>
      <c r="BI409" s="194"/>
      <c r="BJ409" s="230">
        <v>4</v>
      </c>
      <c r="BK409" s="230" t="s">
        <v>7444</v>
      </c>
      <c r="BL409" s="198" t="s">
        <v>7412</v>
      </c>
      <c r="CQ409" s="199">
        <v>1</v>
      </c>
    </row>
    <row r="410" spans="52:95" x14ac:dyDescent="0.25">
      <c r="AZ410" s="230" t="s">
        <v>554</v>
      </c>
      <c r="BA410" s="230" t="s">
        <v>5332</v>
      </c>
      <c r="BB410" s="230">
        <v>3</v>
      </c>
      <c r="BC410" s="194" t="s">
        <v>7472</v>
      </c>
      <c r="BD410" s="194" t="s">
        <v>13359</v>
      </c>
      <c r="BE410" s="194" t="s">
        <v>13360</v>
      </c>
      <c r="BJ410" s="230">
        <v>4</v>
      </c>
      <c r="BK410" s="230" t="s">
        <v>7474</v>
      </c>
      <c r="BL410" s="198" t="s">
        <v>7412</v>
      </c>
      <c r="CQ410" s="199">
        <v>1</v>
      </c>
    </row>
    <row r="411" spans="52:95" x14ac:dyDescent="0.25">
      <c r="AZ411" s="230" t="s">
        <v>554</v>
      </c>
      <c r="BA411" s="230" t="s">
        <v>5332</v>
      </c>
      <c r="BB411" s="230">
        <v>4</v>
      </c>
      <c r="BC411" s="194" t="s">
        <v>7502</v>
      </c>
      <c r="BD411" s="194" t="s">
        <v>13344</v>
      </c>
      <c r="BJ411" s="230">
        <v>4</v>
      </c>
      <c r="BK411" s="230" t="s">
        <v>7504</v>
      </c>
      <c r="BL411" s="198" t="s">
        <v>7412</v>
      </c>
      <c r="CQ411" s="199">
        <v>1</v>
      </c>
    </row>
    <row r="412" spans="52:95" x14ac:dyDescent="0.25">
      <c r="AZ412" s="230" t="s">
        <v>554</v>
      </c>
      <c r="BA412" s="230" t="s">
        <v>5332</v>
      </c>
      <c r="BB412" s="230">
        <v>5</v>
      </c>
      <c r="BC412" s="194" t="s">
        <v>7529</v>
      </c>
      <c r="BD412" s="194" t="s">
        <v>13361</v>
      </c>
      <c r="BE412" s="194" t="s">
        <v>13362</v>
      </c>
      <c r="BF412" s="194" t="s">
        <v>7532</v>
      </c>
      <c r="BG412" s="194" t="s">
        <v>7533</v>
      </c>
      <c r="BJ412" s="230">
        <v>4</v>
      </c>
      <c r="BK412" s="230" t="s">
        <v>7534</v>
      </c>
      <c r="BL412" s="198" t="s">
        <v>7412</v>
      </c>
      <c r="CQ412" s="199">
        <v>1</v>
      </c>
    </row>
    <row r="413" spans="52:95" x14ac:dyDescent="0.25">
      <c r="AZ413" s="230" t="s">
        <v>554</v>
      </c>
      <c r="BA413" s="230" t="s">
        <v>7562</v>
      </c>
      <c r="BB413" s="230">
        <v>1</v>
      </c>
      <c r="BC413" s="194" t="s">
        <v>7563</v>
      </c>
      <c r="BD413" s="194" t="s">
        <v>13361</v>
      </c>
      <c r="BJ413" s="230">
        <v>4</v>
      </c>
      <c r="BK413" s="230" t="s">
        <v>7564</v>
      </c>
      <c r="BL413" s="198" t="s">
        <v>7412</v>
      </c>
      <c r="CQ413" s="199">
        <v>1</v>
      </c>
    </row>
    <row r="414" spans="52:95" x14ac:dyDescent="0.25">
      <c r="AZ414" s="230" t="s">
        <v>554</v>
      </c>
      <c r="BA414" s="230" t="s">
        <v>7562</v>
      </c>
      <c r="BB414" s="230">
        <v>2</v>
      </c>
      <c r="BC414" s="194" t="s">
        <v>7589</v>
      </c>
      <c r="BD414" s="194" t="s">
        <v>7590</v>
      </c>
      <c r="BE414" s="194" t="s">
        <v>7591</v>
      </c>
      <c r="BF414" s="194" t="s">
        <v>7443</v>
      </c>
      <c r="BG414" s="194" t="s">
        <v>7442</v>
      </c>
      <c r="BH414" s="230" t="s">
        <v>7592</v>
      </c>
      <c r="BJ414" s="230">
        <v>4</v>
      </c>
      <c r="BK414" s="230" t="s">
        <v>7593</v>
      </c>
      <c r="BL414" s="198" t="s">
        <v>7412</v>
      </c>
      <c r="CQ414" s="199">
        <v>1</v>
      </c>
    </row>
    <row r="415" spans="52:95" x14ac:dyDescent="0.25">
      <c r="AZ415" s="230" t="s">
        <v>554</v>
      </c>
      <c r="BA415" s="230" t="s">
        <v>7562</v>
      </c>
      <c r="BB415" s="230">
        <v>3</v>
      </c>
      <c r="BC415" s="194" t="s">
        <v>7620</v>
      </c>
      <c r="BD415" s="194" t="s">
        <v>13359</v>
      </c>
      <c r="BE415" s="194" t="s">
        <v>13360</v>
      </c>
      <c r="BJ415" s="230">
        <v>4</v>
      </c>
      <c r="BK415" s="230" t="s">
        <v>7622</v>
      </c>
      <c r="BL415" s="198" t="s">
        <v>7412</v>
      </c>
      <c r="CQ415" s="199">
        <v>1</v>
      </c>
    </row>
    <row r="416" spans="52:95" x14ac:dyDescent="0.25">
      <c r="AZ416" s="230" t="s">
        <v>554</v>
      </c>
      <c r="BA416" s="230" t="s">
        <v>7562</v>
      </c>
      <c r="BB416" s="230">
        <v>4</v>
      </c>
      <c r="BC416" s="194" t="s">
        <v>7649</v>
      </c>
      <c r="BD416" s="194" t="s">
        <v>7650</v>
      </c>
      <c r="BE416" s="194" t="s">
        <v>7651</v>
      </c>
      <c r="BF416" s="194" t="s">
        <v>7652</v>
      </c>
      <c r="BG416" s="194" t="s">
        <v>7653</v>
      </c>
      <c r="BH416" s="230" t="s">
        <v>7654</v>
      </c>
      <c r="BI416" s="230" t="s">
        <v>7655</v>
      </c>
      <c r="BJ416" s="230">
        <v>4</v>
      </c>
      <c r="BK416" s="230" t="s">
        <v>7656</v>
      </c>
      <c r="BL416" s="198" t="s">
        <v>7412</v>
      </c>
      <c r="CQ416" s="199">
        <v>1</v>
      </c>
    </row>
    <row r="417" spans="52:95" x14ac:dyDescent="0.25">
      <c r="AZ417" s="230" t="s">
        <v>554</v>
      </c>
      <c r="BA417" s="230" t="s">
        <v>7562</v>
      </c>
      <c r="BB417" s="230">
        <v>5</v>
      </c>
      <c r="BC417" s="194" t="s">
        <v>7686</v>
      </c>
      <c r="BD417" s="194" t="s">
        <v>7687</v>
      </c>
      <c r="BE417" s="194" t="s">
        <v>7688</v>
      </c>
      <c r="BF417" s="194" t="s">
        <v>7689</v>
      </c>
      <c r="BG417" s="194" t="s">
        <v>7690</v>
      </c>
      <c r="BH417" s="230" t="s">
        <v>7691</v>
      </c>
      <c r="BJ417" s="230">
        <v>4</v>
      </c>
      <c r="BK417" s="230" t="s">
        <v>7692</v>
      </c>
      <c r="BL417" s="198" t="s">
        <v>7412</v>
      </c>
      <c r="CQ417" s="199">
        <v>1</v>
      </c>
    </row>
    <row r="418" spans="52:95" x14ac:dyDescent="0.25">
      <c r="AZ418" s="230" t="s">
        <v>554</v>
      </c>
      <c r="BA418" s="230" t="s">
        <v>5333</v>
      </c>
      <c r="BB418" s="230">
        <v>1</v>
      </c>
      <c r="BC418" s="194" t="s">
        <v>7719</v>
      </c>
      <c r="BD418" s="194" t="s">
        <v>13358</v>
      </c>
      <c r="BE418" s="194" t="s">
        <v>8951</v>
      </c>
      <c r="BH418" s="194"/>
      <c r="BI418" s="194"/>
      <c r="BJ418" s="230">
        <v>4</v>
      </c>
      <c r="BK418" s="230" t="s">
        <v>7720</v>
      </c>
      <c r="BL418" s="198" t="s">
        <v>7412</v>
      </c>
      <c r="CQ418" s="199">
        <v>1</v>
      </c>
    </row>
    <row r="419" spans="52:95" x14ac:dyDescent="0.25">
      <c r="AZ419" s="230" t="s">
        <v>554</v>
      </c>
      <c r="BA419" s="230" t="s">
        <v>5333</v>
      </c>
      <c r="BB419" s="230">
        <v>2</v>
      </c>
      <c r="BC419" s="194" t="s">
        <v>7745</v>
      </c>
      <c r="BD419" s="194" t="s">
        <v>7746</v>
      </c>
      <c r="BE419" s="194" t="s">
        <v>7747</v>
      </c>
      <c r="BF419" s="194" t="s">
        <v>7748</v>
      </c>
      <c r="BG419" s="194" t="s">
        <v>7749</v>
      </c>
      <c r="BH419" s="194" t="s">
        <v>7750</v>
      </c>
      <c r="BI419" s="194"/>
      <c r="BJ419" s="230">
        <v>4</v>
      </c>
      <c r="BK419" s="230" t="s">
        <v>7751</v>
      </c>
      <c r="BL419" s="198" t="s">
        <v>7412</v>
      </c>
      <c r="CQ419" s="199">
        <v>1</v>
      </c>
    </row>
    <row r="420" spans="52:95" x14ac:dyDescent="0.25">
      <c r="AZ420" s="230" t="s">
        <v>554</v>
      </c>
      <c r="BA420" s="230" t="s">
        <v>5333</v>
      </c>
      <c r="BB420" s="230">
        <v>3</v>
      </c>
      <c r="BC420" s="194" t="s">
        <v>7781</v>
      </c>
      <c r="BD420" s="194" t="s">
        <v>13358</v>
      </c>
      <c r="BE420" s="194" t="s">
        <v>13360</v>
      </c>
      <c r="BH420" s="194"/>
      <c r="BI420" s="194"/>
      <c r="BJ420" s="230">
        <v>4</v>
      </c>
      <c r="BK420" s="230" t="s">
        <v>7782</v>
      </c>
      <c r="BL420" s="198" t="s">
        <v>7412</v>
      </c>
      <c r="CQ420" s="199">
        <v>1</v>
      </c>
    </row>
    <row r="421" spans="52:95" x14ac:dyDescent="0.25">
      <c r="AZ421" s="230" t="s">
        <v>554</v>
      </c>
      <c r="BA421" s="230" t="s">
        <v>5333</v>
      </c>
      <c r="BB421" s="230">
        <v>4</v>
      </c>
      <c r="BC421" s="194" t="s">
        <v>7806</v>
      </c>
      <c r="BD421" s="194" t="s">
        <v>7807</v>
      </c>
      <c r="BE421" s="194" t="s">
        <v>7808</v>
      </c>
      <c r="BF421" s="194" t="s">
        <v>7654</v>
      </c>
      <c r="BG421" s="194" t="s">
        <v>7809</v>
      </c>
      <c r="BH421" s="194" t="s">
        <v>7810</v>
      </c>
      <c r="BI421" s="194" t="s">
        <v>7811</v>
      </c>
      <c r="BJ421" s="230">
        <v>4</v>
      </c>
      <c r="BK421" s="230" t="s">
        <v>7812</v>
      </c>
      <c r="BL421" s="198" t="s">
        <v>7412</v>
      </c>
      <c r="CQ421" s="199">
        <v>1</v>
      </c>
    </row>
    <row r="422" spans="52:95" x14ac:dyDescent="0.25">
      <c r="AZ422" s="230" t="s">
        <v>554</v>
      </c>
      <c r="BA422" s="230" t="s">
        <v>5333</v>
      </c>
      <c r="BB422" s="230">
        <v>5</v>
      </c>
      <c r="BC422" s="194" t="s">
        <v>7836</v>
      </c>
      <c r="BD422" s="194" t="s">
        <v>7837</v>
      </c>
      <c r="BE422" s="194" t="s">
        <v>7838</v>
      </c>
      <c r="BF422" s="194" t="s">
        <v>7839</v>
      </c>
      <c r="BG422" s="194" t="s">
        <v>7840</v>
      </c>
      <c r="BH422" s="194" t="s">
        <v>7533</v>
      </c>
      <c r="BI422" s="194"/>
      <c r="BJ422" s="230">
        <v>4</v>
      </c>
      <c r="BK422" s="230" t="s">
        <v>7841</v>
      </c>
      <c r="BL422" s="198" t="s">
        <v>7412</v>
      </c>
      <c r="CQ422" s="199">
        <v>1</v>
      </c>
    </row>
    <row r="423" spans="52:95" x14ac:dyDescent="0.25">
      <c r="AZ423" s="230" t="s">
        <v>569</v>
      </c>
      <c r="BA423" s="230" t="s">
        <v>5332</v>
      </c>
      <c r="BB423" s="230">
        <v>1</v>
      </c>
      <c r="BC423" s="194" t="s">
        <v>7408</v>
      </c>
      <c r="BD423" s="194" t="s">
        <v>13363</v>
      </c>
      <c r="BE423" s="194" t="s">
        <v>10683</v>
      </c>
      <c r="BI423" s="194"/>
      <c r="BJ423" s="230">
        <v>4</v>
      </c>
      <c r="BK423" s="230" t="s">
        <v>7411</v>
      </c>
      <c r="BL423" s="198" t="s">
        <v>7412</v>
      </c>
      <c r="CQ423" s="199">
        <v>1</v>
      </c>
    </row>
    <row r="424" spans="52:95" x14ac:dyDescent="0.25">
      <c r="AZ424" s="230" t="s">
        <v>569</v>
      </c>
      <c r="BA424" s="230" t="s">
        <v>5332</v>
      </c>
      <c r="BB424" s="230">
        <v>2</v>
      </c>
      <c r="BC424" s="194" t="s">
        <v>7439</v>
      </c>
      <c r="BD424" s="194" t="s">
        <v>13363</v>
      </c>
      <c r="BE424" s="194" t="s">
        <v>7441</v>
      </c>
      <c r="BF424" s="194" t="s">
        <v>7442</v>
      </c>
      <c r="BG424" s="194" t="s">
        <v>7443</v>
      </c>
      <c r="BI424" s="194"/>
      <c r="BJ424" s="230">
        <v>4</v>
      </c>
      <c r="BK424" s="230" t="s">
        <v>7444</v>
      </c>
      <c r="BL424" s="198" t="s">
        <v>7412</v>
      </c>
      <c r="CQ424" s="199">
        <v>1</v>
      </c>
    </row>
    <row r="425" spans="52:95" x14ac:dyDescent="0.25">
      <c r="AZ425" s="230" t="s">
        <v>569</v>
      </c>
      <c r="BA425" s="230" t="s">
        <v>5332</v>
      </c>
      <c r="BB425" s="230">
        <v>3</v>
      </c>
      <c r="BC425" s="194" t="s">
        <v>7472</v>
      </c>
      <c r="BD425" s="194" t="s">
        <v>13364</v>
      </c>
      <c r="BE425" s="194" t="s">
        <v>13365</v>
      </c>
      <c r="BJ425" s="230">
        <v>4</v>
      </c>
      <c r="BK425" s="230" t="s">
        <v>7474</v>
      </c>
      <c r="BL425" s="198" t="s">
        <v>7412</v>
      </c>
      <c r="CQ425" s="199">
        <v>1</v>
      </c>
    </row>
    <row r="426" spans="52:95" x14ac:dyDescent="0.25">
      <c r="AZ426" s="230" t="s">
        <v>569</v>
      </c>
      <c r="BA426" s="230" t="s">
        <v>5332</v>
      </c>
      <c r="BB426" s="230">
        <v>4</v>
      </c>
      <c r="BC426" s="194" t="s">
        <v>7502</v>
      </c>
      <c r="BD426" s="194" t="s">
        <v>13344</v>
      </c>
      <c r="BJ426" s="230">
        <v>4</v>
      </c>
      <c r="BK426" s="230" t="s">
        <v>7504</v>
      </c>
      <c r="BL426" s="198" t="s">
        <v>7412</v>
      </c>
      <c r="CQ426" s="199">
        <v>1</v>
      </c>
    </row>
    <row r="427" spans="52:95" x14ac:dyDescent="0.25">
      <c r="AZ427" s="230" t="s">
        <v>569</v>
      </c>
      <c r="BA427" s="230" t="s">
        <v>5332</v>
      </c>
      <c r="BB427" s="230">
        <v>5</v>
      </c>
      <c r="BC427" s="194" t="s">
        <v>7529</v>
      </c>
      <c r="BD427" s="194" t="s">
        <v>12143</v>
      </c>
      <c r="BE427" s="194" t="s">
        <v>13366</v>
      </c>
      <c r="BF427" s="194" t="s">
        <v>7532</v>
      </c>
      <c r="BG427" s="194" t="s">
        <v>7533</v>
      </c>
      <c r="BJ427" s="230">
        <v>4</v>
      </c>
      <c r="BK427" s="230" t="s">
        <v>7534</v>
      </c>
      <c r="BL427" s="198" t="s">
        <v>7412</v>
      </c>
      <c r="CQ427" s="199">
        <v>1</v>
      </c>
    </row>
    <row r="428" spans="52:95" x14ac:dyDescent="0.25">
      <c r="AZ428" s="230" t="s">
        <v>569</v>
      </c>
      <c r="BA428" s="230" t="s">
        <v>7562</v>
      </c>
      <c r="BB428" s="230">
        <v>1</v>
      </c>
      <c r="BC428" s="194" t="s">
        <v>7563</v>
      </c>
      <c r="BD428" s="194" t="s">
        <v>12143</v>
      </c>
      <c r="BJ428" s="230">
        <v>4</v>
      </c>
      <c r="BK428" s="230" t="s">
        <v>7564</v>
      </c>
      <c r="BL428" s="198" t="s">
        <v>7412</v>
      </c>
      <c r="CQ428" s="199">
        <v>1</v>
      </c>
    </row>
    <row r="429" spans="52:95" x14ac:dyDescent="0.25">
      <c r="AZ429" s="230" t="s">
        <v>569</v>
      </c>
      <c r="BA429" s="230" t="s">
        <v>7562</v>
      </c>
      <c r="BB429" s="230">
        <v>2</v>
      </c>
      <c r="BC429" s="194" t="s">
        <v>7589</v>
      </c>
      <c r="BD429" s="194" t="s">
        <v>7590</v>
      </c>
      <c r="BE429" s="194" t="s">
        <v>7591</v>
      </c>
      <c r="BF429" s="194" t="s">
        <v>7443</v>
      </c>
      <c r="BG429" s="194" t="s">
        <v>7442</v>
      </c>
      <c r="BH429" s="230" t="s">
        <v>7592</v>
      </c>
      <c r="BJ429" s="230">
        <v>4</v>
      </c>
      <c r="BK429" s="230" t="s">
        <v>7593</v>
      </c>
      <c r="BL429" s="198" t="s">
        <v>7412</v>
      </c>
      <c r="CQ429" s="199">
        <v>1</v>
      </c>
    </row>
    <row r="430" spans="52:95" x14ac:dyDescent="0.25">
      <c r="AZ430" s="230" t="s">
        <v>569</v>
      </c>
      <c r="BA430" s="230" t="s">
        <v>7562</v>
      </c>
      <c r="BB430" s="230">
        <v>3</v>
      </c>
      <c r="BC430" s="194" t="s">
        <v>7620</v>
      </c>
      <c r="BD430" s="194" t="s">
        <v>13364</v>
      </c>
      <c r="BE430" s="194" t="s">
        <v>13365</v>
      </c>
      <c r="BJ430" s="230">
        <v>4</v>
      </c>
      <c r="BK430" s="230" t="s">
        <v>7622</v>
      </c>
      <c r="BL430" s="198" t="s">
        <v>7412</v>
      </c>
      <c r="CQ430" s="199">
        <v>1</v>
      </c>
    </row>
    <row r="431" spans="52:95" x14ac:dyDescent="0.25">
      <c r="AZ431" s="230" t="s">
        <v>569</v>
      </c>
      <c r="BA431" s="230" t="s">
        <v>7562</v>
      </c>
      <c r="BB431" s="230">
        <v>4</v>
      </c>
      <c r="BC431" s="194" t="s">
        <v>7649</v>
      </c>
      <c r="BD431" s="194" t="s">
        <v>7650</v>
      </c>
      <c r="BE431" s="194" t="s">
        <v>7651</v>
      </c>
      <c r="BF431" s="194" t="s">
        <v>7652</v>
      </c>
      <c r="BG431" s="194" t="s">
        <v>7653</v>
      </c>
      <c r="BH431" s="230" t="s">
        <v>7654</v>
      </c>
      <c r="BI431" s="230" t="s">
        <v>7655</v>
      </c>
      <c r="BJ431" s="230">
        <v>4</v>
      </c>
      <c r="BK431" s="230" t="s">
        <v>7656</v>
      </c>
      <c r="BL431" s="198" t="s">
        <v>7412</v>
      </c>
      <c r="CQ431" s="199">
        <v>1</v>
      </c>
    </row>
    <row r="432" spans="52:95" x14ac:dyDescent="0.25">
      <c r="AZ432" s="230" t="s">
        <v>569</v>
      </c>
      <c r="BA432" s="230" t="s">
        <v>7562</v>
      </c>
      <c r="BB432" s="230">
        <v>5</v>
      </c>
      <c r="BC432" s="194" t="s">
        <v>7686</v>
      </c>
      <c r="BD432" s="194" t="s">
        <v>7687</v>
      </c>
      <c r="BE432" s="194" t="s">
        <v>7688</v>
      </c>
      <c r="BF432" s="194" t="s">
        <v>7689</v>
      </c>
      <c r="BG432" s="194" t="s">
        <v>7690</v>
      </c>
      <c r="BH432" s="230" t="s">
        <v>7691</v>
      </c>
      <c r="BJ432" s="230">
        <v>4</v>
      </c>
      <c r="BK432" s="230" t="s">
        <v>7692</v>
      </c>
      <c r="BL432" s="198" t="s">
        <v>7412</v>
      </c>
      <c r="CQ432" s="199">
        <v>1</v>
      </c>
    </row>
    <row r="433" spans="52:95" x14ac:dyDescent="0.25">
      <c r="AZ433" s="230" t="s">
        <v>569</v>
      </c>
      <c r="BA433" s="230" t="s">
        <v>5333</v>
      </c>
      <c r="BB433" s="230">
        <v>1</v>
      </c>
      <c r="BC433" s="194" t="s">
        <v>7719</v>
      </c>
      <c r="BD433" s="194" t="s">
        <v>13363</v>
      </c>
      <c r="BE433" s="194" t="s">
        <v>10683</v>
      </c>
      <c r="BH433" s="194"/>
      <c r="BI433" s="194"/>
      <c r="BJ433" s="230">
        <v>4</v>
      </c>
      <c r="BK433" s="230" t="s">
        <v>7720</v>
      </c>
      <c r="BL433" s="198" t="s">
        <v>7412</v>
      </c>
      <c r="CQ433" s="199">
        <v>1</v>
      </c>
    </row>
    <row r="434" spans="52:95" x14ac:dyDescent="0.25">
      <c r="AZ434" s="230" t="s">
        <v>569</v>
      </c>
      <c r="BA434" s="230" t="s">
        <v>5333</v>
      </c>
      <c r="BB434" s="230">
        <v>2</v>
      </c>
      <c r="BC434" s="194" t="s">
        <v>7745</v>
      </c>
      <c r="BD434" s="194" t="s">
        <v>7746</v>
      </c>
      <c r="BE434" s="194" t="s">
        <v>7747</v>
      </c>
      <c r="BF434" s="194" t="s">
        <v>7748</v>
      </c>
      <c r="BG434" s="194" t="s">
        <v>7749</v>
      </c>
      <c r="BH434" s="194" t="s">
        <v>7750</v>
      </c>
      <c r="BI434" s="194"/>
      <c r="BJ434" s="230">
        <v>4</v>
      </c>
      <c r="BK434" s="230" t="s">
        <v>7751</v>
      </c>
      <c r="BL434" s="198" t="s">
        <v>7412</v>
      </c>
      <c r="CQ434" s="199">
        <v>1</v>
      </c>
    </row>
    <row r="435" spans="52:95" x14ac:dyDescent="0.25">
      <c r="AZ435" s="230" t="s">
        <v>569</v>
      </c>
      <c r="BA435" s="230" t="s">
        <v>5333</v>
      </c>
      <c r="BB435" s="230">
        <v>3</v>
      </c>
      <c r="BC435" s="194" t="s">
        <v>7781</v>
      </c>
      <c r="BD435" s="194" t="s">
        <v>13363</v>
      </c>
      <c r="BE435" s="194" t="s">
        <v>13365</v>
      </c>
      <c r="BH435" s="194"/>
      <c r="BI435" s="194"/>
      <c r="BJ435" s="230">
        <v>4</v>
      </c>
      <c r="BK435" s="230" t="s">
        <v>7782</v>
      </c>
      <c r="BL435" s="198" t="s">
        <v>7412</v>
      </c>
      <c r="CQ435" s="199">
        <v>1</v>
      </c>
    </row>
    <row r="436" spans="52:95" x14ac:dyDescent="0.25">
      <c r="AZ436" s="230" t="s">
        <v>569</v>
      </c>
      <c r="BA436" s="230" t="s">
        <v>5333</v>
      </c>
      <c r="BB436" s="230">
        <v>4</v>
      </c>
      <c r="BC436" s="194" t="s">
        <v>7806</v>
      </c>
      <c r="BD436" s="194" t="s">
        <v>7807</v>
      </c>
      <c r="BE436" s="194" t="s">
        <v>7808</v>
      </c>
      <c r="BF436" s="194" t="s">
        <v>7654</v>
      </c>
      <c r="BG436" s="194" t="s">
        <v>7809</v>
      </c>
      <c r="BH436" s="194" t="s">
        <v>7810</v>
      </c>
      <c r="BI436" s="194" t="s">
        <v>7811</v>
      </c>
      <c r="BJ436" s="230">
        <v>4</v>
      </c>
      <c r="BK436" s="230" t="s">
        <v>7812</v>
      </c>
      <c r="BL436" s="198" t="s">
        <v>7412</v>
      </c>
      <c r="CQ436" s="199">
        <v>1</v>
      </c>
    </row>
    <row r="437" spans="52:95" x14ac:dyDescent="0.25">
      <c r="AZ437" s="230" t="s">
        <v>569</v>
      </c>
      <c r="BA437" s="230" t="s">
        <v>5333</v>
      </c>
      <c r="BB437" s="230">
        <v>5</v>
      </c>
      <c r="BC437" s="194" t="s">
        <v>7836</v>
      </c>
      <c r="BD437" s="194" t="s">
        <v>7837</v>
      </c>
      <c r="BE437" s="194" t="s">
        <v>7838</v>
      </c>
      <c r="BF437" s="194" t="s">
        <v>7839</v>
      </c>
      <c r="BG437" s="194" t="s">
        <v>7840</v>
      </c>
      <c r="BH437" s="194" t="s">
        <v>7533</v>
      </c>
      <c r="BI437" s="194"/>
      <c r="BJ437" s="230">
        <v>4</v>
      </c>
      <c r="BK437" s="230" t="s">
        <v>7841</v>
      </c>
      <c r="BL437" s="198" t="s">
        <v>7412</v>
      </c>
      <c r="CQ437" s="199">
        <v>1</v>
      </c>
    </row>
    <row r="438" spans="52:95" x14ac:dyDescent="0.25">
      <c r="AZ438" s="230" t="s">
        <v>584</v>
      </c>
      <c r="BA438" s="230" t="s">
        <v>5332</v>
      </c>
      <c r="BB438" s="230">
        <v>1</v>
      </c>
      <c r="BC438" s="194" t="s">
        <v>7408</v>
      </c>
      <c r="BD438" s="194" t="s">
        <v>13367</v>
      </c>
      <c r="BE438" s="194" t="s">
        <v>10683</v>
      </c>
      <c r="BI438" s="194"/>
      <c r="BJ438" s="230">
        <v>4</v>
      </c>
      <c r="BK438" s="230" t="s">
        <v>7411</v>
      </c>
      <c r="BL438" s="198" t="s">
        <v>7412</v>
      </c>
      <c r="CQ438" s="199">
        <v>1</v>
      </c>
    </row>
    <row r="439" spans="52:95" x14ac:dyDescent="0.25">
      <c r="AZ439" s="230" t="s">
        <v>584</v>
      </c>
      <c r="BA439" s="230" t="s">
        <v>5332</v>
      </c>
      <c r="BB439" s="230">
        <v>2</v>
      </c>
      <c r="BC439" s="194" t="s">
        <v>7439</v>
      </c>
      <c r="BD439" s="194" t="s">
        <v>13367</v>
      </c>
      <c r="BE439" s="194" t="s">
        <v>7441</v>
      </c>
      <c r="BF439" s="194" t="s">
        <v>7442</v>
      </c>
      <c r="BG439" s="194" t="s">
        <v>7443</v>
      </c>
      <c r="BI439" s="194"/>
      <c r="BJ439" s="230">
        <v>4</v>
      </c>
      <c r="BK439" s="230" t="s">
        <v>7444</v>
      </c>
      <c r="BL439" s="198" t="s">
        <v>7412</v>
      </c>
      <c r="CQ439" s="199">
        <v>1</v>
      </c>
    </row>
    <row r="440" spans="52:95" x14ac:dyDescent="0.25">
      <c r="AZ440" s="230" t="s">
        <v>584</v>
      </c>
      <c r="BA440" s="230" t="s">
        <v>5332</v>
      </c>
      <c r="BB440" s="230">
        <v>3</v>
      </c>
      <c r="BC440" s="194" t="s">
        <v>7472</v>
      </c>
      <c r="BD440" s="194" t="s">
        <v>13368</v>
      </c>
      <c r="BE440" s="194" t="s">
        <v>13369</v>
      </c>
      <c r="BJ440" s="230">
        <v>4</v>
      </c>
      <c r="BK440" s="230" t="s">
        <v>7474</v>
      </c>
      <c r="BL440" s="198" t="s">
        <v>7412</v>
      </c>
      <c r="CQ440" s="199">
        <v>1</v>
      </c>
    </row>
    <row r="441" spans="52:95" x14ac:dyDescent="0.25">
      <c r="AZ441" s="230" t="s">
        <v>584</v>
      </c>
      <c r="BA441" s="230" t="s">
        <v>5332</v>
      </c>
      <c r="BB441" s="230">
        <v>4</v>
      </c>
      <c r="BC441" s="194" t="s">
        <v>7502</v>
      </c>
      <c r="BD441" s="194" t="s">
        <v>13344</v>
      </c>
      <c r="BJ441" s="230">
        <v>4</v>
      </c>
      <c r="BK441" s="230" t="s">
        <v>7504</v>
      </c>
      <c r="BL441" s="198" t="s">
        <v>7412</v>
      </c>
      <c r="CQ441" s="199">
        <v>1</v>
      </c>
    </row>
    <row r="442" spans="52:95" x14ac:dyDescent="0.25">
      <c r="AZ442" s="230" t="s">
        <v>584</v>
      </c>
      <c r="BA442" s="230" t="s">
        <v>5332</v>
      </c>
      <c r="BB442" s="230">
        <v>5</v>
      </c>
      <c r="BC442" s="194" t="s">
        <v>7529</v>
      </c>
      <c r="BD442" s="194" t="s">
        <v>13370</v>
      </c>
      <c r="BE442" s="194" t="s">
        <v>13371</v>
      </c>
      <c r="BF442" s="194" t="s">
        <v>7532</v>
      </c>
      <c r="BG442" s="194" t="s">
        <v>7533</v>
      </c>
      <c r="BJ442" s="230">
        <v>4</v>
      </c>
      <c r="BK442" s="230" t="s">
        <v>7534</v>
      </c>
      <c r="BL442" s="198" t="s">
        <v>7412</v>
      </c>
      <c r="CQ442" s="199">
        <v>1</v>
      </c>
    </row>
    <row r="443" spans="52:95" x14ac:dyDescent="0.25">
      <c r="AZ443" s="230" t="s">
        <v>584</v>
      </c>
      <c r="BA443" s="230" t="s">
        <v>7562</v>
      </c>
      <c r="BB443" s="230">
        <v>1</v>
      </c>
      <c r="BC443" s="194" t="s">
        <v>7563</v>
      </c>
      <c r="BD443" s="194" t="s">
        <v>13370</v>
      </c>
      <c r="BJ443" s="230">
        <v>4</v>
      </c>
      <c r="BK443" s="230" t="s">
        <v>7564</v>
      </c>
      <c r="BL443" s="198" t="s">
        <v>7412</v>
      </c>
      <c r="CQ443" s="199">
        <v>1</v>
      </c>
    </row>
    <row r="444" spans="52:95" x14ac:dyDescent="0.25">
      <c r="AZ444" s="230" t="s">
        <v>584</v>
      </c>
      <c r="BA444" s="230" t="s">
        <v>7562</v>
      </c>
      <c r="BB444" s="230">
        <v>2</v>
      </c>
      <c r="BC444" s="194" t="s">
        <v>7589</v>
      </c>
      <c r="BD444" s="194" t="s">
        <v>7590</v>
      </c>
      <c r="BE444" s="194" t="s">
        <v>7591</v>
      </c>
      <c r="BF444" s="194" t="s">
        <v>7443</v>
      </c>
      <c r="BG444" s="194" t="s">
        <v>7442</v>
      </c>
      <c r="BH444" s="230" t="s">
        <v>7592</v>
      </c>
      <c r="BJ444" s="230">
        <v>4</v>
      </c>
      <c r="BK444" s="230" t="s">
        <v>7593</v>
      </c>
      <c r="BL444" s="198" t="s">
        <v>7412</v>
      </c>
      <c r="CQ444" s="199">
        <v>1</v>
      </c>
    </row>
    <row r="445" spans="52:95" x14ac:dyDescent="0.25">
      <c r="AZ445" s="230" t="s">
        <v>584</v>
      </c>
      <c r="BA445" s="230" t="s">
        <v>7562</v>
      </c>
      <c r="BB445" s="230">
        <v>3</v>
      </c>
      <c r="BC445" s="194" t="s">
        <v>7620</v>
      </c>
      <c r="BD445" s="194" t="s">
        <v>13368</v>
      </c>
      <c r="BE445" s="194" t="s">
        <v>13369</v>
      </c>
      <c r="BJ445" s="230">
        <v>4</v>
      </c>
      <c r="BK445" s="230" t="s">
        <v>7622</v>
      </c>
      <c r="BL445" s="198" t="s">
        <v>7412</v>
      </c>
      <c r="CQ445" s="199">
        <v>1</v>
      </c>
    </row>
    <row r="446" spans="52:95" x14ac:dyDescent="0.25">
      <c r="AZ446" s="230" t="s">
        <v>584</v>
      </c>
      <c r="BA446" s="230" t="s">
        <v>7562</v>
      </c>
      <c r="BB446" s="230">
        <v>4</v>
      </c>
      <c r="BC446" s="194" t="s">
        <v>7649</v>
      </c>
      <c r="BD446" s="194" t="s">
        <v>7650</v>
      </c>
      <c r="BE446" s="194" t="s">
        <v>7651</v>
      </c>
      <c r="BF446" s="194" t="s">
        <v>7652</v>
      </c>
      <c r="BG446" s="194" t="s">
        <v>7653</v>
      </c>
      <c r="BH446" s="230" t="s">
        <v>7654</v>
      </c>
      <c r="BI446" s="230" t="s">
        <v>7655</v>
      </c>
      <c r="BJ446" s="230">
        <v>4</v>
      </c>
      <c r="BK446" s="230" t="s">
        <v>7656</v>
      </c>
      <c r="BL446" s="198" t="s">
        <v>7412</v>
      </c>
      <c r="CQ446" s="199">
        <v>1</v>
      </c>
    </row>
    <row r="447" spans="52:95" x14ac:dyDescent="0.25">
      <c r="AZ447" s="230" t="s">
        <v>584</v>
      </c>
      <c r="BA447" s="230" t="s">
        <v>7562</v>
      </c>
      <c r="BB447" s="230">
        <v>5</v>
      </c>
      <c r="BC447" s="194" t="s">
        <v>7686</v>
      </c>
      <c r="BD447" s="194" t="s">
        <v>7687</v>
      </c>
      <c r="BE447" s="194" t="s">
        <v>7688</v>
      </c>
      <c r="BF447" s="194" t="s">
        <v>7689</v>
      </c>
      <c r="BG447" s="194" t="s">
        <v>7690</v>
      </c>
      <c r="BH447" s="230" t="s">
        <v>7691</v>
      </c>
      <c r="BJ447" s="230">
        <v>4</v>
      </c>
      <c r="BK447" s="230" t="s">
        <v>7692</v>
      </c>
      <c r="BL447" s="198" t="s">
        <v>7412</v>
      </c>
      <c r="CQ447" s="199">
        <v>1</v>
      </c>
    </row>
    <row r="448" spans="52:95" x14ac:dyDescent="0.25">
      <c r="AZ448" s="230" t="s">
        <v>584</v>
      </c>
      <c r="BA448" s="230" t="s">
        <v>5333</v>
      </c>
      <c r="BB448" s="230">
        <v>1</v>
      </c>
      <c r="BC448" s="194" t="s">
        <v>7719</v>
      </c>
      <c r="BD448" s="194" t="s">
        <v>13367</v>
      </c>
      <c r="BE448" s="194" t="s">
        <v>10683</v>
      </c>
      <c r="BH448" s="194"/>
      <c r="BI448" s="194"/>
      <c r="BJ448" s="230">
        <v>4</v>
      </c>
      <c r="BK448" s="230" t="s">
        <v>7720</v>
      </c>
      <c r="BL448" s="198" t="s">
        <v>7412</v>
      </c>
      <c r="CQ448" s="199">
        <v>1</v>
      </c>
    </row>
    <row r="449" spans="52:95" x14ac:dyDescent="0.25">
      <c r="AZ449" s="230" t="s">
        <v>584</v>
      </c>
      <c r="BA449" s="230" t="s">
        <v>5333</v>
      </c>
      <c r="BB449" s="230">
        <v>2</v>
      </c>
      <c r="BC449" s="194" t="s">
        <v>7745</v>
      </c>
      <c r="BD449" s="194" t="s">
        <v>7746</v>
      </c>
      <c r="BE449" s="194" t="s">
        <v>7747</v>
      </c>
      <c r="BF449" s="194" t="s">
        <v>7748</v>
      </c>
      <c r="BG449" s="194" t="s">
        <v>7749</v>
      </c>
      <c r="BH449" s="194" t="s">
        <v>7750</v>
      </c>
      <c r="BI449" s="194"/>
      <c r="BJ449" s="230">
        <v>4</v>
      </c>
      <c r="BK449" s="230" t="s">
        <v>7751</v>
      </c>
      <c r="BL449" s="198" t="s">
        <v>7412</v>
      </c>
      <c r="CQ449" s="199">
        <v>1</v>
      </c>
    </row>
    <row r="450" spans="52:95" x14ac:dyDescent="0.25">
      <c r="AZ450" s="230" t="s">
        <v>584</v>
      </c>
      <c r="BA450" s="230" t="s">
        <v>5333</v>
      </c>
      <c r="BB450" s="230">
        <v>3</v>
      </c>
      <c r="BC450" s="194" t="s">
        <v>7781</v>
      </c>
      <c r="BD450" s="194" t="s">
        <v>13367</v>
      </c>
      <c r="BE450" s="194" t="s">
        <v>13369</v>
      </c>
      <c r="BH450" s="194"/>
      <c r="BI450" s="194"/>
      <c r="BJ450" s="230">
        <v>4</v>
      </c>
      <c r="BK450" s="230" t="s">
        <v>7782</v>
      </c>
      <c r="BL450" s="198" t="s">
        <v>7412</v>
      </c>
      <c r="CQ450" s="199">
        <v>1</v>
      </c>
    </row>
    <row r="451" spans="52:95" x14ac:dyDescent="0.25">
      <c r="AZ451" s="230" t="s">
        <v>584</v>
      </c>
      <c r="BA451" s="230" t="s">
        <v>5333</v>
      </c>
      <c r="BB451" s="230">
        <v>4</v>
      </c>
      <c r="BC451" s="194" t="s">
        <v>7806</v>
      </c>
      <c r="BD451" s="194" t="s">
        <v>7807</v>
      </c>
      <c r="BE451" s="194" t="s">
        <v>7808</v>
      </c>
      <c r="BF451" s="194" t="s">
        <v>7654</v>
      </c>
      <c r="BG451" s="194" t="s">
        <v>7809</v>
      </c>
      <c r="BH451" s="194" t="s">
        <v>7810</v>
      </c>
      <c r="BI451" s="194" t="s">
        <v>7811</v>
      </c>
      <c r="BJ451" s="230">
        <v>4</v>
      </c>
      <c r="BK451" s="230" t="s">
        <v>7812</v>
      </c>
      <c r="BL451" s="198" t="s">
        <v>7412</v>
      </c>
      <c r="CQ451" s="199">
        <v>1</v>
      </c>
    </row>
    <row r="452" spans="52:95" x14ac:dyDescent="0.25">
      <c r="AZ452" s="230" t="s">
        <v>584</v>
      </c>
      <c r="BA452" s="230" t="s">
        <v>5333</v>
      </c>
      <c r="BB452" s="230">
        <v>5</v>
      </c>
      <c r="BC452" s="194" t="s">
        <v>7836</v>
      </c>
      <c r="BD452" s="194" t="s">
        <v>7837</v>
      </c>
      <c r="BE452" s="194" t="s">
        <v>7838</v>
      </c>
      <c r="BF452" s="194" t="s">
        <v>7839</v>
      </c>
      <c r="BG452" s="194" t="s">
        <v>7840</v>
      </c>
      <c r="BH452" s="194" t="s">
        <v>7533</v>
      </c>
      <c r="BI452" s="194"/>
      <c r="BJ452" s="230">
        <v>4</v>
      </c>
      <c r="BK452" s="230" t="s">
        <v>7841</v>
      </c>
      <c r="BL452" s="198" t="s">
        <v>7412</v>
      </c>
      <c r="CQ452" s="199">
        <v>1</v>
      </c>
    </row>
    <row r="453" spans="52:95" x14ac:dyDescent="0.25">
      <c r="AZ453" s="230" t="s">
        <v>599</v>
      </c>
      <c r="BA453" s="230" t="s">
        <v>5332</v>
      </c>
      <c r="BB453" s="230">
        <v>1</v>
      </c>
      <c r="BC453" s="194" t="s">
        <v>7408</v>
      </c>
      <c r="BD453" s="194" t="s">
        <v>13372</v>
      </c>
      <c r="BE453" s="194" t="s">
        <v>8951</v>
      </c>
      <c r="BJ453" s="230">
        <v>4</v>
      </c>
      <c r="BK453" s="230" t="s">
        <v>7411</v>
      </c>
      <c r="BL453" s="198" t="s">
        <v>7412</v>
      </c>
      <c r="CQ453" s="199">
        <v>1</v>
      </c>
    </row>
    <row r="454" spans="52:95" x14ac:dyDescent="0.25">
      <c r="AZ454" s="230" t="s">
        <v>599</v>
      </c>
      <c r="BA454" s="230" t="s">
        <v>5332</v>
      </c>
      <c r="BB454" s="230">
        <v>2</v>
      </c>
      <c r="BC454" s="194" t="s">
        <v>7439</v>
      </c>
      <c r="BD454" s="194" t="s">
        <v>13372</v>
      </c>
      <c r="BE454" s="194" t="s">
        <v>7441</v>
      </c>
      <c r="BF454" s="194" t="s">
        <v>7442</v>
      </c>
      <c r="BG454" s="194" t="s">
        <v>7443</v>
      </c>
      <c r="BJ454" s="230">
        <v>4</v>
      </c>
      <c r="BK454" s="230" t="s">
        <v>7444</v>
      </c>
      <c r="BL454" s="198" t="s">
        <v>7412</v>
      </c>
      <c r="CQ454" s="199">
        <v>1</v>
      </c>
    </row>
    <row r="455" spans="52:95" x14ac:dyDescent="0.25">
      <c r="AZ455" s="230" t="s">
        <v>599</v>
      </c>
      <c r="BA455" s="230" t="s">
        <v>5332</v>
      </c>
      <c r="BB455" s="230">
        <v>3</v>
      </c>
      <c r="BC455" s="194" t="s">
        <v>7472</v>
      </c>
      <c r="BD455" s="194" t="s">
        <v>13373</v>
      </c>
      <c r="BE455" s="194" t="s">
        <v>13374</v>
      </c>
      <c r="BJ455" s="230">
        <v>4</v>
      </c>
      <c r="BK455" s="230" t="s">
        <v>7474</v>
      </c>
      <c r="BL455" s="198" t="s">
        <v>7412</v>
      </c>
      <c r="CQ455" s="199">
        <v>1</v>
      </c>
    </row>
    <row r="456" spans="52:95" x14ac:dyDescent="0.25">
      <c r="AZ456" s="230" t="s">
        <v>599</v>
      </c>
      <c r="BA456" s="230" t="s">
        <v>5332</v>
      </c>
      <c r="BB456" s="230">
        <v>4</v>
      </c>
      <c r="BC456" s="194" t="s">
        <v>7502</v>
      </c>
      <c r="BD456" s="194" t="s">
        <v>13344</v>
      </c>
      <c r="BJ456" s="230">
        <v>4</v>
      </c>
      <c r="BK456" s="230" t="s">
        <v>7504</v>
      </c>
      <c r="BL456" s="198" t="s">
        <v>7412</v>
      </c>
      <c r="CQ456" s="199">
        <v>1</v>
      </c>
    </row>
    <row r="457" spans="52:95" x14ac:dyDescent="0.25">
      <c r="AZ457" s="230" t="s">
        <v>599</v>
      </c>
      <c r="BA457" s="230" t="s">
        <v>5332</v>
      </c>
      <c r="BB457" s="230">
        <v>5</v>
      </c>
      <c r="BC457" s="194" t="s">
        <v>7529</v>
      </c>
      <c r="BD457" s="194" t="s">
        <v>13375</v>
      </c>
      <c r="BE457" s="194" t="s">
        <v>13376</v>
      </c>
      <c r="BF457" s="194" t="s">
        <v>7532</v>
      </c>
      <c r="BG457" s="194" t="s">
        <v>7533</v>
      </c>
      <c r="BJ457" s="230">
        <v>4</v>
      </c>
      <c r="BK457" s="230" t="s">
        <v>7534</v>
      </c>
      <c r="BL457" s="198" t="s">
        <v>7412</v>
      </c>
      <c r="CQ457" s="199">
        <v>1</v>
      </c>
    </row>
    <row r="458" spans="52:95" x14ac:dyDescent="0.25">
      <c r="AZ458" s="230" t="s">
        <v>599</v>
      </c>
      <c r="BA458" s="230" t="s">
        <v>7562</v>
      </c>
      <c r="BB458" s="230">
        <v>1</v>
      </c>
      <c r="BC458" s="194" t="s">
        <v>7563</v>
      </c>
      <c r="BD458" s="194" t="s">
        <v>13375</v>
      </c>
      <c r="BJ458" s="230">
        <v>4</v>
      </c>
      <c r="BK458" s="230" t="s">
        <v>7564</v>
      </c>
      <c r="BL458" s="198" t="s">
        <v>7412</v>
      </c>
      <c r="CQ458" s="199">
        <v>1</v>
      </c>
    </row>
    <row r="459" spans="52:95" x14ac:dyDescent="0.25">
      <c r="AZ459" s="230" t="s">
        <v>599</v>
      </c>
      <c r="BA459" s="230" t="s">
        <v>7562</v>
      </c>
      <c r="BB459" s="230">
        <v>2</v>
      </c>
      <c r="BC459" s="194" t="s">
        <v>7589</v>
      </c>
      <c r="BD459" s="194" t="s">
        <v>7590</v>
      </c>
      <c r="BE459" s="194" t="s">
        <v>7591</v>
      </c>
      <c r="BF459" s="194" t="s">
        <v>7443</v>
      </c>
      <c r="BG459" s="194" t="s">
        <v>7442</v>
      </c>
      <c r="BH459" s="230" t="s">
        <v>7592</v>
      </c>
      <c r="BJ459" s="230">
        <v>4</v>
      </c>
      <c r="BK459" s="230" t="s">
        <v>7593</v>
      </c>
      <c r="BL459" s="198" t="s">
        <v>7412</v>
      </c>
      <c r="CQ459" s="199">
        <v>1</v>
      </c>
    </row>
    <row r="460" spans="52:95" x14ac:dyDescent="0.25">
      <c r="AZ460" s="230" t="s">
        <v>599</v>
      </c>
      <c r="BA460" s="230" t="s">
        <v>7562</v>
      </c>
      <c r="BB460" s="230">
        <v>3</v>
      </c>
      <c r="BC460" s="194" t="s">
        <v>7620</v>
      </c>
      <c r="BD460" s="194" t="s">
        <v>13373</v>
      </c>
      <c r="BE460" s="194" t="s">
        <v>13374</v>
      </c>
      <c r="BJ460" s="230">
        <v>4</v>
      </c>
      <c r="BK460" s="230" t="s">
        <v>7622</v>
      </c>
      <c r="BL460" s="198" t="s">
        <v>7412</v>
      </c>
      <c r="CQ460" s="199">
        <v>1</v>
      </c>
    </row>
    <row r="461" spans="52:95" x14ac:dyDescent="0.25">
      <c r="AZ461" s="230" t="s">
        <v>599</v>
      </c>
      <c r="BA461" s="230" t="s">
        <v>7562</v>
      </c>
      <c r="BB461" s="230">
        <v>4</v>
      </c>
      <c r="BC461" s="194" t="s">
        <v>7649</v>
      </c>
      <c r="BD461" s="194" t="s">
        <v>7650</v>
      </c>
      <c r="BE461" s="194" t="s">
        <v>7651</v>
      </c>
      <c r="BF461" s="194" t="s">
        <v>7652</v>
      </c>
      <c r="BG461" s="194" t="s">
        <v>7653</v>
      </c>
      <c r="BH461" s="230" t="s">
        <v>7654</v>
      </c>
      <c r="BI461" s="230" t="s">
        <v>7655</v>
      </c>
      <c r="BJ461" s="230">
        <v>4</v>
      </c>
      <c r="BK461" s="230" t="s">
        <v>7656</v>
      </c>
      <c r="BL461" s="198" t="s">
        <v>7412</v>
      </c>
      <c r="CQ461" s="199">
        <v>1</v>
      </c>
    </row>
    <row r="462" spans="52:95" x14ac:dyDescent="0.25">
      <c r="AZ462" s="230" t="s">
        <v>599</v>
      </c>
      <c r="BA462" s="230" t="s">
        <v>7562</v>
      </c>
      <c r="BB462" s="230">
        <v>5</v>
      </c>
      <c r="BC462" s="194" t="s">
        <v>7686</v>
      </c>
      <c r="BD462" s="194" t="s">
        <v>7687</v>
      </c>
      <c r="BE462" s="194" t="s">
        <v>7688</v>
      </c>
      <c r="BF462" s="194" t="s">
        <v>7689</v>
      </c>
      <c r="BG462" s="194" t="s">
        <v>7690</v>
      </c>
      <c r="BH462" s="230" t="s">
        <v>7691</v>
      </c>
      <c r="BJ462" s="230">
        <v>4</v>
      </c>
      <c r="BK462" s="230" t="s">
        <v>7692</v>
      </c>
      <c r="BL462" s="198" t="s">
        <v>7412</v>
      </c>
      <c r="CQ462" s="199">
        <v>1</v>
      </c>
    </row>
    <row r="463" spans="52:95" x14ac:dyDescent="0.25">
      <c r="AZ463" s="230" t="s">
        <v>599</v>
      </c>
      <c r="BA463" s="230" t="s">
        <v>5333</v>
      </c>
      <c r="BB463" s="230">
        <v>1</v>
      </c>
      <c r="BC463" s="194" t="s">
        <v>7719</v>
      </c>
      <c r="BD463" s="194" t="s">
        <v>13372</v>
      </c>
      <c r="BE463" s="194" t="s">
        <v>8951</v>
      </c>
      <c r="BH463" s="194"/>
      <c r="BI463" s="194"/>
      <c r="BJ463" s="230">
        <v>4</v>
      </c>
      <c r="BK463" s="230" t="s">
        <v>7720</v>
      </c>
      <c r="BL463" s="198" t="s">
        <v>7412</v>
      </c>
      <c r="CQ463" s="199">
        <v>1</v>
      </c>
    </row>
    <row r="464" spans="52:95" x14ac:dyDescent="0.25">
      <c r="AZ464" s="230" t="s">
        <v>599</v>
      </c>
      <c r="BA464" s="230" t="s">
        <v>5333</v>
      </c>
      <c r="BB464" s="230">
        <v>2</v>
      </c>
      <c r="BC464" s="194" t="s">
        <v>7745</v>
      </c>
      <c r="BD464" s="194" t="s">
        <v>7746</v>
      </c>
      <c r="BE464" s="194" t="s">
        <v>7747</v>
      </c>
      <c r="BF464" s="194" t="s">
        <v>7748</v>
      </c>
      <c r="BG464" s="194" t="s">
        <v>7749</v>
      </c>
      <c r="BH464" s="194" t="s">
        <v>7750</v>
      </c>
      <c r="BI464" s="194"/>
      <c r="BJ464" s="230">
        <v>4</v>
      </c>
      <c r="BK464" s="230" t="s">
        <v>7751</v>
      </c>
      <c r="BL464" s="198" t="s">
        <v>7412</v>
      </c>
      <c r="CQ464" s="199">
        <v>1</v>
      </c>
    </row>
    <row r="465" spans="52:95" x14ac:dyDescent="0.25">
      <c r="AZ465" s="230" t="s">
        <v>599</v>
      </c>
      <c r="BA465" s="230" t="s">
        <v>5333</v>
      </c>
      <c r="BB465" s="230">
        <v>3</v>
      </c>
      <c r="BC465" s="194" t="s">
        <v>7781</v>
      </c>
      <c r="BD465" s="194" t="s">
        <v>13372</v>
      </c>
      <c r="BE465" s="194" t="s">
        <v>13374</v>
      </c>
      <c r="BH465" s="194"/>
      <c r="BI465" s="194"/>
      <c r="BJ465" s="230">
        <v>4</v>
      </c>
      <c r="BK465" s="230" t="s">
        <v>7782</v>
      </c>
      <c r="BL465" s="198" t="s">
        <v>7412</v>
      </c>
      <c r="CQ465" s="199">
        <v>1</v>
      </c>
    </row>
    <row r="466" spans="52:95" x14ac:dyDescent="0.25">
      <c r="AZ466" s="230" t="s">
        <v>599</v>
      </c>
      <c r="BA466" s="230" t="s">
        <v>5333</v>
      </c>
      <c r="BB466" s="230">
        <v>4</v>
      </c>
      <c r="BC466" s="194" t="s">
        <v>7806</v>
      </c>
      <c r="BD466" s="194" t="s">
        <v>7807</v>
      </c>
      <c r="BE466" s="194" t="s">
        <v>7808</v>
      </c>
      <c r="BF466" s="194" t="s">
        <v>7654</v>
      </c>
      <c r="BG466" s="194" t="s">
        <v>7809</v>
      </c>
      <c r="BH466" s="194" t="s">
        <v>7810</v>
      </c>
      <c r="BI466" s="194" t="s">
        <v>7811</v>
      </c>
      <c r="BJ466" s="230">
        <v>4</v>
      </c>
      <c r="BK466" s="230" t="s">
        <v>7812</v>
      </c>
      <c r="BL466" s="198" t="s">
        <v>7412</v>
      </c>
      <c r="CQ466" s="199">
        <v>1</v>
      </c>
    </row>
    <row r="467" spans="52:95" x14ac:dyDescent="0.25">
      <c r="AZ467" s="230" t="s">
        <v>599</v>
      </c>
      <c r="BA467" s="230" t="s">
        <v>5333</v>
      </c>
      <c r="BB467" s="230">
        <v>5</v>
      </c>
      <c r="BC467" s="194" t="s">
        <v>7836</v>
      </c>
      <c r="BD467" s="194" t="s">
        <v>7837</v>
      </c>
      <c r="BE467" s="194" t="s">
        <v>7838</v>
      </c>
      <c r="BF467" s="194" t="s">
        <v>7839</v>
      </c>
      <c r="BG467" s="194" t="s">
        <v>7840</v>
      </c>
      <c r="BH467" s="194" t="s">
        <v>7533</v>
      </c>
      <c r="BI467" s="194"/>
      <c r="BJ467" s="230">
        <v>4</v>
      </c>
      <c r="BK467" s="230" t="s">
        <v>7841</v>
      </c>
      <c r="BL467" s="198" t="s">
        <v>7412</v>
      </c>
      <c r="CQ467" s="199">
        <v>1</v>
      </c>
    </row>
    <row r="468" spans="52:95" x14ac:dyDescent="0.25">
      <c r="AZ468" s="230" t="s">
        <v>615</v>
      </c>
      <c r="BA468" s="230" t="s">
        <v>5332</v>
      </c>
      <c r="BB468" s="230">
        <v>1</v>
      </c>
      <c r="BC468" s="194" t="s">
        <v>7408</v>
      </c>
      <c r="BD468" s="194" t="s">
        <v>13377</v>
      </c>
      <c r="BE468" s="194" t="s">
        <v>10683</v>
      </c>
      <c r="BJ468" s="230">
        <v>4</v>
      </c>
      <c r="BK468" s="230" t="s">
        <v>7411</v>
      </c>
      <c r="BL468" s="198" t="s">
        <v>7412</v>
      </c>
      <c r="CQ468" s="199">
        <v>1</v>
      </c>
    </row>
    <row r="469" spans="52:95" x14ac:dyDescent="0.25">
      <c r="AZ469" s="230" t="s">
        <v>615</v>
      </c>
      <c r="BA469" s="230" t="s">
        <v>5332</v>
      </c>
      <c r="BB469" s="230">
        <v>2</v>
      </c>
      <c r="BC469" s="194" t="s">
        <v>7439</v>
      </c>
      <c r="BD469" s="194" t="s">
        <v>13377</v>
      </c>
      <c r="BE469" s="194" t="s">
        <v>7441</v>
      </c>
      <c r="BF469" s="194" t="s">
        <v>7442</v>
      </c>
      <c r="BG469" s="194" t="s">
        <v>7443</v>
      </c>
      <c r="BJ469" s="230">
        <v>4</v>
      </c>
      <c r="BK469" s="230" t="s">
        <v>7444</v>
      </c>
      <c r="BL469" s="198" t="s">
        <v>7412</v>
      </c>
      <c r="CQ469" s="199">
        <v>1</v>
      </c>
    </row>
    <row r="470" spans="52:95" x14ac:dyDescent="0.25">
      <c r="AZ470" s="230" t="s">
        <v>615</v>
      </c>
      <c r="BA470" s="230" t="s">
        <v>5332</v>
      </c>
      <c r="BB470" s="230">
        <v>3</v>
      </c>
      <c r="BC470" s="194" t="s">
        <v>7472</v>
      </c>
      <c r="BD470" s="194" t="s">
        <v>13378</v>
      </c>
      <c r="BE470" s="194" t="s">
        <v>13379</v>
      </c>
      <c r="BJ470" s="230">
        <v>4</v>
      </c>
      <c r="BK470" s="230" t="s">
        <v>7474</v>
      </c>
      <c r="BL470" s="198" t="s">
        <v>7412</v>
      </c>
      <c r="CQ470" s="199">
        <v>1</v>
      </c>
    </row>
    <row r="471" spans="52:95" x14ac:dyDescent="0.25">
      <c r="AZ471" s="230" t="s">
        <v>615</v>
      </c>
      <c r="BA471" s="230" t="s">
        <v>5332</v>
      </c>
      <c r="BB471" s="230">
        <v>4</v>
      </c>
      <c r="BC471" s="194" t="s">
        <v>7502</v>
      </c>
      <c r="BD471" s="194" t="s">
        <v>13344</v>
      </c>
      <c r="BJ471" s="230">
        <v>4</v>
      </c>
      <c r="BK471" s="230" t="s">
        <v>7504</v>
      </c>
      <c r="BL471" s="198" t="s">
        <v>7412</v>
      </c>
      <c r="CQ471" s="199">
        <v>1</v>
      </c>
    </row>
    <row r="472" spans="52:95" x14ac:dyDescent="0.25">
      <c r="AZ472" s="230" t="s">
        <v>615</v>
      </c>
      <c r="BA472" s="230" t="s">
        <v>5332</v>
      </c>
      <c r="BB472" s="230">
        <v>5</v>
      </c>
      <c r="BC472" s="194" t="s">
        <v>7529</v>
      </c>
      <c r="BD472" s="194" t="s">
        <v>13380</v>
      </c>
      <c r="BE472" s="194" t="s">
        <v>13381</v>
      </c>
      <c r="BF472" s="194" t="s">
        <v>7532</v>
      </c>
      <c r="BG472" s="194" t="s">
        <v>7533</v>
      </c>
      <c r="BJ472" s="230">
        <v>4</v>
      </c>
      <c r="BK472" s="230" t="s">
        <v>7534</v>
      </c>
      <c r="BL472" s="198" t="s">
        <v>7412</v>
      </c>
      <c r="CQ472" s="199">
        <v>1</v>
      </c>
    </row>
    <row r="473" spans="52:95" x14ac:dyDescent="0.25">
      <c r="AZ473" s="230" t="s">
        <v>615</v>
      </c>
      <c r="BA473" s="230" t="s">
        <v>7562</v>
      </c>
      <c r="BB473" s="230">
        <v>1</v>
      </c>
      <c r="BC473" s="194" t="s">
        <v>7563</v>
      </c>
      <c r="BD473" s="194" t="s">
        <v>13380</v>
      </c>
      <c r="BJ473" s="230">
        <v>4</v>
      </c>
      <c r="BK473" s="230" t="s">
        <v>7564</v>
      </c>
      <c r="BL473" s="198" t="s">
        <v>7412</v>
      </c>
      <c r="CQ473" s="199">
        <v>1</v>
      </c>
    </row>
    <row r="474" spans="52:95" x14ac:dyDescent="0.25">
      <c r="AZ474" s="230" t="s">
        <v>615</v>
      </c>
      <c r="BA474" s="230" t="s">
        <v>7562</v>
      </c>
      <c r="BB474" s="230">
        <v>2</v>
      </c>
      <c r="BC474" s="194" t="s">
        <v>7589</v>
      </c>
      <c r="BD474" s="194" t="s">
        <v>7590</v>
      </c>
      <c r="BE474" s="194" t="s">
        <v>7591</v>
      </c>
      <c r="BF474" s="194" t="s">
        <v>7443</v>
      </c>
      <c r="BG474" s="194" t="s">
        <v>7442</v>
      </c>
      <c r="BH474" s="230" t="s">
        <v>7592</v>
      </c>
      <c r="BJ474" s="230">
        <v>4</v>
      </c>
      <c r="BK474" s="230" t="s">
        <v>7593</v>
      </c>
      <c r="BL474" s="198" t="s">
        <v>7412</v>
      </c>
      <c r="CQ474" s="199">
        <v>1</v>
      </c>
    </row>
    <row r="475" spans="52:95" x14ac:dyDescent="0.25">
      <c r="AZ475" s="230" t="s">
        <v>615</v>
      </c>
      <c r="BA475" s="230" t="s">
        <v>7562</v>
      </c>
      <c r="BB475" s="230">
        <v>3</v>
      </c>
      <c r="BC475" s="194" t="s">
        <v>7620</v>
      </c>
      <c r="BD475" s="194" t="s">
        <v>13378</v>
      </c>
      <c r="BE475" s="194" t="s">
        <v>13379</v>
      </c>
      <c r="BJ475" s="230">
        <v>4</v>
      </c>
      <c r="BK475" s="230" t="s">
        <v>7622</v>
      </c>
      <c r="BL475" s="198" t="s">
        <v>7412</v>
      </c>
      <c r="CQ475" s="199">
        <v>1</v>
      </c>
    </row>
    <row r="476" spans="52:95" x14ac:dyDescent="0.25">
      <c r="AZ476" s="230" t="s">
        <v>615</v>
      </c>
      <c r="BA476" s="230" t="s">
        <v>7562</v>
      </c>
      <c r="BB476" s="230">
        <v>4</v>
      </c>
      <c r="BC476" s="194" t="s">
        <v>7649</v>
      </c>
      <c r="BD476" s="194" t="s">
        <v>7650</v>
      </c>
      <c r="BE476" s="194" t="s">
        <v>7651</v>
      </c>
      <c r="BF476" s="194" t="s">
        <v>7652</v>
      </c>
      <c r="BG476" s="194" t="s">
        <v>7653</v>
      </c>
      <c r="BH476" s="230" t="s">
        <v>7654</v>
      </c>
      <c r="BI476" s="230" t="s">
        <v>7655</v>
      </c>
      <c r="BJ476" s="230">
        <v>4</v>
      </c>
      <c r="BK476" s="230" t="s">
        <v>7656</v>
      </c>
      <c r="BL476" s="198" t="s">
        <v>7412</v>
      </c>
      <c r="CQ476" s="199">
        <v>1</v>
      </c>
    </row>
    <row r="477" spans="52:95" x14ac:dyDescent="0.25">
      <c r="AZ477" s="230" t="s">
        <v>615</v>
      </c>
      <c r="BA477" s="230" t="s">
        <v>7562</v>
      </c>
      <c r="BB477" s="230">
        <v>5</v>
      </c>
      <c r="BC477" s="194" t="s">
        <v>7686</v>
      </c>
      <c r="BD477" s="194" t="s">
        <v>7687</v>
      </c>
      <c r="BE477" s="194" t="s">
        <v>7688</v>
      </c>
      <c r="BF477" s="194" t="s">
        <v>7689</v>
      </c>
      <c r="BG477" s="194" t="s">
        <v>7690</v>
      </c>
      <c r="BH477" s="230" t="s">
        <v>7691</v>
      </c>
      <c r="BJ477" s="230">
        <v>4</v>
      </c>
      <c r="BK477" s="230" t="s">
        <v>7692</v>
      </c>
      <c r="BL477" s="198" t="s">
        <v>7412</v>
      </c>
      <c r="CQ477" s="199">
        <v>1</v>
      </c>
    </row>
    <row r="478" spans="52:95" x14ac:dyDescent="0.25">
      <c r="AZ478" s="230" t="s">
        <v>615</v>
      </c>
      <c r="BA478" s="230" t="s">
        <v>5333</v>
      </c>
      <c r="BB478" s="230">
        <v>1</v>
      </c>
      <c r="BC478" s="194" t="s">
        <v>7719</v>
      </c>
      <c r="BD478" s="194" t="s">
        <v>13377</v>
      </c>
      <c r="BE478" s="194" t="s">
        <v>10683</v>
      </c>
      <c r="BH478" s="194"/>
      <c r="BI478" s="194"/>
      <c r="BJ478" s="230">
        <v>4</v>
      </c>
      <c r="BK478" s="230" t="s">
        <v>7720</v>
      </c>
      <c r="BL478" s="198" t="s">
        <v>7412</v>
      </c>
      <c r="CQ478" s="199">
        <v>1</v>
      </c>
    </row>
    <row r="479" spans="52:95" x14ac:dyDescent="0.25">
      <c r="AZ479" s="230" t="s">
        <v>615</v>
      </c>
      <c r="BA479" s="230" t="s">
        <v>5333</v>
      </c>
      <c r="BB479" s="230">
        <v>2</v>
      </c>
      <c r="BC479" s="194" t="s">
        <v>7745</v>
      </c>
      <c r="BD479" s="194" t="s">
        <v>7746</v>
      </c>
      <c r="BE479" s="194" t="s">
        <v>7747</v>
      </c>
      <c r="BF479" s="194" t="s">
        <v>7748</v>
      </c>
      <c r="BG479" s="194" t="s">
        <v>7749</v>
      </c>
      <c r="BH479" s="194" t="s">
        <v>7750</v>
      </c>
      <c r="BI479" s="194"/>
      <c r="BJ479" s="230">
        <v>4</v>
      </c>
      <c r="BK479" s="230" t="s">
        <v>7751</v>
      </c>
      <c r="BL479" s="198" t="s">
        <v>7412</v>
      </c>
      <c r="CQ479" s="199">
        <v>1</v>
      </c>
    </row>
    <row r="480" spans="52:95" x14ac:dyDescent="0.25">
      <c r="AZ480" s="230" t="s">
        <v>615</v>
      </c>
      <c r="BA480" s="230" t="s">
        <v>5333</v>
      </c>
      <c r="BB480" s="230">
        <v>3</v>
      </c>
      <c r="BC480" s="194" t="s">
        <v>7781</v>
      </c>
      <c r="BD480" s="194" t="s">
        <v>13377</v>
      </c>
      <c r="BE480" s="194" t="s">
        <v>13379</v>
      </c>
      <c r="BH480" s="194"/>
      <c r="BI480" s="194"/>
      <c r="BJ480" s="230">
        <v>4</v>
      </c>
      <c r="BK480" s="230" t="s">
        <v>7782</v>
      </c>
      <c r="BL480" s="198" t="s">
        <v>7412</v>
      </c>
      <c r="CQ480" s="199">
        <v>1</v>
      </c>
    </row>
    <row r="481" spans="52:95" x14ac:dyDescent="0.25">
      <c r="AZ481" s="230" t="s">
        <v>615</v>
      </c>
      <c r="BA481" s="230" t="s">
        <v>5333</v>
      </c>
      <c r="BB481" s="230">
        <v>4</v>
      </c>
      <c r="BC481" s="194" t="s">
        <v>7806</v>
      </c>
      <c r="BD481" s="194" t="s">
        <v>7807</v>
      </c>
      <c r="BE481" s="194" t="s">
        <v>7808</v>
      </c>
      <c r="BF481" s="194" t="s">
        <v>7654</v>
      </c>
      <c r="BG481" s="194" t="s">
        <v>7809</v>
      </c>
      <c r="BH481" s="194" t="s">
        <v>7810</v>
      </c>
      <c r="BI481" s="194" t="s">
        <v>7811</v>
      </c>
      <c r="BJ481" s="230">
        <v>4</v>
      </c>
      <c r="BK481" s="230" t="s">
        <v>7812</v>
      </c>
      <c r="BL481" s="198" t="s">
        <v>7412</v>
      </c>
      <c r="CQ481" s="199">
        <v>1</v>
      </c>
    </row>
    <row r="482" spans="52:95" x14ac:dyDescent="0.25">
      <c r="AZ482" s="230" t="s">
        <v>615</v>
      </c>
      <c r="BA482" s="230" t="s">
        <v>5333</v>
      </c>
      <c r="BB482" s="230">
        <v>5</v>
      </c>
      <c r="BC482" s="194" t="s">
        <v>7836</v>
      </c>
      <c r="BD482" s="194" t="s">
        <v>7837</v>
      </c>
      <c r="BE482" s="194" t="s">
        <v>7838</v>
      </c>
      <c r="BF482" s="194" t="s">
        <v>7839</v>
      </c>
      <c r="BG482" s="194" t="s">
        <v>7840</v>
      </c>
      <c r="BH482" s="194" t="s">
        <v>7533</v>
      </c>
      <c r="BI482" s="194"/>
      <c r="BJ482" s="230">
        <v>4</v>
      </c>
      <c r="BK482" s="230" t="s">
        <v>7841</v>
      </c>
      <c r="BL482" s="198" t="s">
        <v>7412</v>
      </c>
      <c r="CQ482" s="199">
        <v>1</v>
      </c>
    </row>
    <row r="483" spans="52:95" x14ac:dyDescent="0.25">
      <c r="AZ483" s="230" t="s">
        <v>631</v>
      </c>
      <c r="BA483" s="230" t="s">
        <v>5332</v>
      </c>
      <c r="BB483" s="230">
        <v>1</v>
      </c>
      <c r="BC483" s="194" t="s">
        <v>7408</v>
      </c>
      <c r="BD483" s="194" t="s">
        <v>13382</v>
      </c>
      <c r="BE483" s="194" t="s">
        <v>8951</v>
      </c>
      <c r="BI483" s="194"/>
      <c r="BJ483" s="230">
        <v>4</v>
      </c>
      <c r="BK483" s="230" t="s">
        <v>7411</v>
      </c>
      <c r="BL483" s="198" t="s">
        <v>7412</v>
      </c>
      <c r="CQ483" s="199">
        <v>1</v>
      </c>
    </row>
    <row r="484" spans="52:95" x14ac:dyDescent="0.25">
      <c r="AZ484" s="230" t="s">
        <v>631</v>
      </c>
      <c r="BA484" s="230" t="s">
        <v>5332</v>
      </c>
      <c r="BB484" s="230">
        <v>2</v>
      </c>
      <c r="BC484" s="194" t="s">
        <v>7439</v>
      </c>
      <c r="BD484" s="194" t="s">
        <v>13382</v>
      </c>
      <c r="BE484" s="194" t="s">
        <v>7441</v>
      </c>
      <c r="BF484" s="194" t="s">
        <v>7442</v>
      </c>
      <c r="BG484" s="194" t="s">
        <v>7443</v>
      </c>
      <c r="BI484" s="194"/>
      <c r="BJ484" s="230">
        <v>4</v>
      </c>
      <c r="BK484" s="230" t="s">
        <v>7444</v>
      </c>
      <c r="BL484" s="198" t="s">
        <v>7412</v>
      </c>
      <c r="CQ484" s="199">
        <v>1</v>
      </c>
    </row>
    <row r="485" spans="52:95" x14ac:dyDescent="0.25">
      <c r="AZ485" s="230" t="s">
        <v>631</v>
      </c>
      <c r="BA485" s="230" t="s">
        <v>5332</v>
      </c>
      <c r="BB485" s="230">
        <v>3</v>
      </c>
      <c r="BC485" s="194" t="s">
        <v>7472</v>
      </c>
      <c r="BD485" s="194" t="s">
        <v>13383</v>
      </c>
      <c r="BE485" s="194" t="s">
        <v>13384</v>
      </c>
      <c r="BJ485" s="230">
        <v>4</v>
      </c>
      <c r="BK485" s="230" t="s">
        <v>7474</v>
      </c>
      <c r="BL485" s="198" t="s">
        <v>7412</v>
      </c>
      <c r="CQ485" s="199">
        <v>1</v>
      </c>
    </row>
    <row r="486" spans="52:95" x14ac:dyDescent="0.25">
      <c r="AZ486" s="230" t="s">
        <v>631</v>
      </c>
      <c r="BA486" s="230" t="s">
        <v>5332</v>
      </c>
      <c r="BB486" s="230">
        <v>4</v>
      </c>
      <c r="BC486" s="194" t="s">
        <v>7502</v>
      </c>
      <c r="BD486" s="194" t="s">
        <v>13385</v>
      </c>
      <c r="BE486" s="194" t="s">
        <v>13344</v>
      </c>
      <c r="BJ486" s="230">
        <v>4</v>
      </c>
      <c r="BK486" s="230" t="s">
        <v>7504</v>
      </c>
      <c r="BL486" s="198" t="s">
        <v>7412</v>
      </c>
      <c r="CQ486" s="199">
        <v>1</v>
      </c>
    </row>
    <row r="487" spans="52:95" x14ac:dyDescent="0.25">
      <c r="AZ487" s="230" t="s">
        <v>631</v>
      </c>
      <c r="BA487" s="230" t="s">
        <v>5332</v>
      </c>
      <c r="BB487" s="230">
        <v>5</v>
      </c>
      <c r="BC487" s="194" t="s">
        <v>7529</v>
      </c>
      <c r="BD487" s="194" t="s">
        <v>13386</v>
      </c>
      <c r="BE487" s="194" t="s">
        <v>13387</v>
      </c>
      <c r="BF487" s="194" t="s">
        <v>7532</v>
      </c>
      <c r="BG487" s="194" t="s">
        <v>7533</v>
      </c>
      <c r="BJ487" s="230">
        <v>4</v>
      </c>
      <c r="BK487" s="230" t="s">
        <v>7534</v>
      </c>
      <c r="BL487" s="198" t="s">
        <v>7412</v>
      </c>
      <c r="CQ487" s="199">
        <v>1</v>
      </c>
    </row>
    <row r="488" spans="52:95" x14ac:dyDescent="0.25">
      <c r="AZ488" s="230" t="s">
        <v>631</v>
      </c>
      <c r="BA488" s="230" t="s">
        <v>7562</v>
      </c>
      <c r="BB488" s="230">
        <v>1</v>
      </c>
      <c r="BC488" s="194" t="s">
        <v>7563</v>
      </c>
      <c r="BD488" s="194" t="s">
        <v>13386</v>
      </c>
      <c r="BJ488" s="230">
        <v>4</v>
      </c>
      <c r="BK488" s="230" t="s">
        <v>7564</v>
      </c>
      <c r="BL488" s="198" t="s">
        <v>7412</v>
      </c>
      <c r="CQ488" s="199">
        <v>1</v>
      </c>
    </row>
    <row r="489" spans="52:95" x14ac:dyDescent="0.25">
      <c r="AZ489" s="230" t="s">
        <v>631</v>
      </c>
      <c r="BA489" s="230" t="s">
        <v>7562</v>
      </c>
      <c r="BB489" s="230">
        <v>2</v>
      </c>
      <c r="BC489" s="194" t="s">
        <v>7589</v>
      </c>
      <c r="BD489" s="194" t="s">
        <v>7590</v>
      </c>
      <c r="BE489" s="194" t="s">
        <v>7591</v>
      </c>
      <c r="BF489" s="194" t="s">
        <v>7443</v>
      </c>
      <c r="BG489" s="194" t="s">
        <v>7442</v>
      </c>
      <c r="BH489" s="230" t="s">
        <v>7592</v>
      </c>
      <c r="BJ489" s="230">
        <v>4</v>
      </c>
      <c r="BK489" s="230" t="s">
        <v>7593</v>
      </c>
      <c r="BL489" s="198" t="s">
        <v>7412</v>
      </c>
      <c r="CQ489" s="199">
        <v>1</v>
      </c>
    </row>
    <row r="490" spans="52:95" x14ac:dyDescent="0.25">
      <c r="AZ490" s="230" t="s">
        <v>631</v>
      </c>
      <c r="BA490" s="230" t="s">
        <v>7562</v>
      </c>
      <c r="BB490" s="230">
        <v>3</v>
      </c>
      <c r="BC490" s="194" t="s">
        <v>7620</v>
      </c>
      <c r="BD490" s="194" t="s">
        <v>13383</v>
      </c>
      <c r="BE490" s="194" t="s">
        <v>13384</v>
      </c>
      <c r="BJ490" s="230">
        <v>4</v>
      </c>
      <c r="BK490" s="230" t="s">
        <v>7622</v>
      </c>
      <c r="BL490" s="198" t="s">
        <v>7412</v>
      </c>
      <c r="CQ490" s="199">
        <v>1</v>
      </c>
    </row>
    <row r="491" spans="52:95" x14ac:dyDescent="0.25">
      <c r="AZ491" s="230" t="s">
        <v>631</v>
      </c>
      <c r="BA491" s="230" t="s">
        <v>7562</v>
      </c>
      <c r="BB491" s="230">
        <v>4</v>
      </c>
      <c r="BC491" s="194" t="s">
        <v>7649</v>
      </c>
      <c r="BD491" s="194" t="s">
        <v>7650</v>
      </c>
      <c r="BE491" s="194" t="s">
        <v>7651</v>
      </c>
      <c r="BF491" s="194" t="s">
        <v>7652</v>
      </c>
      <c r="BG491" s="194" t="s">
        <v>7653</v>
      </c>
      <c r="BH491" s="230" t="s">
        <v>7654</v>
      </c>
      <c r="BI491" s="230" t="s">
        <v>7655</v>
      </c>
      <c r="BJ491" s="230">
        <v>4</v>
      </c>
      <c r="BK491" s="230" t="s">
        <v>7656</v>
      </c>
      <c r="BL491" s="198" t="s">
        <v>7412</v>
      </c>
      <c r="CQ491" s="199">
        <v>1</v>
      </c>
    </row>
    <row r="492" spans="52:95" x14ac:dyDescent="0.25">
      <c r="AZ492" s="230" t="s">
        <v>631</v>
      </c>
      <c r="BA492" s="230" t="s">
        <v>7562</v>
      </c>
      <c r="BB492" s="230">
        <v>5</v>
      </c>
      <c r="BC492" s="194" t="s">
        <v>7686</v>
      </c>
      <c r="BD492" s="194" t="s">
        <v>7687</v>
      </c>
      <c r="BE492" s="194" t="s">
        <v>7688</v>
      </c>
      <c r="BF492" s="194" t="s">
        <v>7689</v>
      </c>
      <c r="BG492" s="194" t="s">
        <v>7690</v>
      </c>
      <c r="BH492" s="230" t="s">
        <v>7691</v>
      </c>
      <c r="BJ492" s="230">
        <v>4</v>
      </c>
      <c r="BK492" s="230" t="s">
        <v>7692</v>
      </c>
      <c r="BL492" s="198" t="s">
        <v>7412</v>
      </c>
      <c r="CQ492" s="199">
        <v>1</v>
      </c>
    </row>
    <row r="493" spans="52:95" x14ac:dyDescent="0.25">
      <c r="AZ493" s="230" t="s">
        <v>631</v>
      </c>
      <c r="BA493" s="230" t="s">
        <v>5333</v>
      </c>
      <c r="BB493" s="230">
        <v>1</v>
      </c>
      <c r="BC493" s="194" t="s">
        <v>7719</v>
      </c>
      <c r="BD493" s="194" t="s">
        <v>13382</v>
      </c>
      <c r="BE493" s="194" t="s">
        <v>8951</v>
      </c>
      <c r="BH493" s="194"/>
      <c r="BI493" s="194"/>
      <c r="BJ493" s="230">
        <v>4</v>
      </c>
      <c r="BK493" s="230" t="s">
        <v>7720</v>
      </c>
      <c r="BL493" s="198" t="s">
        <v>7412</v>
      </c>
      <c r="CQ493" s="199">
        <v>1</v>
      </c>
    </row>
    <row r="494" spans="52:95" x14ac:dyDescent="0.25">
      <c r="AZ494" s="230" t="s">
        <v>631</v>
      </c>
      <c r="BA494" s="230" t="s">
        <v>5333</v>
      </c>
      <c r="BB494" s="230">
        <v>2</v>
      </c>
      <c r="BC494" s="194" t="s">
        <v>7745</v>
      </c>
      <c r="BD494" s="194" t="s">
        <v>7746</v>
      </c>
      <c r="BE494" s="194" t="s">
        <v>7747</v>
      </c>
      <c r="BF494" s="194" t="s">
        <v>7748</v>
      </c>
      <c r="BG494" s="194" t="s">
        <v>7749</v>
      </c>
      <c r="BH494" s="194" t="s">
        <v>7750</v>
      </c>
      <c r="BI494" s="194"/>
      <c r="BJ494" s="230">
        <v>4</v>
      </c>
      <c r="BK494" s="230" t="s">
        <v>7751</v>
      </c>
      <c r="BL494" s="198" t="s">
        <v>7412</v>
      </c>
      <c r="CQ494" s="199">
        <v>1</v>
      </c>
    </row>
    <row r="495" spans="52:95" x14ac:dyDescent="0.25">
      <c r="AZ495" s="230" t="s">
        <v>631</v>
      </c>
      <c r="BA495" s="230" t="s">
        <v>5333</v>
      </c>
      <c r="BB495" s="230">
        <v>3</v>
      </c>
      <c r="BC495" s="194" t="s">
        <v>7781</v>
      </c>
      <c r="BD495" s="194" t="s">
        <v>13382</v>
      </c>
      <c r="BE495" s="194" t="s">
        <v>13384</v>
      </c>
      <c r="BH495" s="194"/>
      <c r="BI495" s="194"/>
      <c r="BJ495" s="230">
        <v>4</v>
      </c>
      <c r="BK495" s="230" t="s">
        <v>7782</v>
      </c>
      <c r="BL495" s="198" t="s">
        <v>7412</v>
      </c>
      <c r="CQ495" s="199">
        <v>1</v>
      </c>
    </row>
    <row r="496" spans="52:95" x14ac:dyDescent="0.25">
      <c r="AZ496" s="230" t="s">
        <v>631</v>
      </c>
      <c r="BA496" s="230" t="s">
        <v>5333</v>
      </c>
      <c r="BB496" s="230">
        <v>4</v>
      </c>
      <c r="BC496" s="194" t="s">
        <v>7806</v>
      </c>
      <c r="BD496" s="194" t="s">
        <v>7807</v>
      </c>
      <c r="BE496" s="194" t="s">
        <v>7808</v>
      </c>
      <c r="BF496" s="194" t="s">
        <v>7654</v>
      </c>
      <c r="BG496" s="194" t="s">
        <v>7809</v>
      </c>
      <c r="BH496" s="194" t="s">
        <v>7810</v>
      </c>
      <c r="BI496" s="194" t="s">
        <v>7811</v>
      </c>
      <c r="BJ496" s="230">
        <v>4</v>
      </c>
      <c r="BK496" s="230" t="s">
        <v>7812</v>
      </c>
      <c r="BL496" s="198" t="s">
        <v>7412</v>
      </c>
      <c r="CQ496" s="199">
        <v>1</v>
      </c>
    </row>
    <row r="497" spans="52:95" x14ac:dyDescent="0.25">
      <c r="AZ497" s="230" t="s">
        <v>631</v>
      </c>
      <c r="BA497" s="230" t="s">
        <v>5333</v>
      </c>
      <c r="BB497" s="230">
        <v>5</v>
      </c>
      <c r="BC497" s="194" t="s">
        <v>7836</v>
      </c>
      <c r="BD497" s="194" t="s">
        <v>7837</v>
      </c>
      <c r="BE497" s="194" t="s">
        <v>7838</v>
      </c>
      <c r="BF497" s="194" t="s">
        <v>7839</v>
      </c>
      <c r="BG497" s="194" t="s">
        <v>7840</v>
      </c>
      <c r="BH497" s="194" t="s">
        <v>7533</v>
      </c>
      <c r="BI497" s="194"/>
      <c r="BJ497" s="230">
        <v>4</v>
      </c>
      <c r="BK497" s="230" t="s">
        <v>7841</v>
      </c>
      <c r="BL497" s="198" t="s">
        <v>7412</v>
      </c>
      <c r="CQ497" s="199">
        <v>1</v>
      </c>
    </row>
    <row r="498" spans="52:95" x14ac:dyDescent="0.25">
      <c r="AZ498" s="230" t="s">
        <v>645</v>
      </c>
      <c r="BA498" s="230" t="s">
        <v>5332</v>
      </c>
      <c r="BB498" s="230">
        <v>1</v>
      </c>
      <c r="BC498" s="194" t="s">
        <v>7408</v>
      </c>
      <c r="BD498" s="194" t="s">
        <v>13388</v>
      </c>
      <c r="BE498" s="194" t="s">
        <v>10683</v>
      </c>
      <c r="BJ498" s="230">
        <v>4</v>
      </c>
      <c r="BK498" s="230" t="s">
        <v>7411</v>
      </c>
      <c r="BL498" s="198" t="s">
        <v>7412</v>
      </c>
      <c r="CQ498" s="199">
        <v>1</v>
      </c>
    </row>
    <row r="499" spans="52:95" x14ac:dyDescent="0.25">
      <c r="AZ499" s="230" t="s">
        <v>645</v>
      </c>
      <c r="BA499" s="230" t="s">
        <v>5332</v>
      </c>
      <c r="BB499" s="230">
        <v>2</v>
      </c>
      <c r="BC499" s="194" t="s">
        <v>7439</v>
      </c>
      <c r="BD499" s="194" t="s">
        <v>13388</v>
      </c>
      <c r="BE499" s="194" t="s">
        <v>7441</v>
      </c>
      <c r="BF499" s="194" t="s">
        <v>7442</v>
      </c>
      <c r="BG499" s="194" t="s">
        <v>7443</v>
      </c>
      <c r="BJ499" s="230">
        <v>4</v>
      </c>
      <c r="BK499" s="230" t="s">
        <v>7444</v>
      </c>
      <c r="BL499" s="198" t="s">
        <v>7412</v>
      </c>
      <c r="CQ499" s="199">
        <v>1</v>
      </c>
    </row>
    <row r="500" spans="52:95" x14ac:dyDescent="0.25">
      <c r="AZ500" s="230" t="s">
        <v>645</v>
      </c>
      <c r="BA500" s="230" t="s">
        <v>5332</v>
      </c>
      <c r="BB500" s="230">
        <v>3</v>
      </c>
      <c r="BC500" s="194" t="s">
        <v>7472</v>
      </c>
      <c r="BD500" s="194" t="s">
        <v>13389</v>
      </c>
      <c r="BE500" s="194" t="s">
        <v>13390</v>
      </c>
      <c r="BJ500" s="230">
        <v>4</v>
      </c>
      <c r="BK500" s="230" t="s">
        <v>7474</v>
      </c>
      <c r="BL500" s="198" t="s">
        <v>7412</v>
      </c>
      <c r="CQ500" s="199">
        <v>1</v>
      </c>
    </row>
    <row r="501" spans="52:95" x14ac:dyDescent="0.25">
      <c r="AZ501" s="230" t="s">
        <v>645</v>
      </c>
      <c r="BA501" s="230" t="s">
        <v>5332</v>
      </c>
      <c r="BB501" s="230">
        <v>4</v>
      </c>
      <c r="BC501" s="194" t="s">
        <v>7502</v>
      </c>
      <c r="BD501" s="194" t="s">
        <v>13344</v>
      </c>
      <c r="BJ501" s="230">
        <v>4</v>
      </c>
      <c r="BK501" s="230" t="s">
        <v>7504</v>
      </c>
      <c r="BL501" s="198" t="s">
        <v>7412</v>
      </c>
      <c r="CQ501" s="199">
        <v>1</v>
      </c>
    </row>
    <row r="502" spans="52:95" x14ac:dyDescent="0.25">
      <c r="AZ502" s="230" t="s">
        <v>645</v>
      </c>
      <c r="BA502" s="230" t="s">
        <v>5332</v>
      </c>
      <c r="BB502" s="230">
        <v>5</v>
      </c>
      <c r="BC502" s="194" t="s">
        <v>7529</v>
      </c>
      <c r="BD502" s="194" t="s">
        <v>13391</v>
      </c>
      <c r="BE502" s="194" t="s">
        <v>13392</v>
      </c>
      <c r="BF502" s="194" t="s">
        <v>7532</v>
      </c>
      <c r="BG502" s="194" t="s">
        <v>7533</v>
      </c>
      <c r="BJ502" s="230">
        <v>4</v>
      </c>
      <c r="BK502" s="230" t="s">
        <v>7534</v>
      </c>
      <c r="BL502" s="198" t="s">
        <v>7412</v>
      </c>
      <c r="CQ502" s="199">
        <v>1</v>
      </c>
    </row>
    <row r="503" spans="52:95" x14ac:dyDescent="0.25">
      <c r="AZ503" s="230" t="s">
        <v>645</v>
      </c>
      <c r="BA503" s="230" t="s">
        <v>7562</v>
      </c>
      <c r="BB503" s="230">
        <v>1</v>
      </c>
      <c r="BC503" s="194" t="s">
        <v>7563</v>
      </c>
      <c r="BD503" s="194" t="s">
        <v>13391</v>
      </c>
      <c r="BJ503" s="230">
        <v>4</v>
      </c>
      <c r="BK503" s="230" t="s">
        <v>7564</v>
      </c>
      <c r="BL503" s="198" t="s">
        <v>7412</v>
      </c>
      <c r="CQ503" s="199">
        <v>1</v>
      </c>
    </row>
    <row r="504" spans="52:95" x14ac:dyDescent="0.25">
      <c r="AZ504" s="230" t="s">
        <v>645</v>
      </c>
      <c r="BA504" s="230" t="s">
        <v>7562</v>
      </c>
      <c r="BB504" s="230">
        <v>2</v>
      </c>
      <c r="BC504" s="194" t="s">
        <v>7589</v>
      </c>
      <c r="BD504" s="194" t="s">
        <v>7590</v>
      </c>
      <c r="BE504" s="194" t="s">
        <v>7591</v>
      </c>
      <c r="BF504" s="194" t="s">
        <v>7443</v>
      </c>
      <c r="BG504" s="194" t="s">
        <v>7442</v>
      </c>
      <c r="BH504" s="230" t="s">
        <v>7592</v>
      </c>
      <c r="BJ504" s="230">
        <v>4</v>
      </c>
      <c r="BK504" s="230" t="s">
        <v>7593</v>
      </c>
      <c r="BL504" s="198" t="s">
        <v>7412</v>
      </c>
      <c r="CQ504" s="199">
        <v>1</v>
      </c>
    </row>
    <row r="505" spans="52:95" x14ac:dyDescent="0.25">
      <c r="AZ505" s="230" t="s">
        <v>645</v>
      </c>
      <c r="BA505" s="230" t="s">
        <v>7562</v>
      </c>
      <c r="BB505" s="230">
        <v>3</v>
      </c>
      <c r="BC505" s="194" t="s">
        <v>7620</v>
      </c>
      <c r="BD505" s="194" t="s">
        <v>13389</v>
      </c>
      <c r="BE505" s="194" t="s">
        <v>13390</v>
      </c>
      <c r="BJ505" s="230">
        <v>4</v>
      </c>
      <c r="BK505" s="230" t="s">
        <v>7622</v>
      </c>
      <c r="BL505" s="198" t="s">
        <v>7412</v>
      </c>
      <c r="CQ505" s="199">
        <v>1</v>
      </c>
    </row>
    <row r="506" spans="52:95" x14ac:dyDescent="0.25">
      <c r="AZ506" s="230" t="s">
        <v>645</v>
      </c>
      <c r="BA506" s="230" t="s">
        <v>7562</v>
      </c>
      <c r="BB506" s="230">
        <v>4</v>
      </c>
      <c r="BC506" s="194" t="s">
        <v>7649</v>
      </c>
      <c r="BD506" s="194" t="s">
        <v>7650</v>
      </c>
      <c r="BE506" s="194" t="s">
        <v>7651</v>
      </c>
      <c r="BF506" s="194" t="s">
        <v>7652</v>
      </c>
      <c r="BG506" s="194" t="s">
        <v>7653</v>
      </c>
      <c r="BH506" s="230" t="s">
        <v>7654</v>
      </c>
      <c r="BI506" s="230" t="s">
        <v>7655</v>
      </c>
      <c r="BJ506" s="230">
        <v>4</v>
      </c>
      <c r="BK506" s="230" t="s">
        <v>7656</v>
      </c>
      <c r="BL506" s="198" t="s">
        <v>7412</v>
      </c>
      <c r="CQ506" s="199">
        <v>1</v>
      </c>
    </row>
    <row r="507" spans="52:95" x14ac:dyDescent="0.25">
      <c r="AZ507" s="230" t="s">
        <v>645</v>
      </c>
      <c r="BA507" s="230" t="s">
        <v>7562</v>
      </c>
      <c r="BB507" s="230">
        <v>5</v>
      </c>
      <c r="BC507" s="194" t="s">
        <v>7686</v>
      </c>
      <c r="BD507" s="194" t="s">
        <v>7687</v>
      </c>
      <c r="BE507" s="194" t="s">
        <v>7688</v>
      </c>
      <c r="BF507" s="194" t="s">
        <v>7689</v>
      </c>
      <c r="BG507" s="194" t="s">
        <v>7690</v>
      </c>
      <c r="BH507" s="230" t="s">
        <v>7691</v>
      </c>
      <c r="BJ507" s="230">
        <v>4</v>
      </c>
      <c r="BK507" s="230" t="s">
        <v>7692</v>
      </c>
      <c r="BL507" s="198" t="s">
        <v>7412</v>
      </c>
      <c r="CQ507" s="199">
        <v>1</v>
      </c>
    </row>
    <row r="508" spans="52:95" x14ac:dyDescent="0.25">
      <c r="AZ508" s="230" t="s">
        <v>645</v>
      </c>
      <c r="BA508" s="230" t="s">
        <v>5333</v>
      </c>
      <c r="BB508" s="230">
        <v>1</v>
      </c>
      <c r="BC508" s="194" t="s">
        <v>7719</v>
      </c>
      <c r="BD508" s="194" t="s">
        <v>13388</v>
      </c>
      <c r="BE508" s="194" t="s">
        <v>10683</v>
      </c>
      <c r="BH508" s="194"/>
      <c r="BI508" s="194"/>
      <c r="BJ508" s="230">
        <v>4</v>
      </c>
      <c r="BK508" s="230" t="s">
        <v>7720</v>
      </c>
      <c r="BL508" s="198" t="s">
        <v>7412</v>
      </c>
      <c r="CQ508" s="199">
        <v>1</v>
      </c>
    </row>
    <row r="509" spans="52:95" x14ac:dyDescent="0.25">
      <c r="AZ509" s="230" t="s">
        <v>645</v>
      </c>
      <c r="BA509" s="230" t="s">
        <v>5333</v>
      </c>
      <c r="BB509" s="230">
        <v>2</v>
      </c>
      <c r="BC509" s="194" t="s">
        <v>7745</v>
      </c>
      <c r="BD509" s="194" t="s">
        <v>7746</v>
      </c>
      <c r="BE509" s="194" t="s">
        <v>7747</v>
      </c>
      <c r="BF509" s="194" t="s">
        <v>7748</v>
      </c>
      <c r="BG509" s="194" t="s">
        <v>7749</v>
      </c>
      <c r="BH509" s="194" t="s">
        <v>7750</v>
      </c>
      <c r="BI509" s="194"/>
      <c r="BJ509" s="230">
        <v>4</v>
      </c>
      <c r="BK509" s="230" t="s">
        <v>7751</v>
      </c>
      <c r="BL509" s="198" t="s">
        <v>7412</v>
      </c>
      <c r="CQ509" s="199">
        <v>1</v>
      </c>
    </row>
    <row r="510" spans="52:95" x14ac:dyDescent="0.25">
      <c r="AZ510" s="230" t="s">
        <v>645</v>
      </c>
      <c r="BA510" s="230" t="s">
        <v>5333</v>
      </c>
      <c r="BB510" s="230">
        <v>3</v>
      </c>
      <c r="BC510" s="194" t="s">
        <v>7781</v>
      </c>
      <c r="BD510" s="194" t="s">
        <v>13388</v>
      </c>
      <c r="BE510" s="194" t="s">
        <v>13390</v>
      </c>
      <c r="BH510" s="194"/>
      <c r="BI510" s="194"/>
      <c r="BJ510" s="230">
        <v>4</v>
      </c>
      <c r="BK510" s="230" t="s">
        <v>7782</v>
      </c>
      <c r="BL510" s="198" t="s">
        <v>7412</v>
      </c>
      <c r="CQ510" s="199">
        <v>1</v>
      </c>
    </row>
    <row r="511" spans="52:95" x14ac:dyDescent="0.25">
      <c r="AZ511" s="230" t="s">
        <v>645</v>
      </c>
      <c r="BA511" s="230" t="s">
        <v>5333</v>
      </c>
      <c r="BB511" s="230">
        <v>4</v>
      </c>
      <c r="BC511" s="194" t="s">
        <v>7806</v>
      </c>
      <c r="BD511" s="194" t="s">
        <v>7807</v>
      </c>
      <c r="BE511" s="194" t="s">
        <v>7808</v>
      </c>
      <c r="BF511" s="194" t="s">
        <v>7654</v>
      </c>
      <c r="BG511" s="194" t="s">
        <v>7809</v>
      </c>
      <c r="BH511" s="194" t="s">
        <v>7810</v>
      </c>
      <c r="BI511" s="194" t="s">
        <v>7811</v>
      </c>
      <c r="BJ511" s="230">
        <v>4</v>
      </c>
      <c r="BK511" s="230" t="s">
        <v>7812</v>
      </c>
      <c r="BL511" s="198" t="s">
        <v>7412</v>
      </c>
      <c r="CQ511" s="199">
        <v>1</v>
      </c>
    </row>
    <row r="512" spans="52:95" x14ac:dyDescent="0.25">
      <c r="AZ512" s="230" t="s">
        <v>645</v>
      </c>
      <c r="BA512" s="230" t="s">
        <v>5333</v>
      </c>
      <c r="BB512" s="230">
        <v>5</v>
      </c>
      <c r="BC512" s="194" t="s">
        <v>7836</v>
      </c>
      <c r="BD512" s="194" t="s">
        <v>7837</v>
      </c>
      <c r="BE512" s="194" t="s">
        <v>7838</v>
      </c>
      <c r="BF512" s="194" t="s">
        <v>7839</v>
      </c>
      <c r="BG512" s="194" t="s">
        <v>7840</v>
      </c>
      <c r="BH512" s="194" t="s">
        <v>7533</v>
      </c>
      <c r="BI512" s="194"/>
      <c r="BJ512" s="230">
        <v>4</v>
      </c>
      <c r="BK512" s="230" t="s">
        <v>7841</v>
      </c>
      <c r="BL512" s="198" t="s">
        <v>7412</v>
      </c>
      <c r="CQ512" s="199">
        <v>1</v>
      </c>
    </row>
    <row r="513" spans="52:95" x14ac:dyDescent="0.25">
      <c r="AZ513" s="230" t="s">
        <v>660</v>
      </c>
      <c r="BA513" s="230" t="s">
        <v>5332</v>
      </c>
      <c r="BB513" s="230">
        <v>1</v>
      </c>
      <c r="BC513" s="194" t="s">
        <v>7408</v>
      </c>
      <c r="BD513" s="194" t="s">
        <v>13393</v>
      </c>
      <c r="BE513" s="194" t="s">
        <v>10683</v>
      </c>
      <c r="BJ513" s="230">
        <v>4</v>
      </c>
      <c r="BK513" s="230" t="s">
        <v>7411</v>
      </c>
      <c r="BL513" s="198" t="s">
        <v>7412</v>
      </c>
      <c r="CQ513" s="199">
        <v>1</v>
      </c>
    </row>
    <row r="514" spans="52:95" x14ac:dyDescent="0.25">
      <c r="AZ514" s="230" t="s">
        <v>660</v>
      </c>
      <c r="BA514" s="230" t="s">
        <v>5332</v>
      </c>
      <c r="BB514" s="230">
        <v>2</v>
      </c>
      <c r="BC514" s="194" t="s">
        <v>7439</v>
      </c>
      <c r="BD514" s="194" t="s">
        <v>13393</v>
      </c>
      <c r="BE514" s="194" t="s">
        <v>7441</v>
      </c>
      <c r="BF514" s="194" t="s">
        <v>7442</v>
      </c>
      <c r="BG514" s="194" t="s">
        <v>7443</v>
      </c>
      <c r="BJ514" s="230">
        <v>4</v>
      </c>
      <c r="BK514" s="230" t="s">
        <v>7444</v>
      </c>
      <c r="BL514" s="198" t="s">
        <v>7412</v>
      </c>
      <c r="CQ514" s="199">
        <v>1</v>
      </c>
    </row>
    <row r="515" spans="52:95" x14ac:dyDescent="0.25">
      <c r="AZ515" s="230" t="s">
        <v>660</v>
      </c>
      <c r="BA515" s="230" t="s">
        <v>5332</v>
      </c>
      <c r="BB515" s="230">
        <v>3</v>
      </c>
      <c r="BC515" s="194" t="s">
        <v>7472</v>
      </c>
      <c r="BD515" s="194" t="s">
        <v>13394</v>
      </c>
      <c r="BE515" s="194" t="s">
        <v>13395</v>
      </c>
      <c r="BJ515" s="230">
        <v>4</v>
      </c>
      <c r="BK515" s="230" t="s">
        <v>7474</v>
      </c>
      <c r="BL515" s="198" t="s">
        <v>7412</v>
      </c>
      <c r="CQ515" s="199">
        <v>1</v>
      </c>
    </row>
    <row r="516" spans="52:95" x14ac:dyDescent="0.25">
      <c r="AZ516" s="230" t="s">
        <v>660</v>
      </c>
      <c r="BA516" s="230" t="s">
        <v>5332</v>
      </c>
      <c r="BB516" s="230">
        <v>4</v>
      </c>
      <c r="BC516" s="194" t="s">
        <v>7502</v>
      </c>
      <c r="BD516" s="194" t="s">
        <v>13344</v>
      </c>
      <c r="BJ516" s="230">
        <v>4</v>
      </c>
      <c r="BK516" s="230" t="s">
        <v>7504</v>
      </c>
      <c r="BL516" s="198" t="s">
        <v>7412</v>
      </c>
      <c r="CQ516" s="199">
        <v>1</v>
      </c>
    </row>
    <row r="517" spans="52:95" x14ac:dyDescent="0.25">
      <c r="AZ517" s="230" t="s">
        <v>660</v>
      </c>
      <c r="BA517" s="230" t="s">
        <v>5332</v>
      </c>
      <c r="BB517" s="230">
        <v>5</v>
      </c>
      <c r="BC517" s="194" t="s">
        <v>7529</v>
      </c>
      <c r="BD517" s="194" t="s">
        <v>13396</v>
      </c>
      <c r="BE517" s="194" t="s">
        <v>13397</v>
      </c>
      <c r="BF517" s="194" t="s">
        <v>7532</v>
      </c>
      <c r="BG517" s="194" t="s">
        <v>7533</v>
      </c>
      <c r="BJ517" s="230">
        <v>4</v>
      </c>
      <c r="BK517" s="230" t="s">
        <v>7534</v>
      </c>
      <c r="BL517" s="198" t="s">
        <v>7412</v>
      </c>
      <c r="CQ517" s="199">
        <v>1</v>
      </c>
    </row>
    <row r="518" spans="52:95" x14ac:dyDescent="0.25">
      <c r="AZ518" s="230" t="s">
        <v>660</v>
      </c>
      <c r="BA518" s="230" t="s">
        <v>7562</v>
      </c>
      <c r="BB518" s="230">
        <v>1</v>
      </c>
      <c r="BC518" s="194" t="s">
        <v>7563</v>
      </c>
      <c r="BD518" s="194" t="s">
        <v>13396</v>
      </c>
      <c r="BJ518" s="230">
        <v>4</v>
      </c>
      <c r="BK518" s="230" t="s">
        <v>7564</v>
      </c>
      <c r="BL518" s="198" t="s">
        <v>7412</v>
      </c>
      <c r="CQ518" s="199">
        <v>1</v>
      </c>
    </row>
    <row r="519" spans="52:95" x14ac:dyDescent="0.25">
      <c r="AZ519" s="230" t="s">
        <v>660</v>
      </c>
      <c r="BA519" s="230" t="s">
        <v>7562</v>
      </c>
      <c r="BB519" s="230">
        <v>2</v>
      </c>
      <c r="BC519" s="194" t="s">
        <v>7589</v>
      </c>
      <c r="BD519" s="194" t="s">
        <v>7590</v>
      </c>
      <c r="BE519" s="194" t="s">
        <v>7591</v>
      </c>
      <c r="BF519" s="194" t="s">
        <v>7443</v>
      </c>
      <c r="BG519" s="194" t="s">
        <v>7442</v>
      </c>
      <c r="BH519" s="230" t="s">
        <v>7592</v>
      </c>
      <c r="BJ519" s="230">
        <v>4</v>
      </c>
      <c r="BK519" s="230" t="s">
        <v>7593</v>
      </c>
      <c r="BL519" s="198" t="s">
        <v>7412</v>
      </c>
      <c r="CQ519" s="199">
        <v>1</v>
      </c>
    </row>
    <row r="520" spans="52:95" x14ac:dyDescent="0.25">
      <c r="AZ520" s="230" t="s">
        <v>660</v>
      </c>
      <c r="BA520" s="230" t="s">
        <v>7562</v>
      </c>
      <c r="BB520" s="230">
        <v>3</v>
      </c>
      <c r="BC520" s="194" t="s">
        <v>7620</v>
      </c>
      <c r="BD520" s="194" t="s">
        <v>13394</v>
      </c>
      <c r="BE520" s="194" t="s">
        <v>13395</v>
      </c>
      <c r="BJ520" s="230">
        <v>4</v>
      </c>
      <c r="BK520" s="230" t="s">
        <v>7622</v>
      </c>
      <c r="BL520" s="198" t="s">
        <v>7412</v>
      </c>
      <c r="CQ520" s="199">
        <v>1</v>
      </c>
    </row>
    <row r="521" spans="52:95" x14ac:dyDescent="0.25">
      <c r="AZ521" s="230" t="s">
        <v>660</v>
      </c>
      <c r="BA521" s="230" t="s">
        <v>7562</v>
      </c>
      <c r="BB521" s="230">
        <v>4</v>
      </c>
      <c r="BC521" s="194" t="s">
        <v>7649</v>
      </c>
      <c r="BD521" s="194" t="s">
        <v>7650</v>
      </c>
      <c r="BE521" s="194" t="s">
        <v>7651</v>
      </c>
      <c r="BF521" s="194" t="s">
        <v>7652</v>
      </c>
      <c r="BG521" s="194" t="s">
        <v>7653</v>
      </c>
      <c r="BH521" s="230" t="s">
        <v>7654</v>
      </c>
      <c r="BI521" s="230" t="s">
        <v>7655</v>
      </c>
      <c r="BJ521" s="230">
        <v>4</v>
      </c>
      <c r="BK521" s="230" t="s">
        <v>7656</v>
      </c>
      <c r="BL521" s="198" t="s">
        <v>7412</v>
      </c>
      <c r="CQ521" s="199">
        <v>1</v>
      </c>
    </row>
    <row r="522" spans="52:95" x14ac:dyDescent="0.25">
      <c r="AZ522" s="230" t="s">
        <v>660</v>
      </c>
      <c r="BA522" s="230" t="s">
        <v>7562</v>
      </c>
      <c r="BB522" s="230">
        <v>5</v>
      </c>
      <c r="BC522" s="194" t="s">
        <v>7686</v>
      </c>
      <c r="BD522" s="194" t="s">
        <v>7687</v>
      </c>
      <c r="BE522" s="194" t="s">
        <v>7688</v>
      </c>
      <c r="BF522" s="194" t="s">
        <v>7689</v>
      </c>
      <c r="BG522" s="194" t="s">
        <v>7690</v>
      </c>
      <c r="BH522" s="230" t="s">
        <v>7691</v>
      </c>
      <c r="BJ522" s="230">
        <v>4</v>
      </c>
      <c r="BK522" s="230" t="s">
        <v>7692</v>
      </c>
      <c r="BL522" s="198" t="s">
        <v>7412</v>
      </c>
      <c r="CQ522" s="199">
        <v>1</v>
      </c>
    </row>
    <row r="523" spans="52:95" x14ac:dyDescent="0.25">
      <c r="AZ523" s="230" t="s">
        <v>660</v>
      </c>
      <c r="BA523" s="230" t="s">
        <v>5333</v>
      </c>
      <c r="BB523" s="230">
        <v>1</v>
      </c>
      <c r="BC523" s="194" t="s">
        <v>7719</v>
      </c>
      <c r="BD523" s="194" t="s">
        <v>13393</v>
      </c>
      <c r="BE523" s="194" t="s">
        <v>10683</v>
      </c>
      <c r="BH523" s="194"/>
      <c r="BI523" s="194"/>
      <c r="BJ523" s="230">
        <v>4</v>
      </c>
      <c r="BK523" s="230" t="s">
        <v>7720</v>
      </c>
      <c r="BL523" s="198" t="s">
        <v>7412</v>
      </c>
      <c r="CQ523" s="199">
        <v>1</v>
      </c>
    </row>
    <row r="524" spans="52:95" x14ac:dyDescent="0.25">
      <c r="AZ524" s="230" t="s">
        <v>660</v>
      </c>
      <c r="BA524" s="230" t="s">
        <v>5333</v>
      </c>
      <c r="BB524" s="230">
        <v>2</v>
      </c>
      <c r="BC524" s="194" t="s">
        <v>7745</v>
      </c>
      <c r="BD524" s="194" t="s">
        <v>7746</v>
      </c>
      <c r="BE524" s="194" t="s">
        <v>7747</v>
      </c>
      <c r="BF524" s="194" t="s">
        <v>7748</v>
      </c>
      <c r="BG524" s="194" t="s">
        <v>7749</v>
      </c>
      <c r="BH524" s="194" t="s">
        <v>7750</v>
      </c>
      <c r="BI524" s="194"/>
      <c r="BJ524" s="230">
        <v>4</v>
      </c>
      <c r="BK524" s="230" t="s">
        <v>7751</v>
      </c>
      <c r="BL524" s="198" t="s">
        <v>7412</v>
      </c>
      <c r="CQ524" s="199">
        <v>1</v>
      </c>
    </row>
    <row r="525" spans="52:95" x14ac:dyDescent="0.25">
      <c r="AZ525" s="230" t="s">
        <v>660</v>
      </c>
      <c r="BA525" s="230" t="s">
        <v>5333</v>
      </c>
      <c r="BB525" s="230">
        <v>3</v>
      </c>
      <c r="BC525" s="194" t="s">
        <v>7781</v>
      </c>
      <c r="BD525" s="194" t="s">
        <v>13393</v>
      </c>
      <c r="BE525" s="194" t="s">
        <v>13395</v>
      </c>
      <c r="BH525" s="194"/>
      <c r="BI525" s="194"/>
      <c r="BJ525" s="230">
        <v>4</v>
      </c>
      <c r="BK525" s="230" t="s">
        <v>7782</v>
      </c>
      <c r="BL525" s="198" t="s">
        <v>7412</v>
      </c>
      <c r="CQ525" s="199">
        <v>1</v>
      </c>
    </row>
    <row r="526" spans="52:95" x14ac:dyDescent="0.25">
      <c r="AZ526" s="230" t="s">
        <v>660</v>
      </c>
      <c r="BA526" s="230" t="s">
        <v>5333</v>
      </c>
      <c r="BB526" s="230">
        <v>4</v>
      </c>
      <c r="BC526" s="194" t="s">
        <v>7806</v>
      </c>
      <c r="BD526" s="194" t="s">
        <v>7807</v>
      </c>
      <c r="BE526" s="194" t="s">
        <v>7808</v>
      </c>
      <c r="BF526" s="194" t="s">
        <v>7654</v>
      </c>
      <c r="BG526" s="194" t="s">
        <v>7809</v>
      </c>
      <c r="BH526" s="194" t="s">
        <v>7810</v>
      </c>
      <c r="BI526" s="194" t="s">
        <v>7811</v>
      </c>
      <c r="BJ526" s="230">
        <v>4</v>
      </c>
      <c r="BK526" s="230" t="s">
        <v>7812</v>
      </c>
      <c r="BL526" s="198" t="s">
        <v>7412</v>
      </c>
      <c r="CQ526" s="199">
        <v>1</v>
      </c>
    </row>
    <row r="527" spans="52:95" x14ac:dyDescent="0.25">
      <c r="AZ527" s="230" t="s">
        <v>660</v>
      </c>
      <c r="BA527" s="230" t="s">
        <v>5333</v>
      </c>
      <c r="BB527" s="230">
        <v>5</v>
      </c>
      <c r="BC527" s="194" t="s">
        <v>7836</v>
      </c>
      <c r="BD527" s="194" t="s">
        <v>7837</v>
      </c>
      <c r="BE527" s="194" t="s">
        <v>7838</v>
      </c>
      <c r="BF527" s="194" t="s">
        <v>7839</v>
      </c>
      <c r="BG527" s="194" t="s">
        <v>7840</v>
      </c>
      <c r="BH527" s="194" t="s">
        <v>7533</v>
      </c>
      <c r="BI527" s="194"/>
      <c r="BJ527" s="230">
        <v>4</v>
      </c>
      <c r="BK527" s="230" t="s">
        <v>7841</v>
      </c>
      <c r="BL527" s="198" t="s">
        <v>7412</v>
      </c>
      <c r="CQ527" s="199">
        <v>1</v>
      </c>
    </row>
    <row r="528" spans="52:95" x14ac:dyDescent="0.25">
      <c r="AZ528" s="230" t="s">
        <v>674</v>
      </c>
      <c r="BA528" s="230" t="s">
        <v>5332</v>
      </c>
      <c r="BB528" s="230">
        <v>1</v>
      </c>
      <c r="BC528" s="194" t="s">
        <v>7408</v>
      </c>
      <c r="BD528" s="194" t="s">
        <v>13398</v>
      </c>
      <c r="BE528" s="194" t="s">
        <v>10683</v>
      </c>
      <c r="BJ528" s="230">
        <v>4</v>
      </c>
      <c r="BK528" s="230" t="s">
        <v>7411</v>
      </c>
      <c r="BL528" s="198" t="s">
        <v>7412</v>
      </c>
      <c r="CQ528" s="199">
        <v>1</v>
      </c>
    </row>
    <row r="529" spans="52:95" x14ac:dyDescent="0.25">
      <c r="AZ529" s="230" t="s">
        <v>674</v>
      </c>
      <c r="BA529" s="230" t="s">
        <v>5332</v>
      </c>
      <c r="BB529" s="230">
        <v>2</v>
      </c>
      <c r="BC529" s="194" t="s">
        <v>7439</v>
      </c>
      <c r="BD529" s="194" t="s">
        <v>13398</v>
      </c>
      <c r="BE529" s="194" t="s">
        <v>7441</v>
      </c>
      <c r="BF529" s="194" t="s">
        <v>7442</v>
      </c>
      <c r="BG529" s="194" t="s">
        <v>7443</v>
      </c>
      <c r="BJ529" s="230">
        <v>4</v>
      </c>
      <c r="BK529" s="230" t="s">
        <v>7444</v>
      </c>
      <c r="BL529" s="198" t="s">
        <v>7412</v>
      </c>
      <c r="CQ529" s="199">
        <v>1</v>
      </c>
    </row>
    <row r="530" spans="52:95" x14ac:dyDescent="0.25">
      <c r="AZ530" s="230" t="s">
        <v>674</v>
      </c>
      <c r="BA530" s="230" t="s">
        <v>5332</v>
      </c>
      <c r="BB530" s="230">
        <v>3</v>
      </c>
      <c r="BC530" s="194" t="s">
        <v>7472</v>
      </c>
      <c r="BD530" s="194" t="s">
        <v>13399</v>
      </c>
      <c r="BE530" s="194" t="s">
        <v>13400</v>
      </c>
      <c r="BJ530" s="230">
        <v>4</v>
      </c>
      <c r="BK530" s="230" t="s">
        <v>7474</v>
      </c>
      <c r="BL530" s="198" t="s">
        <v>7412</v>
      </c>
      <c r="CQ530" s="199">
        <v>1</v>
      </c>
    </row>
    <row r="531" spans="52:95" x14ac:dyDescent="0.25">
      <c r="AZ531" s="230" t="s">
        <v>674</v>
      </c>
      <c r="BA531" s="230" t="s">
        <v>5332</v>
      </c>
      <c r="BB531" s="230">
        <v>4</v>
      </c>
      <c r="BC531" s="194" t="s">
        <v>7502</v>
      </c>
      <c r="BD531" s="194" t="s">
        <v>13344</v>
      </c>
      <c r="BJ531" s="230">
        <v>4</v>
      </c>
      <c r="BK531" s="230" t="s">
        <v>7504</v>
      </c>
      <c r="BL531" s="198" t="s">
        <v>7412</v>
      </c>
      <c r="CQ531" s="199">
        <v>1</v>
      </c>
    </row>
    <row r="532" spans="52:95" x14ac:dyDescent="0.25">
      <c r="AZ532" s="230" t="s">
        <v>674</v>
      </c>
      <c r="BA532" s="230" t="s">
        <v>5332</v>
      </c>
      <c r="BB532" s="230">
        <v>5</v>
      </c>
      <c r="BC532" s="194" t="s">
        <v>7529</v>
      </c>
      <c r="BD532" s="194" t="s">
        <v>13401</v>
      </c>
      <c r="BE532" s="194" t="s">
        <v>13402</v>
      </c>
      <c r="BF532" s="194" t="s">
        <v>7532</v>
      </c>
      <c r="BG532" s="194" t="s">
        <v>7533</v>
      </c>
      <c r="BJ532" s="230">
        <v>4</v>
      </c>
      <c r="BK532" s="230" t="s">
        <v>7534</v>
      </c>
      <c r="BL532" s="198" t="s">
        <v>7412</v>
      </c>
      <c r="CQ532" s="199">
        <v>1</v>
      </c>
    </row>
    <row r="533" spans="52:95" x14ac:dyDescent="0.25">
      <c r="AZ533" s="230" t="s">
        <v>674</v>
      </c>
      <c r="BA533" s="230" t="s">
        <v>7562</v>
      </c>
      <c r="BB533" s="230">
        <v>1</v>
      </c>
      <c r="BC533" s="194" t="s">
        <v>7563</v>
      </c>
      <c r="BD533" s="194" t="s">
        <v>13401</v>
      </c>
      <c r="BJ533" s="230">
        <v>4</v>
      </c>
      <c r="BK533" s="230" t="s">
        <v>7564</v>
      </c>
      <c r="BL533" s="198" t="s">
        <v>7412</v>
      </c>
      <c r="CQ533" s="199">
        <v>1</v>
      </c>
    </row>
    <row r="534" spans="52:95" x14ac:dyDescent="0.25">
      <c r="AZ534" s="230" t="s">
        <v>674</v>
      </c>
      <c r="BA534" s="230" t="s">
        <v>7562</v>
      </c>
      <c r="BB534" s="230">
        <v>2</v>
      </c>
      <c r="BC534" s="194" t="s">
        <v>7589</v>
      </c>
      <c r="BD534" s="194" t="s">
        <v>7590</v>
      </c>
      <c r="BE534" s="194" t="s">
        <v>7591</v>
      </c>
      <c r="BF534" s="194" t="s">
        <v>7443</v>
      </c>
      <c r="BG534" s="194" t="s">
        <v>7442</v>
      </c>
      <c r="BH534" s="230" t="s">
        <v>7592</v>
      </c>
      <c r="BJ534" s="230">
        <v>4</v>
      </c>
      <c r="BK534" s="230" t="s">
        <v>7593</v>
      </c>
      <c r="BL534" s="198" t="s">
        <v>7412</v>
      </c>
      <c r="CQ534" s="199">
        <v>1</v>
      </c>
    </row>
    <row r="535" spans="52:95" x14ac:dyDescent="0.25">
      <c r="AZ535" s="230" t="s">
        <v>674</v>
      </c>
      <c r="BA535" s="230" t="s">
        <v>7562</v>
      </c>
      <c r="BB535" s="230">
        <v>3</v>
      </c>
      <c r="BC535" s="194" t="s">
        <v>7620</v>
      </c>
      <c r="BD535" s="194" t="s">
        <v>13399</v>
      </c>
      <c r="BE535" s="194" t="s">
        <v>13400</v>
      </c>
      <c r="BJ535" s="230">
        <v>4</v>
      </c>
      <c r="BK535" s="230" t="s">
        <v>7622</v>
      </c>
      <c r="BL535" s="198" t="s">
        <v>7412</v>
      </c>
      <c r="CQ535" s="199">
        <v>1</v>
      </c>
    </row>
    <row r="536" spans="52:95" x14ac:dyDescent="0.25">
      <c r="AZ536" s="230" t="s">
        <v>674</v>
      </c>
      <c r="BA536" s="230" t="s">
        <v>7562</v>
      </c>
      <c r="BB536" s="230">
        <v>4</v>
      </c>
      <c r="BC536" s="194" t="s">
        <v>7649</v>
      </c>
      <c r="BD536" s="194" t="s">
        <v>7650</v>
      </c>
      <c r="BE536" s="194" t="s">
        <v>7651</v>
      </c>
      <c r="BF536" s="194" t="s">
        <v>7652</v>
      </c>
      <c r="BG536" s="194" t="s">
        <v>7653</v>
      </c>
      <c r="BH536" s="230" t="s">
        <v>7654</v>
      </c>
      <c r="BI536" s="230" t="s">
        <v>7655</v>
      </c>
      <c r="BJ536" s="230">
        <v>4</v>
      </c>
      <c r="BK536" s="230" t="s">
        <v>7656</v>
      </c>
      <c r="BL536" s="198" t="s">
        <v>7412</v>
      </c>
      <c r="CQ536" s="199">
        <v>1</v>
      </c>
    </row>
    <row r="537" spans="52:95" x14ac:dyDescent="0.25">
      <c r="AZ537" s="230" t="s">
        <v>674</v>
      </c>
      <c r="BA537" s="230" t="s">
        <v>7562</v>
      </c>
      <c r="BB537" s="230">
        <v>5</v>
      </c>
      <c r="BC537" s="194" t="s">
        <v>7686</v>
      </c>
      <c r="BD537" s="194" t="s">
        <v>7687</v>
      </c>
      <c r="BE537" s="194" t="s">
        <v>7688</v>
      </c>
      <c r="BF537" s="194" t="s">
        <v>7689</v>
      </c>
      <c r="BG537" s="194" t="s">
        <v>7690</v>
      </c>
      <c r="BH537" s="230" t="s">
        <v>7691</v>
      </c>
      <c r="BJ537" s="230">
        <v>4</v>
      </c>
      <c r="BK537" s="230" t="s">
        <v>7692</v>
      </c>
      <c r="BL537" s="198" t="s">
        <v>7412</v>
      </c>
      <c r="CQ537" s="199">
        <v>1</v>
      </c>
    </row>
    <row r="538" spans="52:95" x14ac:dyDescent="0.25">
      <c r="AZ538" s="230" t="s">
        <v>674</v>
      </c>
      <c r="BA538" s="230" t="s">
        <v>5333</v>
      </c>
      <c r="BB538" s="230">
        <v>1</v>
      </c>
      <c r="BC538" s="194" t="s">
        <v>7719</v>
      </c>
      <c r="BD538" s="194" t="s">
        <v>13398</v>
      </c>
      <c r="BE538" s="194" t="s">
        <v>10683</v>
      </c>
      <c r="BH538" s="194"/>
      <c r="BI538" s="194"/>
      <c r="BJ538" s="230">
        <v>4</v>
      </c>
      <c r="BK538" s="230" t="s">
        <v>7720</v>
      </c>
      <c r="BL538" s="198" t="s">
        <v>7412</v>
      </c>
      <c r="CQ538" s="199">
        <v>1</v>
      </c>
    </row>
    <row r="539" spans="52:95" x14ac:dyDescent="0.25">
      <c r="AZ539" s="230" t="s">
        <v>674</v>
      </c>
      <c r="BA539" s="230" t="s">
        <v>5333</v>
      </c>
      <c r="BB539" s="230">
        <v>2</v>
      </c>
      <c r="BC539" s="194" t="s">
        <v>7745</v>
      </c>
      <c r="BD539" s="194" t="s">
        <v>7746</v>
      </c>
      <c r="BE539" s="194" t="s">
        <v>7747</v>
      </c>
      <c r="BF539" s="194" t="s">
        <v>7748</v>
      </c>
      <c r="BG539" s="194" t="s">
        <v>7749</v>
      </c>
      <c r="BH539" s="194" t="s">
        <v>7750</v>
      </c>
      <c r="BI539" s="194"/>
      <c r="BJ539" s="230">
        <v>4</v>
      </c>
      <c r="BK539" s="230" t="s">
        <v>7751</v>
      </c>
      <c r="BL539" s="198" t="s">
        <v>7412</v>
      </c>
      <c r="CQ539" s="199">
        <v>1</v>
      </c>
    </row>
    <row r="540" spans="52:95" x14ac:dyDescent="0.25">
      <c r="AZ540" s="230" t="s">
        <v>674</v>
      </c>
      <c r="BA540" s="230" t="s">
        <v>5333</v>
      </c>
      <c r="BB540" s="230">
        <v>3</v>
      </c>
      <c r="BC540" s="194" t="s">
        <v>7781</v>
      </c>
      <c r="BD540" s="194" t="s">
        <v>13398</v>
      </c>
      <c r="BE540" s="194" t="s">
        <v>13400</v>
      </c>
      <c r="BH540" s="194"/>
      <c r="BI540" s="194"/>
      <c r="BJ540" s="230">
        <v>4</v>
      </c>
      <c r="BK540" s="230" t="s">
        <v>7782</v>
      </c>
      <c r="BL540" s="198" t="s">
        <v>7412</v>
      </c>
      <c r="CQ540" s="199">
        <v>1</v>
      </c>
    </row>
    <row r="541" spans="52:95" x14ac:dyDescent="0.25">
      <c r="AZ541" s="230" t="s">
        <v>674</v>
      </c>
      <c r="BA541" s="230" t="s">
        <v>5333</v>
      </c>
      <c r="BB541" s="230">
        <v>4</v>
      </c>
      <c r="BC541" s="194" t="s">
        <v>7806</v>
      </c>
      <c r="BD541" s="194" t="s">
        <v>7807</v>
      </c>
      <c r="BE541" s="194" t="s">
        <v>7808</v>
      </c>
      <c r="BF541" s="194" t="s">
        <v>7654</v>
      </c>
      <c r="BG541" s="194" t="s">
        <v>7809</v>
      </c>
      <c r="BH541" s="194" t="s">
        <v>7810</v>
      </c>
      <c r="BI541" s="194" t="s">
        <v>7811</v>
      </c>
      <c r="BJ541" s="230">
        <v>4</v>
      </c>
      <c r="BK541" s="230" t="s">
        <v>7812</v>
      </c>
      <c r="BL541" s="198" t="s">
        <v>7412</v>
      </c>
      <c r="CQ541" s="199">
        <v>1</v>
      </c>
    </row>
    <row r="542" spans="52:95" x14ac:dyDescent="0.25">
      <c r="AZ542" s="230" t="s">
        <v>674</v>
      </c>
      <c r="BA542" s="230" t="s">
        <v>5333</v>
      </c>
      <c r="BB542" s="230">
        <v>5</v>
      </c>
      <c r="BC542" s="194" t="s">
        <v>7836</v>
      </c>
      <c r="BD542" s="194" t="s">
        <v>7837</v>
      </c>
      <c r="BE542" s="194" t="s">
        <v>7838</v>
      </c>
      <c r="BF542" s="194" t="s">
        <v>7839</v>
      </c>
      <c r="BG542" s="194" t="s">
        <v>7840</v>
      </c>
      <c r="BH542" s="194" t="s">
        <v>7533</v>
      </c>
      <c r="BI542" s="194"/>
      <c r="BJ542" s="230">
        <v>4</v>
      </c>
      <c r="BK542" s="230" t="s">
        <v>7841</v>
      </c>
      <c r="BL542" s="198" t="s">
        <v>7412</v>
      </c>
      <c r="CQ542" s="199">
        <v>1</v>
      </c>
    </row>
    <row r="543" spans="52:95" x14ac:dyDescent="0.25">
      <c r="AZ543" s="230" t="s">
        <v>689</v>
      </c>
      <c r="BA543" s="230" t="s">
        <v>5332</v>
      </c>
      <c r="BB543" s="230">
        <v>1</v>
      </c>
      <c r="BC543" s="194" t="s">
        <v>7408</v>
      </c>
      <c r="BD543" s="194" t="s">
        <v>13403</v>
      </c>
      <c r="BE543" s="194" t="s">
        <v>8951</v>
      </c>
      <c r="BJ543" s="230">
        <v>4</v>
      </c>
      <c r="BK543" s="230" t="s">
        <v>7411</v>
      </c>
      <c r="BL543" s="198" t="s">
        <v>7412</v>
      </c>
      <c r="CQ543" s="199">
        <v>1</v>
      </c>
    </row>
    <row r="544" spans="52:95" x14ac:dyDescent="0.25">
      <c r="AZ544" s="230" t="s">
        <v>689</v>
      </c>
      <c r="BA544" s="230" t="s">
        <v>5332</v>
      </c>
      <c r="BB544" s="230">
        <v>2</v>
      </c>
      <c r="BC544" s="194" t="s">
        <v>7439</v>
      </c>
      <c r="BD544" s="194" t="s">
        <v>13404</v>
      </c>
      <c r="BE544" s="194" t="s">
        <v>7441</v>
      </c>
      <c r="BF544" s="194" t="s">
        <v>7442</v>
      </c>
      <c r="BG544" s="194" t="s">
        <v>7443</v>
      </c>
      <c r="BJ544" s="230">
        <v>4</v>
      </c>
      <c r="BK544" s="230" t="s">
        <v>7444</v>
      </c>
      <c r="BL544" s="198" t="s">
        <v>7412</v>
      </c>
      <c r="CQ544" s="199">
        <v>1</v>
      </c>
    </row>
    <row r="545" spans="52:95" x14ac:dyDescent="0.25">
      <c r="AZ545" s="230" t="s">
        <v>689</v>
      </c>
      <c r="BA545" s="230" t="s">
        <v>5332</v>
      </c>
      <c r="BB545" s="230">
        <v>3</v>
      </c>
      <c r="BC545" s="194" t="s">
        <v>7472</v>
      </c>
      <c r="BD545" s="194" t="s">
        <v>13405</v>
      </c>
      <c r="BE545" s="194" t="s">
        <v>13406</v>
      </c>
      <c r="BJ545" s="230">
        <v>4</v>
      </c>
      <c r="BK545" s="230" t="s">
        <v>7474</v>
      </c>
      <c r="BL545" s="198" t="s">
        <v>7412</v>
      </c>
      <c r="CQ545" s="199">
        <v>1</v>
      </c>
    </row>
    <row r="546" spans="52:95" x14ac:dyDescent="0.25">
      <c r="AZ546" s="230" t="s">
        <v>689</v>
      </c>
      <c r="BA546" s="230" t="s">
        <v>5332</v>
      </c>
      <c r="BB546" s="230">
        <v>4</v>
      </c>
      <c r="BC546" s="194" t="s">
        <v>7502</v>
      </c>
      <c r="BD546" s="194" t="s">
        <v>13344</v>
      </c>
      <c r="BJ546" s="230">
        <v>4</v>
      </c>
      <c r="BK546" s="230" t="s">
        <v>7504</v>
      </c>
      <c r="BL546" s="198" t="s">
        <v>7412</v>
      </c>
      <c r="CQ546" s="199">
        <v>1</v>
      </c>
    </row>
    <row r="547" spans="52:95" x14ac:dyDescent="0.25">
      <c r="AZ547" s="230" t="s">
        <v>689</v>
      </c>
      <c r="BA547" s="230" t="s">
        <v>5332</v>
      </c>
      <c r="BB547" s="230">
        <v>5</v>
      </c>
      <c r="BC547" s="194" t="s">
        <v>7529</v>
      </c>
      <c r="BD547" s="194" t="s">
        <v>13407</v>
      </c>
      <c r="BE547" s="194" t="s">
        <v>13408</v>
      </c>
      <c r="BF547" s="194" t="s">
        <v>7532</v>
      </c>
      <c r="BG547" s="194" t="s">
        <v>7533</v>
      </c>
      <c r="BJ547" s="230">
        <v>4</v>
      </c>
      <c r="BK547" s="230" t="s">
        <v>7534</v>
      </c>
      <c r="BL547" s="198" t="s">
        <v>7412</v>
      </c>
      <c r="CQ547" s="199">
        <v>1</v>
      </c>
    </row>
    <row r="548" spans="52:95" x14ac:dyDescent="0.25">
      <c r="AZ548" s="230" t="s">
        <v>689</v>
      </c>
      <c r="BA548" s="230" t="s">
        <v>7562</v>
      </c>
      <c r="BB548" s="230">
        <v>1</v>
      </c>
      <c r="BC548" s="194" t="s">
        <v>7563</v>
      </c>
      <c r="BD548" s="194" t="s">
        <v>13407</v>
      </c>
      <c r="BJ548" s="230">
        <v>4</v>
      </c>
      <c r="BK548" s="230" t="s">
        <v>7564</v>
      </c>
      <c r="BL548" s="198" t="s">
        <v>7412</v>
      </c>
      <c r="CQ548" s="199">
        <v>1</v>
      </c>
    </row>
    <row r="549" spans="52:95" x14ac:dyDescent="0.25">
      <c r="AZ549" s="230" t="s">
        <v>689</v>
      </c>
      <c r="BA549" s="230" t="s">
        <v>7562</v>
      </c>
      <c r="BB549" s="230">
        <v>2</v>
      </c>
      <c r="BC549" s="194" t="s">
        <v>7589</v>
      </c>
      <c r="BD549" s="194" t="s">
        <v>7590</v>
      </c>
      <c r="BE549" s="194" t="s">
        <v>7591</v>
      </c>
      <c r="BF549" s="194" t="s">
        <v>7443</v>
      </c>
      <c r="BG549" s="194" t="s">
        <v>7442</v>
      </c>
      <c r="BH549" s="230" t="s">
        <v>7592</v>
      </c>
      <c r="BJ549" s="230">
        <v>4</v>
      </c>
      <c r="BK549" s="230" t="s">
        <v>7593</v>
      </c>
      <c r="BL549" s="198" t="s">
        <v>7412</v>
      </c>
      <c r="CQ549" s="199">
        <v>1</v>
      </c>
    </row>
    <row r="550" spans="52:95" x14ac:dyDescent="0.25">
      <c r="AZ550" s="230" t="s">
        <v>689</v>
      </c>
      <c r="BA550" s="230" t="s">
        <v>7562</v>
      </c>
      <c r="BB550" s="230">
        <v>3</v>
      </c>
      <c r="BC550" s="194" t="s">
        <v>7620</v>
      </c>
      <c r="BD550" s="194" t="s">
        <v>13405</v>
      </c>
      <c r="BE550" s="194" t="s">
        <v>13406</v>
      </c>
      <c r="BJ550" s="230">
        <v>4</v>
      </c>
      <c r="BK550" s="230" t="s">
        <v>7622</v>
      </c>
      <c r="BL550" s="198" t="s">
        <v>7412</v>
      </c>
      <c r="CQ550" s="199">
        <v>1</v>
      </c>
    </row>
    <row r="551" spans="52:95" x14ac:dyDescent="0.25">
      <c r="AZ551" s="230" t="s">
        <v>689</v>
      </c>
      <c r="BA551" s="230" t="s">
        <v>7562</v>
      </c>
      <c r="BB551" s="230">
        <v>4</v>
      </c>
      <c r="BC551" s="194" t="s">
        <v>7649</v>
      </c>
      <c r="BD551" s="194" t="s">
        <v>7650</v>
      </c>
      <c r="BE551" s="194" t="s">
        <v>7651</v>
      </c>
      <c r="BF551" s="194" t="s">
        <v>7652</v>
      </c>
      <c r="BG551" s="194" t="s">
        <v>7653</v>
      </c>
      <c r="BH551" s="230" t="s">
        <v>7654</v>
      </c>
      <c r="BI551" s="230" t="s">
        <v>7655</v>
      </c>
      <c r="BJ551" s="230">
        <v>4</v>
      </c>
      <c r="BK551" s="230" t="s">
        <v>7656</v>
      </c>
      <c r="BL551" s="198" t="s">
        <v>7412</v>
      </c>
      <c r="CQ551" s="199">
        <v>1</v>
      </c>
    </row>
    <row r="552" spans="52:95" x14ac:dyDescent="0.25">
      <c r="AZ552" s="230" t="s">
        <v>689</v>
      </c>
      <c r="BA552" s="230" t="s">
        <v>7562</v>
      </c>
      <c r="BB552" s="230">
        <v>5</v>
      </c>
      <c r="BC552" s="194" t="s">
        <v>7686</v>
      </c>
      <c r="BD552" s="194" t="s">
        <v>7687</v>
      </c>
      <c r="BE552" s="194" t="s">
        <v>7688</v>
      </c>
      <c r="BF552" s="194" t="s">
        <v>7689</v>
      </c>
      <c r="BG552" s="194" t="s">
        <v>7690</v>
      </c>
      <c r="BH552" s="230" t="s">
        <v>7691</v>
      </c>
      <c r="BJ552" s="230">
        <v>4</v>
      </c>
      <c r="BK552" s="230" t="s">
        <v>7692</v>
      </c>
      <c r="BL552" s="198" t="s">
        <v>7412</v>
      </c>
      <c r="CQ552" s="199">
        <v>1</v>
      </c>
    </row>
    <row r="553" spans="52:95" x14ac:dyDescent="0.25">
      <c r="AZ553" s="230" t="s">
        <v>689</v>
      </c>
      <c r="BA553" s="230" t="s">
        <v>5333</v>
      </c>
      <c r="BB553" s="230">
        <v>1</v>
      </c>
      <c r="BC553" s="194" t="s">
        <v>7719</v>
      </c>
      <c r="BD553" s="194" t="s">
        <v>13403</v>
      </c>
      <c r="BE553" s="194" t="s">
        <v>8951</v>
      </c>
      <c r="BH553" s="194"/>
      <c r="BI553" s="194"/>
      <c r="BJ553" s="230">
        <v>4</v>
      </c>
      <c r="BK553" s="230" t="s">
        <v>7720</v>
      </c>
      <c r="BL553" s="198" t="s">
        <v>7412</v>
      </c>
      <c r="CQ553" s="199">
        <v>1</v>
      </c>
    </row>
    <row r="554" spans="52:95" x14ac:dyDescent="0.25">
      <c r="AZ554" s="230" t="s">
        <v>689</v>
      </c>
      <c r="BA554" s="230" t="s">
        <v>5333</v>
      </c>
      <c r="BB554" s="230">
        <v>2</v>
      </c>
      <c r="BC554" s="194" t="s">
        <v>7745</v>
      </c>
      <c r="BD554" s="194" t="s">
        <v>7746</v>
      </c>
      <c r="BE554" s="194" t="s">
        <v>7747</v>
      </c>
      <c r="BF554" s="194" t="s">
        <v>7748</v>
      </c>
      <c r="BG554" s="194" t="s">
        <v>7749</v>
      </c>
      <c r="BH554" s="194" t="s">
        <v>7750</v>
      </c>
      <c r="BI554" s="194"/>
      <c r="BJ554" s="230">
        <v>4</v>
      </c>
      <c r="BK554" s="230" t="s">
        <v>7751</v>
      </c>
      <c r="BL554" s="198" t="s">
        <v>7412</v>
      </c>
      <c r="CQ554" s="199">
        <v>1</v>
      </c>
    </row>
    <row r="555" spans="52:95" x14ac:dyDescent="0.25">
      <c r="AZ555" s="230" t="s">
        <v>689</v>
      </c>
      <c r="BA555" s="230" t="s">
        <v>5333</v>
      </c>
      <c r="BB555" s="230">
        <v>3</v>
      </c>
      <c r="BC555" s="194" t="s">
        <v>7781</v>
      </c>
      <c r="BD555" s="194" t="s">
        <v>13403</v>
      </c>
      <c r="BE555" s="194" t="s">
        <v>13406</v>
      </c>
      <c r="BH555" s="194"/>
      <c r="BI555" s="194"/>
      <c r="BJ555" s="230">
        <v>4</v>
      </c>
      <c r="BK555" s="230" t="s">
        <v>7782</v>
      </c>
      <c r="BL555" s="198" t="s">
        <v>7412</v>
      </c>
      <c r="CQ555" s="199">
        <v>1</v>
      </c>
    </row>
    <row r="556" spans="52:95" x14ac:dyDescent="0.25">
      <c r="AZ556" s="230" t="s">
        <v>689</v>
      </c>
      <c r="BA556" s="230" t="s">
        <v>5333</v>
      </c>
      <c r="BB556" s="230">
        <v>4</v>
      </c>
      <c r="BC556" s="194" t="s">
        <v>7806</v>
      </c>
      <c r="BD556" s="194" t="s">
        <v>7807</v>
      </c>
      <c r="BE556" s="194" t="s">
        <v>7808</v>
      </c>
      <c r="BF556" s="194" t="s">
        <v>7654</v>
      </c>
      <c r="BG556" s="194" t="s">
        <v>7809</v>
      </c>
      <c r="BH556" s="194" t="s">
        <v>7810</v>
      </c>
      <c r="BI556" s="194" t="s">
        <v>7811</v>
      </c>
      <c r="BJ556" s="230">
        <v>4</v>
      </c>
      <c r="BK556" s="230" t="s">
        <v>7812</v>
      </c>
      <c r="BL556" s="198" t="s">
        <v>7412</v>
      </c>
      <c r="CQ556" s="199">
        <v>1</v>
      </c>
    </row>
    <row r="557" spans="52:95" x14ac:dyDescent="0.25">
      <c r="AZ557" s="230" t="s">
        <v>689</v>
      </c>
      <c r="BA557" s="230" t="s">
        <v>5333</v>
      </c>
      <c r="BB557" s="230">
        <v>5</v>
      </c>
      <c r="BC557" s="194" t="s">
        <v>7836</v>
      </c>
      <c r="BD557" s="194" t="s">
        <v>7837</v>
      </c>
      <c r="BE557" s="194" t="s">
        <v>7838</v>
      </c>
      <c r="BF557" s="194" t="s">
        <v>7839</v>
      </c>
      <c r="BG557" s="194" t="s">
        <v>7840</v>
      </c>
      <c r="BH557" s="194" t="s">
        <v>7533</v>
      </c>
      <c r="BI557" s="194"/>
      <c r="BJ557" s="230">
        <v>4</v>
      </c>
      <c r="BK557" s="230" t="s">
        <v>7841</v>
      </c>
      <c r="BL557" s="198" t="s">
        <v>7412</v>
      </c>
      <c r="CQ557" s="199">
        <v>1</v>
      </c>
    </row>
    <row r="558" spans="52:95" x14ac:dyDescent="0.25">
      <c r="AZ558" s="230" t="s">
        <v>704</v>
      </c>
      <c r="BA558" s="230" t="s">
        <v>5332</v>
      </c>
      <c r="BB558" s="230">
        <v>1</v>
      </c>
      <c r="BC558" s="194" t="s">
        <v>7408</v>
      </c>
      <c r="BD558" s="194" t="s">
        <v>10683</v>
      </c>
      <c r="BJ558" s="230">
        <v>4</v>
      </c>
      <c r="BK558" s="230" t="s">
        <v>7411</v>
      </c>
      <c r="BL558" s="198" t="s">
        <v>7412</v>
      </c>
      <c r="CQ558" s="199">
        <v>1</v>
      </c>
    </row>
    <row r="559" spans="52:95" x14ac:dyDescent="0.25">
      <c r="AZ559" s="230" t="s">
        <v>704</v>
      </c>
      <c r="BA559" s="230" t="s">
        <v>5332</v>
      </c>
      <c r="BB559" s="230">
        <v>2</v>
      </c>
      <c r="BC559" s="194" t="s">
        <v>7439</v>
      </c>
      <c r="BD559" s="194" t="s">
        <v>13409</v>
      </c>
      <c r="BE559" s="194" t="s">
        <v>7441</v>
      </c>
      <c r="BF559" s="194" t="s">
        <v>7442</v>
      </c>
      <c r="BG559" s="194" t="s">
        <v>7443</v>
      </c>
      <c r="BJ559" s="230">
        <v>4</v>
      </c>
      <c r="BK559" s="230" t="s">
        <v>7444</v>
      </c>
      <c r="BL559" s="198" t="s">
        <v>7412</v>
      </c>
      <c r="CQ559" s="199">
        <v>1</v>
      </c>
    </row>
    <row r="560" spans="52:95" x14ac:dyDescent="0.25">
      <c r="AZ560" s="230" t="s">
        <v>704</v>
      </c>
      <c r="BA560" s="230" t="s">
        <v>5332</v>
      </c>
      <c r="BB560" s="230">
        <v>3</v>
      </c>
      <c r="BC560" s="194" t="s">
        <v>7472</v>
      </c>
      <c r="BD560" s="194" t="s">
        <v>13410</v>
      </c>
      <c r="BE560" s="194" t="s">
        <v>13411</v>
      </c>
      <c r="BI560" s="194"/>
      <c r="BJ560" s="230">
        <v>4</v>
      </c>
      <c r="BK560" s="230" t="s">
        <v>7474</v>
      </c>
      <c r="BL560" s="198" t="s">
        <v>7412</v>
      </c>
      <c r="CQ560" s="199">
        <v>1</v>
      </c>
    </row>
    <row r="561" spans="52:95" x14ac:dyDescent="0.25">
      <c r="AZ561" s="230" t="s">
        <v>704</v>
      </c>
      <c r="BA561" s="230" t="s">
        <v>5332</v>
      </c>
      <c r="BB561" s="230">
        <v>4</v>
      </c>
      <c r="BC561" s="194" t="s">
        <v>7502</v>
      </c>
      <c r="BD561" s="194" t="s">
        <v>13344</v>
      </c>
      <c r="BJ561" s="230">
        <v>4</v>
      </c>
      <c r="BK561" s="230" t="s">
        <v>7504</v>
      </c>
      <c r="BL561" s="198" t="s">
        <v>7412</v>
      </c>
      <c r="CQ561" s="199">
        <v>1</v>
      </c>
    </row>
    <row r="562" spans="52:95" x14ac:dyDescent="0.25">
      <c r="AZ562" s="230" t="s">
        <v>704</v>
      </c>
      <c r="BA562" s="230" t="s">
        <v>5332</v>
      </c>
      <c r="BB562" s="230">
        <v>5</v>
      </c>
      <c r="BC562" s="194" t="s">
        <v>7529</v>
      </c>
      <c r="BD562" s="194" t="s">
        <v>13412</v>
      </c>
      <c r="BE562" s="194" t="s">
        <v>13413</v>
      </c>
      <c r="BF562" s="194" t="s">
        <v>7532</v>
      </c>
      <c r="BG562" s="194" t="s">
        <v>7533</v>
      </c>
      <c r="BJ562" s="230">
        <v>4</v>
      </c>
      <c r="BK562" s="230" t="s">
        <v>7534</v>
      </c>
      <c r="BL562" s="198" t="s">
        <v>7412</v>
      </c>
      <c r="CQ562" s="199">
        <v>1</v>
      </c>
    </row>
    <row r="563" spans="52:95" x14ac:dyDescent="0.25">
      <c r="AZ563" s="230" t="s">
        <v>704</v>
      </c>
      <c r="BA563" s="230" t="s">
        <v>7562</v>
      </c>
      <c r="BB563" s="230">
        <v>1</v>
      </c>
      <c r="BC563" s="194" t="s">
        <v>7563</v>
      </c>
      <c r="BD563" s="194" t="s">
        <v>13412</v>
      </c>
      <c r="BJ563" s="230">
        <v>4</v>
      </c>
      <c r="BK563" s="230" t="s">
        <v>7564</v>
      </c>
      <c r="BL563" s="198" t="s">
        <v>7412</v>
      </c>
      <c r="CQ563" s="199">
        <v>1</v>
      </c>
    </row>
    <row r="564" spans="52:95" x14ac:dyDescent="0.25">
      <c r="AZ564" s="230" t="s">
        <v>704</v>
      </c>
      <c r="BA564" s="230" t="s">
        <v>7562</v>
      </c>
      <c r="BB564" s="230">
        <v>2</v>
      </c>
      <c r="BC564" s="194" t="s">
        <v>7589</v>
      </c>
      <c r="BD564" s="194" t="s">
        <v>7590</v>
      </c>
      <c r="BE564" s="194" t="s">
        <v>7591</v>
      </c>
      <c r="BF564" s="194" t="s">
        <v>7443</v>
      </c>
      <c r="BG564" s="194" t="s">
        <v>7442</v>
      </c>
      <c r="BH564" s="230" t="s">
        <v>7592</v>
      </c>
      <c r="BJ564" s="230">
        <v>4</v>
      </c>
      <c r="BK564" s="230" t="s">
        <v>7593</v>
      </c>
      <c r="BL564" s="198" t="s">
        <v>7412</v>
      </c>
      <c r="CQ564" s="199">
        <v>1</v>
      </c>
    </row>
    <row r="565" spans="52:95" x14ac:dyDescent="0.25">
      <c r="AZ565" s="230" t="s">
        <v>704</v>
      </c>
      <c r="BA565" s="230" t="s">
        <v>7562</v>
      </c>
      <c r="BB565" s="230">
        <v>3</v>
      </c>
      <c r="BC565" s="194" t="s">
        <v>7620</v>
      </c>
      <c r="BD565" s="194" t="s">
        <v>13410</v>
      </c>
      <c r="BE565" s="194" t="s">
        <v>13411</v>
      </c>
      <c r="BI565" s="194"/>
      <c r="BJ565" s="230">
        <v>4</v>
      </c>
      <c r="BK565" s="230" t="s">
        <v>7622</v>
      </c>
      <c r="BL565" s="198" t="s">
        <v>7412</v>
      </c>
      <c r="CQ565" s="199">
        <v>1</v>
      </c>
    </row>
    <row r="566" spans="52:95" x14ac:dyDescent="0.25">
      <c r="AZ566" s="230" t="s">
        <v>704</v>
      </c>
      <c r="BA566" s="230" t="s">
        <v>7562</v>
      </c>
      <c r="BB566" s="230">
        <v>4</v>
      </c>
      <c r="BC566" s="194" t="s">
        <v>7649</v>
      </c>
      <c r="BD566" s="194" t="s">
        <v>7650</v>
      </c>
      <c r="BE566" s="194" t="s">
        <v>7651</v>
      </c>
      <c r="BF566" s="194" t="s">
        <v>7652</v>
      </c>
      <c r="BG566" s="194" t="s">
        <v>7653</v>
      </c>
      <c r="BH566" s="230" t="s">
        <v>7654</v>
      </c>
      <c r="BI566" s="230" t="s">
        <v>7655</v>
      </c>
      <c r="BJ566" s="230">
        <v>4</v>
      </c>
      <c r="BK566" s="230" t="s">
        <v>7656</v>
      </c>
      <c r="BL566" s="198" t="s">
        <v>7412</v>
      </c>
      <c r="CQ566" s="199">
        <v>1</v>
      </c>
    </row>
    <row r="567" spans="52:95" x14ac:dyDescent="0.25">
      <c r="AZ567" s="230" t="s">
        <v>704</v>
      </c>
      <c r="BA567" s="230" t="s">
        <v>7562</v>
      </c>
      <c r="BB567" s="230">
        <v>5</v>
      </c>
      <c r="BC567" s="194" t="s">
        <v>7686</v>
      </c>
      <c r="BD567" s="194" t="s">
        <v>7687</v>
      </c>
      <c r="BE567" s="194" t="s">
        <v>7688</v>
      </c>
      <c r="BF567" s="194" t="s">
        <v>7689</v>
      </c>
      <c r="BG567" s="194" t="s">
        <v>7690</v>
      </c>
      <c r="BH567" s="230" t="s">
        <v>7691</v>
      </c>
      <c r="BJ567" s="230">
        <v>4</v>
      </c>
      <c r="BK567" s="230" t="s">
        <v>7692</v>
      </c>
      <c r="BL567" s="198" t="s">
        <v>7412</v>
      </c>
      <c r="CQ567" s="199">
        <v>1</v>
      </c>
    </row>
    <row r="568" spans="52:95" x14ac:dyDescent="0.25">
      <c r="AZ568" s="230" t="s">
        <v>704</v>
      </c>
      <c r="BA568" s="230" t="s">
        <v>5333</v>
      </c>
      <c r="BB568" s="230">
        <v>1</v>
      </c>
      <c r="BC568" s="194" t="s">
        <v>7719</v>
      </c>
      <c r="BD568" s="194" t="s">
        <v>10683</v>
      </c>
      <c r="BH568" s="194"/>
      <c r="BI568" s="194"/>
      <c r="BJ568" s="230">
        <v>4</v>
      </c>
      <c r="BK568" s="230" t="s">
        <v>7720</v>
      </c>
      <c r="BL568" s="198" t="s">
        <v>7412</v>
      </c>
      <c r="CQ568" s="199">
        <v>1</v>
      </c>
    </row>
    <row r="569" spans="52:95" x14ac:dyDescent="0.25">
      <c r="AZ569" s="230" t="s">
        <v>704</v>
      </c>
      <c r="BA569" s="230" t="s">
        <v>5333</v>
      </c>
      <c r="BB569" s="230">
        <v>2</v>
      </c>
      <c r="BC569" s="194" t="s">
        <v>7745</v>
      </c>
      <c r="BD569" s="194" t="s">
        <v>7746</v>
      </c>
      <c r="BE569" s="194" t="s">
        <v>7747</v>
      </c>
      <c r="BF569" s="194" t="s">
        <v>7748</v>
      </c>
      <c r="BG569" s="194" t="s">
        <v>7749</v>
      </c>
      <c r="BH569" s="194" t="s">
        <v>7750</v>
      </c>
      <c r="BI569" s="194"/>
      <c r="BJ569" s="230">
        <v>4</v>
      </c>
      <c r="BK569" s="230" t="s">
        <v>7751</v>
      </c>
      <c r="BL569" s="198" t="s">
        <v>7412</v>
      </c>
      <c r="CQ569" s="199">
        <v>1</v>
      </c>
    </row>
    <row r="570" spans="52:95" x14ac:dyDescent="0.25">
      <c r="AZ570" s="230" t="s">
        <v>704</v>
      </c>
      <c r="BA570" s="230" t="s">
        <v>5333</v>
      </c>
      <c r="BB570" s="230">
        <v>3</v>
      </c>
      <c r="BC570" s="194" t="s">
        <v>7781</v>
      </c>
      <c r="BD570" s="194" t="s">
        <v>13411</v>
      </c>
      <c r="BH570" s="194"/>
      <c r="BI570" s="194"/>
      <c r="BJ570" s="230">
        <v>4</v>
      </c>
      <c r="BK570" s="230" t="s">
        <v>7782</v>
      </c>
      <c r="BL570" s="198" t="s">
        <v>7412</v>
      </c>
      <c r="CQ570" s="199">
        <v>1</v>
      </c>
    </row>
    <row r="571" spans="52:95" x14ac:dyDescent="0.25">
      <c r="AZ571" s="230" t="s">
        <v>704</v>
      </c>
      <c r="BA571" s="230" t="s">
        <v>5333</v>
      </c>
      <c r="BB571" s="230">
        <v>4</v>
      </c>
      <c r="BC571" s="194" t="s">
        <v>7806</v>
      </c>
      <c r="BD571" s="194" t="s">
        <v>7807</v>
      </c>
      <c r="BE571" s="194" t="s">
        <v>7808</v>
      </c>
      <c r="BF571" s="194" t="s">
        <v>7654</v>
      </c>
      <c r="BG571" s="194" t="s">
        <v>7809</v>
      </c>
      <c r="BH571" s="194" t="s">
        <v>7810</v>
      </c>
      <c r="BI571" s="194" t="s">
        <v>7811</v>
      </c>
      <c r="BJ571" s="230">
        <v>4</v>
      </c>
      <c r="BK571" s="230" t="s">
        <v>7812</v>
      </c>
      <c r="BL571" s="198" t="s">
        <v>7412</v>
      </c>
      <c r="CQ571" s="199">
        <v>1</v>
      </c>
    </row>
    <row r="572" spans="52:95" x14ac:dyDescent="0.25">
      <c r="AZ572" s="230" t="s">
        <v>704</v>
      </c>
      <c r="BA572" s="230" t="s">
        <v>5333</v>
      </c>
      <c r="BB572" s="230">
        <v>5</v>
      </c>
      <c r="BC572" s="194" t="s">
        <v>7836</v>
      </c>
      <c r="BD572" s="194" t="s">
        <v>7837</v>
      </c>
      <c r="BE572" s="194" t="s">
        <v>7838</v>
      </c>
      <c r="BF572" s="194" t="s">
        <v>7839</v>
      </c>
      <c r="BG572" s="194" t="s">
        <v>7840</v>
      </c>
      <c r="BH572" s="194" t="s">
        <v>7533</v>
      </c>
      <c r="BI572" s="194"/>
      <c r="BJ572" s="230">
        <v>4</v>
      </c>
      <c r="BK572" s="230" t="s">
        <v>7841</v>
      </c>
      <c r="BL572" s="198" t="s">
        <v>7412</v>
      </c>
      <c r="CQ572" s="199">
        <v>1</v>
      </c>
    </row>
    <row r="573" spans="52:95" x14ac:dyDescent="0.25">
      <c r="AZ573" s="230" t="s">
        <v>719</v>
      </c>
      <c r="BA573" s="230" t="s">
        <v>5332</v>
      </c>
      <c r="BB573" s="230">
        <v>1</v>
      </c>
      <c r="BC573" s="194" t="s">
        <v>7408</v>
      </c>
      <c r="BD573" s="194" t="s">
        <v>8951</v>
      </c>
      <c r="BJ573" s="230">
        <v>4</v>
      </c>
      <c r="BK573" s="230" t="s">
        <v>7411</v>
      </c>
      <c r="BL573" s="198" t="s">
        <v>7412</v>
      </c>
      <c r="CQ573" s="199">
        <v>1</v>
      </c>
    </row>
    <row r="574" spans="52:95" x14ac:dyDescent="0.25">
      <c r="AZ574" s="230" t="s">
        <v>719</v>
      </c>
      <c r="BA574" s="230" t="s">
        <v>5332</v>
      </c>
      <c r="BB574" s="230">
        <v>2</v>
      </c>
      <c r="BC574" s="194" t="s">
        <v>7439</v>
      </c>
      <c r="BD574" s="194" t="s">
        <v>13414</v>
      </c>
      <c r="BE574" s="194" t="s">
        <v>7441</v>
      </c>
      <c r="BF574" s="194" t="s">
        <v>7442</v>
      </c>
      <c r="BG574" s="194" t="s">
        <v>7443</v>
      </c>
      <c r="BJ574" s="230">
        <v>4</v>
      </c>
      <c r="BK574" s="230" t="s">
        <v>7444</v>
      </c>
      <c r="BL574" s="198" t="s">
        <v>7412</v>
      </c>
      <c r="CQ574" s="199">
        <v>1</v>
      </c>
    </row>
    <row r="575" spans="52:95" x14ac:dyDescent="0.25">
      <c r="AZ575" s="230" t="s">
        <v>719</v>
      </c>
      <c r="BA575" s="230" t="s">
        <v>5332</v>
      </c>
      <c r="BB575" s="230">
        <v>3</v>
      </c>
      <c r="BC575" s="194" t="s">
        <v>7472</v>
      </c>
      <c r="BD575" s="194" t="s">
        <v>13415</v>
      </c>
      <c r="BE575" s="194" t="s">
        <v>13416</v>
      </c>
      <c r="BJ575" s="230">
        <v>4</v>
      </c>
      <c r="BK575" s="230" t="s">
        <v>7474</v>
      </c>
      <c r="BL575" s="198" t="s">
        <v>7412</v>
      </c>
      <c r="CQ575" s="199">
        <v>1</v>
      </c>
    </row>
    <row r="576" spans="52:95" x14ac:dyDescent="0.25">
      <c r="AZ576" s="230" t="s">
        <v>719</v>
      </c>
      <c r="BA576" s="230" t="s">
        <v>5332</v>
      </c>
      <c r="BB576" s="230">
        <v>4</v>
      </c>
      <c r="BC576" s="194" t="s">
        <v>7502</v>
      </c>
      <c r="BD576" s="194" t="s">
        <v>13344</v>
      </c>
      <c r="BJ576" s="230">
        <v>4</v>
      </c>
      <c r="BK576" s="230" t="s">
        <v>7504</v>
      </c>
      <c r="BL576" s="198" t="s">
        <v>7412</v>
      </c>
      <c r="CQ576" s="199">
        <v>1</v>
      </c>
    </row>
    <row r="577" spans="52:95" x14ac:dyDescent="0.25">
      <c r="AZ577" s="230" t="s">
        <v>719</v>
      </c>
      <c r="BA577" s="230" t="s">
        <v>5332</v>
      </c>
      <c r="BB577" s="230">
        <v>5</v>
      </c>
      <c r="BC577" s="194" t="s">
        <v>7529</v>
      </c>
      <c r="BD577" s="194" t="s">
        <v>13417</v>
      </c>
      <c r="BE577" s="194" t="s">
        <v>13418</v>
      </c>
      <c r="BF577" s="194" t="s">
        <v>7532</v>
      </c>
      <c r="BG577" s="194" t="s">
        <v>7533</v>
      </c>
      <c r="BJ577" s="230">
        <v>4</v>
      </c>
      <c r="BK577" s="230" t="s">
        <v>7534</v>
      </c>
      <c r="BL577" s="198" t="s">
        <v>7412</v>
      </c>
      <c r="CQ577" s="199">
        <v>1</v>
      </c>
    </row>
    <row r="578" spans="52:95" x14ac:dyDescent="0.25">
      <c r="AZ578" s="230" t="s">
        <v>719</v>
      </c>
      <c r="BA578" s="230" t="s">
        <v>7562</v>
      </c>
      <c r="BB578" s="230">
        <v>1</v>
      </c>
      <c r="BC578" s="194" t="s">
        <v>7563</v>
      </c>
      <c r="BD578" s="194" t="s">
        <v>13417</v>
      </c>
      <c r="BJ578" s="230">
        <v>4</v>
      </c>
      <c r="BK578" s="230" t="s">
        <v>7564</v>
      </c>
      <c r="BL578" s="198" t="s">
        <v>7412</v>
      </c>
      <c r="CQ578" s="199">
        <v>1</v>
      </c>
    </row>
    <row r="579" spans="52:95" x14ac:dyDescent="0.25">
      <c r="AZ579" s="230" t="s">
        <v>719</v>
      </c>
      <c r="BA579" s="230" t="s">
        <v>7562</v>
      </c>
      <c r="BB579" s="230">
        <v>2</v>
      </c>
      <c r="BC579" s="194" t="s">
        <v>7589</v>
      </c>
      <c r="BD579" s="194" t="s">
        <v>7590</v>
      </c>
      <c r="BE579" s="194" t="s">
        <v>7591</v>
      </c>
      <c r="BF579" s="194" t="s">
        <v>7443</v>
      </c>
      <c r="BG579" s="194" t="s">
        <v>7442</v>
      </c>
      <c r="BH579" s="230" t="s">
        <v>7592</v>
      </c>
      <c r="BJ579" s="230">
        <v>4</v>
      </c>
      <c r="BK579" s="230" t="s">
        <v>7593</v>
      </c>
      <c r="BL579" s="198" t="s">
        <v>7412</v>
      </c>
      <c r="CQ579" s="199">
        <v>1</v>
      </c>
    </row>
    <row r="580" spans="52:95" x14ac:dyDescent="0.25">
      <c r="AZ580" s="230" t="s">
        <v>719</v>
      </c>
      <c r="BA580" s="230" t="s">
        <v>7562</v>
      </c>
      <c r="BB580" s="230">
        <v>3</v>
      </c>
      <c r="BC580" s="194" t="s">
        <v>7620</v>
      </c>
      <c r="BD580" s="194" t="s">
        <v>13419</v>
      </c>
      <c r="BE580" s="194" t="s">
        <v>13416</v>
      </c>
      <c r="BJ580" s="230">
        <v>4</v>
      </c>
      <c r="BK580" s="230" t="s">
        <v>7622</v>
      </c>
      <c r="BL580" s="198" t="s">
        <v>7412</v>
      </c>
      <c r="CQ580" s="199">
        <v>1</v>
      </c>
    </row>
    <row r="581" spans="52:95" x14ac:dyDescent="0.25">
      <c r="AZ581" s="230" t="s">
        <v>719</v>
      </c>
      <c r="BA581" s="230" t="s">
        <v>7562</v>
      </c>
      <c r="BB581" s="230">
        <v>4</v>
      </c>
      <c r="BC581" s="194" t="s">
        <v>7649</v>
      </c>
      <c r="BD581" s="194" t="s">
        <v>7650</v>
      </c>
      <c r="BE581" s="194" t="s">
        <v>7651</v>
      </c>
      <c r="BF581" s="194" t="s">
        <v>7652</v>
      </c>
      <c r="BG581" s="194" t="s">
        <v>7653</v>
      </c>
      <c r="BH581" s="230" t="s">
        <v>7654</v>
      </c>
      <c r="BI581" s="230" t="s">
        <v>7655</v>
      </c>
      <c r="BJ581" s="230">
        <v>4</v>
      </c>
      <c r="BK581" s="230" t="s">
        <v>7656</v>
      </c>
      <c r="BL581" s="198" t="s">
        <v>7412</v>
      </c>
      <c r="CQ581" s="199">
        <v>1</v>
      </c>
    </row>
    <row r="582" spans="52:95" x14ac:dyDescent="0.25">
      <c r="AZ582" s="230" t="s">
        <v>719</v>
      </c>
      <c r="BA582" s="230" t="s">
        <v>7562</v>
      </c>
      <c r="BB582" s="230">
        <v>5</v>
      </c>
      <c r="BC582" s="194" t="s">
        <v>7686</v>
      </c>
      <c r="BD582" s="194" t="s">
        <v>7687</v>
      </c>
      <c r="BE582" s="194" t="s">
        <v>7688</v>
      </c>
      <c r="BF582" s="194" t="s">
        <v>7689</v>
      </c>
      <c r="BG582" s="194" t="s">
        <v>7690</v>
      </c>
      <c r="BH582" s="230" t="s">
        <v>7691</v>
      </c>
      <c r="BJ582" s="230">
        <v>4</v>
      </c>
      <c r="BK582" s="230" t="s">
        <v>7692</v>
      </c>
      <c r="BL582" s="198" t="s">
        <v>7412</v>
      </c>
      <c r="CQ582" s="199">
        <v>1</v>
      </c>
    </row>
    <row r="583" spans="52:95" x14ac:dyDescent="0.25">
      <c r="AZ583" s="230" t="s">
        <v>719</v>
      </c>
      <c r="BA583" s="230" t="s">
        <v>5333</v>
      </c>
      <c r="BB583" s="230">
        <v>1</v>
      </c>
      <c r="BC583" s="194" t="s">
        <v>7719</v>
      </c>
      <c r="BD583" s="194" t="s">
        <v>8951</v>
      </c>
      <c r="BH583" s="194"/>
      <c r="BI583" s="194"/>
      <c r="BJ583" s="230">
        <v>4</v>
      </c>
      <c r="BK583" s="230" t="s">
        <v>7720</v>
      </c>
      <c r="BL583" s="198" t="s">
        <v>7412</v>
      </c>
      <c r="CQ583" s="199">
        <v>1</v>
      </c>
    </row>
    <row r="584" spans="52:95" x14ac:dyDescent="0.25">
      <c r="AZ584" s="230" t="s">
        <v>719</v>
      </c>
      <c r="BA584" s="230" t="s">
        <v>5333</v>
      </c>
      <c r="BB584" s="230">
        <v>2</v>
      </c>
      <c r="BC584" s="194" t="s">
        <v>7745</v>
      </c>
      <c r="BD584" s="194" t="s">
        <v>7746</v>
      </c>
      <c r="BE584" s="194" t="s">
        <v>7747</v>
      </c>
      <c r="BF584" s="194" t="s">
        <v>7748</v>
      </c>
      <c r="BG584" s="194" t="s">
        <v>7749</v>
      </c>
      <c r="BH584" s="194" t="s">
        <v>7750</v>
      </c>
      <c r="BI584" s="194"/>
      <c r="BJ584" s="230">
        <v>4</v>
      </c>
      <c r="BK584" s="230" t="s">
        <v>7751</v>
      </c>
      <c r="BL584" s="198" t="s">
        <v>7412</v>
      </c>
      <c r="CQ584" s="199">
        <v>1</v>
      </c>
    </row>
    <row r="585" spans="52:95" x14ac:dyDescent="0.25">
      <c r="AZ585" s="230" t="s">
        <v>719</v>
      </c>
      <c r="BA585" s="230" t="s">
        <v>5333</v>
      </c>
      <c r="BB585" s="230">
        <v>3</v>
      </c>
      <c r="BC585" s="194" t="s">
        <v>7781</v>
      </c>
      <c r="BD585" s="194" t="s">
        <v>13416</v>
      </c>
      <c r="BH585" s="194"/>
      <c r="BI585" s="194"/>
      <c r="BJ585" s="230">
        <v>4</v>
      </c>
      <c r="BK585" s="230" t="s">
        <v>7782</v>
      </c>
      <c r="BL585" s="198" t="s">
        <v>7412</v>
      </c>
      <c r="CQ585" s="199">
        <v>1</v>
      </c>
    </row>
    <row r="586" spans="52:95" x14ac:dyDescent="0.25">
      <c r="AZ586" s="230" t="s">
        <v>719</v>
      </c>
      <c r="BA586" s="230" t="s">
        <v>5333</v>
      </c>
      <c r="BB586" s="230">
        <v>4</v>
      </c>
      <c r="BC586" s="194" t="s">
        <v>7806</v>
      </c>
      <c r="BD586" s="194" t="s">
        <v>7807</v>
      </c>
      <c r="BE586" s="194" t="s">
        <v>7808</v>
      </c>
      <c r="BF586" s="194" t="s">
        <v>7654</v>
      </c>
      <c r="BG586" s="194" t="s">
        <v>7809</v>
      </c>
      <c r="BH586" s="194" t="s">
        <v>7810</v>
      </c>
      <c r="BI586" s="194" t="s">
        <v>7811</v>
      </c>
      <c r="BJ586" s="230">
        <v>4</v>
      </c>
      <c r="BK586" s="230" t="s">
        <v>7812</v>
      </c>
      <c r="BL586" s="198" t="s">
        <v>7412</v>
      </c>
      <c r="CQ586" s="199">
        <v>1</v>
      </c>
    </row>
    <row r="587" spans="52:95" x14ac:dyDescent="0.25">
      <c r="AZ587" s="230" t="s">
        <v>719</v>
      </c>
      <c r="BA587" s="230" t="s">
        <v>5333</v>
      </c>
      <c r="BB587" s="230">
        <v>5</v>
      </c>
      <c r="BC587" s="194" t="s">
        <v>7836</v>
      </c>
      <c r="BD587" s="194" t="s">
        <v>7837</v>
      </c>
      <c r="BE587" s="194" t="s">
        <v>7838</v>
      </c>
      <c r="BF587" s="194" t="s">
        <v>7839</v>
      </c>
      <c r="BG587" s="194" t="s">
        <v>7840</v>
      </c>
      <c r="BH587" s="194" t="s">
        <v>7533</v>
      </c>
      <c r="BI587" s="194"/>
      <c r="BJ587" s="230">
        <v>4</v>
      </c>
      <c r="BK587" s="230" t="s">
        <v>7841</v>
      </c>
      <c r="BL587" s="198" t="s">
        <v>7412</v>
      </c>
      <c r="CQ587" s="199">
        <v>1</v>
      </c>
    </row>
    <row r="588" spans="52:95" x14ac:dyDescent="0.25">
      <c r="AZ588" s="230" t="s">
        <v>734</v>
      </c>
      <c r="BA588" s="230" t="s">
        <v>5332</v>
      </c>
      <c r="BB588" s="230">
        <v>1</v>
      </c>
      <c r="BC588" s="194" t="s">
        <v>7408</v>
      </c>
      <c r="BD588" s="194" t="s">
        <v>10683</v>
      </c>
      <c r="BJ588" s="230">
        <v>4</v>
      </c>
      <c r="BK588" s="230" t="s">
        <v>7411</v>
      </c>
      <c r="BL588" s="198" t="s">
        <v>7412</v>
      </c>
      <c r="CQ588" s="199">
        <v>1</v>
      </c>
    </row>
    <row r="589" spans="52:95" x14ac:dyDescent="0.25">
      <c r="AZ589" s="230" t="s">
        <v>734</v>
      </c>
      <c r="BA589" s="230" t="s">
        <v>5332</v>
      </c>
      <c r="BB589" s="230">
        <v>2</v>
      </c>
      <c r="BC589" s="194" t="s">
        <v>7439</v>
      </c>
      <c r="BD589" s="194" t="s">
        <v>13420</v>
      </c>
      <c r="BE589" s="194" t="s">
        <v>7441</v>
      </c>
      <c r="BF589" s="194" t="s">
        <v>7442</v>
      </c>
      <c r="BG589" s="194" t="s">
        <v>7443</v>
      </c>
      <c r="BJ589" s="230">
        <v>4</v>
      </c>
      <c r="BK589" s="230" t="s">
        <v>7444</v>
      </c>
      <c r="BL589" s="198" t="s">
        <v>7412</v>
      </c>
      <c r="CQ589" s="199">
        <v>1</v>
      </c>
    </row>
    <row r="590" spans="52:95" x14ac:dyDescent="0.25">
      <c r="AZ590" s="230" t="s">
        <v>734</v>
      </c>
      <c r="BA590" s="230" t="s">
        <v>5332</v>
      </c>
      <c r="BB590" s="230">
        <v>3</v>
      </c>
      <c r="BC590" s="194" t="s">
        <v>7472</v>
      </c>
      <c r="BD590" s="194" t="s">
        <v>13421</v>
      </c>
      <c r="BE590" s="194" t="s">
        <v>13422</v>
      </c>
      <c r="BJ590" s="230">
        <v>4</v>
      </c>
      <c r="BK590" s="230" t="s">
        <v>7474</v>
      </c>
      <c r="BL590" s="198" t="s">
        <v>7412</v>
      </c>
      <c r="CQ590" s="199">
        <v>1</v>
      </c>
    </row>
    <row r="591" spans="52:95" x14ac:dyDescent="0.25">
      <c r="AZ591" s="230" t="s">
        <v>734</v>
      </c>
      <c r="BA591" s="230" t="s">
        <v>5332</v>
      </c>
      <c r="BB591" s="230">
        <v>4</v>
      </c>
      <c r="BC591" s="194" t="s">
        <v>7502</v>
      </c>
      <c r="BD591" s="194" t="s">
        <v>13344</v>
      </c>
      <c r="BJ591" s="230">
        <v>4</v>
      </c>
      <c r="BK591" s="230" t="s">
        <v>7504</v>
      </c>
      <c r="BL591" s="198" t="s">
        <v>7412</v>
      </c>
      <c r="CQ591" s="199">
        <v>1</v>
      </c>
    </row>
    <row r="592" spans="52:95" x14ac:dyDescent="0.25">
      <c r="AZ592" s="230" t="s">
        <v>734</v>
      </c>
      <c r="BA592" s="230" t="s">
        <v>5332</v>
      </c>
      <c r="BB592" s="230">
        <v>5</v>
      </c>
      <c r="BC592" s="194" t="s">
        <v>7529</v>
      </c>
      <c r="BD592" s="194" t="s">
        <v>13423</v>
      </c>
      <c r="BE592" s="194" t="s">
        <v>13424</v>
      </c>
      <c r="BF592" s="194" t="s">
        <v>7532</v>
      </c>
      <c r="BG592" s="194" t="s">
        <v>7533</v>
      </c>
      <c r="BJ592" s="230">
        <v>4</v>
      </c>
      <c r="BK592" s="230" t="s">
        <v>7534</v>
      </c>
      <c r="BL592" s="198" t="s">
        <v>7412</v>
      </c>
      <c r="CQ592" s="199">
        <v>1</v>
      </c>
    </row>
    <row r="593" spans="52:95" x14ac:dyDescent="0.25">
      <c r="AZ593" s="230" t="s">
        <v>734</v>
      </c>
      <c r="BA593" s="230" t="s">
        <v>7562</v>
      </c>
      <c r="BB593" s="230">
        <v>1</v>
      </c>
      <c r="BC593" s="194" t="s">
        <v>7563</v>
      </c>
      <c r="BD593" s="194" t="s">
        <v>13423</v>
      </c>
      <c r="BJ593" s="230">
        <v>4</v>
      </c>
      <c r="BK593" s="230" t="s">
        <v>7564</v>
      </c>
      <c r="BL593" s="198" t="s">
        <v>7412</v>
      </c>
      <c r="CQ593" s="199">
        <v>1</v>
      </c>
    </row>
    <row r="594" spans="52:95" x14ac:dyDescent="0.25">
      <c r="AZ594" s="230" t="s">
        <v>734</v>
      </c>
      <c r="BA594" s="230" t="s">
        <v>7562</v>
      </c>
      <c r="BB594" s="230">
        <v>2</v>
      </c>
      <c r="BC594" s="194" t="s">
        <v>7589</v>
      </c>
      <c r="BD594" s="194" t="s">
        <v>7590</v>
      </c>
      <c r="BE594" s="194" t="s">
        <v>7591</v>
      </c>
      <c r="BF594" s="194" t="s">
        <v>7443</v>
      </c>
      <c r="BG594" s="194" t="s">
        <v>7442</v>
      </c>
      <c r="BH594" s="230" t="s">
        <v>7592</v>
      </c>
      <c r="BJ594" s="230">
        <v>4</v>
      </c>
      <c r="BK594" s="230" t="s">
        <v>7593</v>
      </c>
      <c r="BL594" s="198" t="s">
        <v>7412</v>
      </c>
      <c r="CQ594" s="199">
        <v>1</v>
      </c>
    </row>
    <row r="595" spans="52:95" x14ac:dyDescent="0.25">
      <c r="AZ595" s="230" t="s">
        <v>734</v>
      </c>
      <c r="BA595" s="230" t="s">
        <v>7562</v>
      </c>
      <c r="BB595" s="230">
        <v>3</v>
      </c>
      <c r="BC595" s="194" t="s">
        <v>7620</v>
      </c>
      <c r="BD595" s="194" t="s">
        <v>13421</v>
      </c>
      <c r="BE595" s="194" t="s">
        <v>13422</v>
      </c>
      <c r="BJ595" s="230">
        <v>4</v>
      </c>
      <c r="BK595" s="230" t="s">
        <v>7622</v>
      </c>
      <c r="BL595" s="198" t="s">
        <v>7412</v>
      </c>
      <c r="CQ595" s="199">
        <v>1</v>
      </c>
    </row>
    <row r="596" spans="52:95" x14ac:dyDescent="0.25">
      <c r="AZ596" s="230" t="s">
        <v>734</v>
      </c>
      <c r="BA596" s="230" t="s">
        <v>7562</v>
      </c>
      <c r="BB596" s="230">
        <v>4</v>
      </c>
      <c r="BC596" s="194" t="s">
        <v>7649</v>
      </c>
      <c r="BD596" s="194" t="s">
        <v>7650</v>
      </c>
      <c r="BE596" s="194" t="s">
        <v>7651</v>
      </c>
      <c r="BF596" s="194" t="s">
        <v>7652</v>
      </c>
      <c r="BG596" s="194" t="s">
        <v>7653</v>
      </c>
      <c r="BH596" s="230" t="s">
        <v>7654</v>
      </c>
      <c r="BI596" s="230" t="s">
        <v>7655</v>
      </c>
      <c r="BJ596" s="230">
        <v>4</v>
      </c>
      <c r="BK596" s="230" t="s">
        <v>7656</v>
      </c>
      <c r="BL596" s="198" t="s">
        <v>7412</v>
      </c>
      <c r="CQ596" s="199">
        <v>1</v>
      </c>
    </row>
    <row r="597" spans="52:95" x14ac:dyDescent="0.25">
      <c r="AZ597" s="230" t="s">
        <v>734</v>
      </c>
      <c r="BA597" s="230" t="s">
        <v>7562</v>
      </c>
      <c r="BB597" s="230">
        <v>5</v>
      </c>
      <c r="BC597" s="194" t="s">
        <v>7686</v>
      </c>
      <c r="BD597" s="194" t="s">
        <v>7687</v>
      </c>
      <c r="BE597" s="194" t="s">
        <v>7688</v>
      </c>
      <c r="BF597" s="194" t="s">
        <v>7689</v>
      </c>
      <c r="BG597" s="194" t="s">
        <v>7690</v>
      </c>
      <c r="BH597" s="230" t="s">
        <v>7691</v>
      </c>
      <c r="BJ597" s="230">
        <v>4</v>
      </c>
      <c r="BK597" s="230" t="s">
        <v>7692</v>
      </c>
      <c r="BL597" s="198" t="s">
        <v>7412</v>
      </c>
      <c r="CQ597" s="199">
        <v>1</v>
      </c>
    </row>
    <row r="598" spans="52:95" x14ac:dyDescent="0.25">
      <c r="AZ598" s="230" t="s">
        <v>734</v>
      </c>
      <c r="BA598" s="230" t="s">
        <v>5333</v>
      </c>
      <c r="BB598" s="230">
        <v>1</v>
      </c>
      <c r="BC598" s="194" t="s">
        <v>7719</v>
      </c>
      <c r="BD598" s="194" t="s">
        <v>10683</v>
      </c>
      <c r="BH598" s="194"/>
      <c r="BI598" s="194"/>
      <c r="BJ598" s="230">
        <v>4</v>
      </c>
      <c r="BK598" s="230" t="s">
        <v>7720</v>
      </c>
      <c r="BL598" s="198" t="s">
        <v>7412</v>
      </c>
      <c r="CQ598" s="199">
        <v>1</v>
      </c>
    </row>
    <row r="599" spans="52:95" x14ac:dyDescent="0.25">
      <c r="AZ599" s="230" t="s">
        <v>734</v>
      </c>
      <c r="BA599" s="230" t="s">
        <v>5333</v>
      </c>
      <c r="BB599" s="230">
        <v>2</v>
      </c>
      <c r="BC599" s="194" t="s">
        <v>7745</v>
      </c>
      <c r="BD599" s="194" t="s">
        <v>7746</v>
      </c>
      <c r="BE599" s="194" t="s">
        <v>7747</v>
      </c>
      <c r="BF599" s="194" t="s">
        <v>7748</v>
      </c>
      <c r="BG599" s="194" t="s">
        <v>7749</v>
      </c>
      <c r="BH599" s="194" t="s">
        <v>7750</v>
      </c>
      <c r="BI599" s="194"/>
      <c r="BJ599" s="230">
        <v>4</v>
      </c>
      <c r="BK599" s="230" t="s">
        <v>7751</v>
      </c>
      <c r="BL599" s="198" t="s">
        <v>7412</v>
      </c>
      <c r="CQ599" s="199">
        <v>1</v>
      </c>
    </row>
    <row r="600" spans="52:95" x14ac:dyDescent="0.25">
      <c r="AZ600" s="230" t="s">
        <v>734</v>
      </c>
      <c r="BA600" s="230" t="s">
        <v>5333</v>
      </c>
      <c r="BB600" s="230">
        <v>3</v>
      </c>
      <c r="BC600" s="194" t="s">
        <v>7781</v>
      </c>
      <c r="BD600" s="194" t="s">
        <v>13422</v>
      </c>
      <c r="BH600" s="194"/>
      <c r="BI600" s="194"/>
      <c r="BJ600" s="230">
        <v>4</v>
      </c>
      <c r="BK600" s="230" t="s">
        <v>7782</v>
      </c>
      <c r="BL600" s="198" t="s">
        <v>7412</v>
      </c>
      <c r="CQ600" s="199">
        <v>1</v>
      </c>
    </row>
    <row r="601" spans="52:95" x14ac:dyDescent="0.25">
      <c r="AZ601" s="230" t="s">
        <v>734</v>
      </c>
      <c r="BA601" s="230" t="s">
        <v>5333</v>
      </c>
      <c r="BB601" s="230">
        <v>4</v>
      </c>
      <c r="BC601" s="194" t="s">
        <v>7806</v>
      </c>
      <c r="BD601" s="194" t="s">
        <v>7807</v>
      </c>
      <c r="BE601" s="194" t="s">
        <v>7808</v>
      </c>
      <c r="BF601" s="194" t="s">
        <v>7654</v>
      </c>
      <c r="BG601" s="194" t="s">
        <v>7809</v>
      </c>
      <c r="BH601" s="194" t="s">
        <v>7810</v>
      </c>
      <c r="BI601" s="194" t="s">
        <v>7811</v>
      </c>
      <c r="BJ601" s="230">
        <v>4</v>
      </c>
      <c r="BK601" s="230" t="s">
        <v>7812</v>
      </c>
      <c r="BL601" s="198" t="s">
        <v>7412</v>
      </c>
      <c r="CQ601" s="199">
        <v>1</v>
      </c>
    </row>
    <row r="602" spans="52:95" x14ac:dyDescent="0.25">
      <c r="AZ602" s="230" t="s">
        <v>734</v>
      </c>
      <c r="BA602" s="230" t="s">
        <v>5333</v>
      </c>
      <c r="BB602" s="230">
        <v>5</v>
      </c>
      <c r="BC602" s="194" t="s">
        <v>7836</v>
      </c>
      <c r="BD602" s="194" t="s">
        <v>7837</v>
      </c>
      <c r="BE602" s="194" t="s">
        <v>7838</v>
      </c>
      <c r="BF602" s="194" t="s">
        <v>7839</v>
      </c>
      <c r="BG602" s="194" t="s">
        <v>7840</v>
      </c>
      <c r="BH602" s="194" t="s">
        <v>7533</v>
      </c>
      <c r="BI602" s="194"/>
      <c r="BJ602" s="230">
        <v>4</v>
      </c>
      <c r="BK602" s="230" t="s">
        <v>7841</v>
      </c>
      <c r="BL602" s="198" t="s">
        <v>7412</v>
      </c>
      <c r="CQ602" s="199">
        <v>1</v>
      </c>
    </row>
    <row r="603" spans="52:95" x14ac:dyDescent="0.25">
      <c r="AZ603" s="230" t="s">
        <v>749</v>
      </c>
      <c r="BA603" s="230" t="s">
        <v>5332</v>
      </c>
      <c r="BB603" s="230">
        <v>1</v>
      </c>
      <c r="BC603" s="194" t="s">
        <v>7408</v>
      </c>
      <c r="BD603" s="194" t="s">
        <v>13425</v>
      </c>
      <c r="BE603" s="194" t="s">
        <v>13426</v>
      </c>
      <c r="BF603" s="194" t="s">
        <v>9302</v>
      </c>
      <c r="BJ603" s="230">
        <v>4</v>
      </c>
      <c r="BK603" s="230" t="s">
        <v>7411</v>
      </c>
      <c r="BL603" s="198" t="s">
        <v>7412</v>
      </c>
      <c r="CQ603" s="199">
        <v>1</v>
      </c>
    </row>
    <row r="604" spans="52:95" x14ac:dyDescent="0.25">
      <c r="AZ604" s="230" t="s">
        <v>749</v>
      </c>
      <c r="BA604" s="230" t="s">
        <v>5332</v>
      </c>
      <c r="BB604" s="230">
        <v>2</v>
      </c>
      <c r="BC604" s="194" t="s">
        <v>7439</v>
      </c>
      <c r="BD604" s="194" t="s">
        <v>13427</v>
      </c>
      <c r="BE604" s="194" t="s">
        <v>7441</v>
      </c>
      <c r="BF604" s="194" t="s">
        <v>7442</v>
      </c>
      <c r="BG604" s="194" t="s">
        <v>7443</v>
      </c>
      <c r="BJ604" s="230">
        <v>4</v>
      </c>
      <c r="BK604" s="230" t="s">
        <v>7444</v>
      </c>
      <c r="BL604" s="198" t="s">
        <v>7412</v>
      </c>
      <c r="CQ604" s="199">
        <v>1</v>
      </c>
    </row>
    <row r="605" spans="52:95" x14ac:dyDescent="0.25">
      <c r="AZ605" s="230" t="s">
        <v>749</v>
      </c>
      <c r="BA605" s="230" t="s">
        <v>5332</v>
      </c>
      <c r="BB605" s="230">
        <v>3</v>
      </c>
      <c r="BC605" s="194" t="s">
        <v>7472</v>
      </c>
      <c r="BD605" s="194" t="s">
        <v>13428</v>
      </c>
      <c r="BE605" s="194" t="s">
        <v>13429</v>
      </c>
      <c r="BJ605" s="230">
        <v>4</v>
      </c>
      <c r="BK605" s="230" t="s">
        <v>7474</v>
      </c>
      <c r="BL605" s="198" t="s">
        <v>7412</v>
      </c>
      <c r="CQ605" s="199">
        <v>1</v>
      </c>
    </row>
    <row r="606" spans="52:95" x14ac:dyDescent="0.25">
      <c r="AZ606" s="230" t="s">
        <v>749</v>
      </c>
      <c r="BA606" s="230" t="s">
        <v>5332</v>
      </c>
      <c r="BB606" s="230">
        <v>4</v>
      </c>
      <c r="BC606" s="194" t="s">
        <v>7502</v>
      </c>
      <c r="BD606" s="194" t="s">
        <v>13344</v>
      </c>
      <c r="BJ606" s="230">
        <v>4</v>
      </c>
      <c r="BK606" s="230" t="s">
        <v>7504</v>
      </c>
      <c r="BL606" s="198" t="s">
        <v>7412</v>
      </c>
      <c r="CQ606" s="199">
        <v>1</v>
      </c>
    </row>
    <row r="607" spans="52:95" x14ac:dyDescent="0.25">
      <c r="AZ607" s="230" t="s">
        <v>749</v>
      </c>
      <c r="BA607" s="230" t="s">
        <v>5332</v>
      </c>
      <c r="BB607" s="230">
        <v>5</v>
      </c>
      <c r="BC607" s="194" t="s">
        <v>7529</v>
      </c>
      <c r="BD607" s="194" t="s">
        <v>13430</v>
      </c>
      <c r="BE607" s="194" t="s">
        <v>13431</v>
      </c>
      <c r="BF607" s="194" t="s">
        <v>7532</v>
      </c>
      <c r="BG607" s="194" t="s">
        <v>7533</v>
      </c>
      <c r="BJ607" s="230">
        <v>4</v>
      </c>
      <c r="BK607" s="230" t="s">
        <v>7534</v>
      </c>
      <c r="BL607" s="198" t="s">
        <v>7412</v>
      </c>
      <c r="CQ607" s="199">
        <v>1</v>
      </c>
    </row>
    <row r="608" spans="52:95" x14ac:dyDescent="0.25">
      <c r="AZ608" s="230" t="s">
        <v>749</v>
      </c>
      <c r="BA608" s="230" t="s">
        <v>7562</v>
      </c>
      <c r="BB608" s="230">
        <v>1</v>
      </c>
      <c r="BC608" s="194" t="s">
        <v>7563</v>
      </c>
      <c r="BD608" s="194" t="s">
        <v>13430</v>
      </c>
      <c r="BJ608" s="230">
        <v>4</v>
      </c>
      <c r="BK608" s="230" t="s">
        <v>7564</v>
      </c>
      <c r="BL608" s="198" t="s">
        <v>7412</v>
      </c>
      <c r="CQ608" s="199">
        <v>1</v>
      </c>
    </row>
    <row r="609" spans="52:95" x14ac:dyDescent="0.25">
      <c r="AZ609" s="230" t="s">
        <v>749</v>
      </c>
      <c r="BA609" s="230" t="s">
        <v>7562</v>
      </c>
      <c r="BB609" s="230">
        <v>2</v>
      </c>
      <c r="BC609" s="194" t="s">
        <v>7589</v>
      </c>
      <c r="BD609" s="194" t="s">
        <v>7590</v>
      </c>
      <c r="BE609" s="194" t="s">
        <v>7591</v>
      </c>
      <c r="BF609" s="194" t="s">
        <v>7443</v>
      </c>
      <c r="BG609" s="194" t="s">
        <v>7442</v>
      </c>
      <c r="BH609" s="230" t="s">
        <v>7592</v>
      </c>
      <c r="BJ609" s="230">
        <v>4</v>
      </c>
      <c r="BK609" s="230" t="s">
        <v>7593</v>
      </c>
      <c r="BL609" s="198" t="s">
        <v>7412</v>
      </c>
      <c r="CQ609" s="199">
        <v>1</v>
      </c>
    </row>
    <row r="610" spans="52:95" x14ac:dyDescent="0.25">
      <c r="AZ610" s="230" t="s">
        <v>749</v>
      </c>
      <c r="BA610" s="230" t="s">
        <v>7562</v>
      </c>
      <c r="BB610" s="230">
        <v>3</v>
      </c>
      <c r="BC610" s="194" t="s">
        <v>7620</v>
      </c>
      <c r="BD610" s="194" t="s">
        <v>13428</v>
      </c>
      <c r="BE610" s="194" t="s">
        <v>13429</v>
      </c>
      <c r="BJ610" s="230">
        <v>4</v>
      </c>
      <c r="BK610" s="230" t="s">
        <v>7622</v>
      </c>
      <c r="BL610" s="198" t="s">
        <v>7412</v>
      </c>
      <c r="CQ610" s="199">
        <v>1</v>
      </c>
    </row>
    <row r="611" spans="52:95" x14ac:dyDescent="0.25">
      <c r="AZ611" s="230" t="s">
        <v>749</v>
      </c>
      <c r="BA611" s="230" t="s">
        <v>7562</v>
      </c>
      <c r="BB611" s="230">
        <v>4</v>
      </c>
      <c r="BC611" s="194" t="s">
        <v>7649</v>
      </c>
      <c r="BD611" s="194" t="s">
        <v>7650</v>
      </c>
      <c r="BE611" s="194" t="s">
        <v>7651</v>
      </c>
      <c r="BF611" s="194" t="s">
        <v>7652</v>
      </c>
      <c r="BG611" s="194" t="s">
        <v>7653</v>
      </c>
      <c r="BH611" s="230" t="s">
        <v>7654</v>
      </c>
      <c r="BI611" s="230" t="s">
        <v>7655</v>
      </c>
      <c r="BJ611" s="230">
        <v>4</v>
      </c>
      <c r="BK611" s="230" t="s">
        <v>7656</v>
      </c>
      <c r="BL611" s="198" t="s">
        <v>7412</v>
      </c>
      <c r="CQ611" s="199">
        <v>1</v>
      </c>
    </row>
    <row r="612" spans="52:95" x14ac:dyDescent="0.25">
      <c r="AZ612" s="230" t="s">
        <v>749</v>
      </c>
      <c r="BA612" s="230" t="s">
        <v>7562</v>
      </c>
      <c r="BB612" s="230">
        <v>5</v>
      </c>
      <c r="BC612" s="194" t="s">
        <v>7686</v>
      </c>
      <c r="BD612" s="194" t="s">
        <v>7687</v>
      </c>
      <c r="BE612" s="194" t="s">
        <v>7688</v>
      </c>
      <c r="BF612" s="194" t="s">
        <v>7689</v>
      </c>
      <c r="BG612" s="194" t="s">
        <v>7690</v>
      </c>
      <c r="BH612" s="230" t="s">
        <v>7691</v>
      </c>
      <c r="BJ612" s="230">
        <v>4</v>
      </c>
      <c r="BK612" s="230" t="s">
        <v>7692</v>
      </c>
      <c r="BL612" s="198" t="s">
        <v>7412</v>
      </c>
      <c r="CQ612" s="199">
        <v>1</v>
      </c>
    </row>
    <row r="613" spans="52:95" x14ac:dyDescent="0.25">
      <c r="AZ613" s="230" t="s">
        <v>749</v>
      </c>
      <c r="BA613" s="230" t="s">
        <v>5333</v>
      </c>
      <c r="BB613" s="230">
        <v>1</v>
      </c>
      <c r="BC613" s="194" t="s">
        <v>7719</v>
      </c>
      <c r="BD613" s="194" t="s">
        <v>13426</v>
      </c>
      <c r="BE613" s="194" t="s">
        <v>9302</v>
      </c>
      <c r="BH613" s="194"/>
      <c r="BI613" s="194"/>
      <c r="BJ613" s="230">
        <v>4</v>
      </c>
      <c r="BK613" s="230" t="s">
        <v>7720</v>
      </c>
      <c r="BL613" s="198" t="s">
        <v>7412</v>
      </c>
      <c r="CQ613" s="199">
        <v>1</v>
      </c>
    </row>
    <row r="614" spans="52:95" x14ac:dyDescent="0.25">
      <c r="AZ614" s="230" t="s">
        <v>749</v>
      </c>
      <c r="BA614" s="230" t="s">
        <v>5333</v>
      </c>
      <c r="BB614" s="230">
        <v>2</v>
      </c>
      <c r="BC614" s="194" t="s">
        <v>7745</v>
      </c>
      <c r="BD614" s="194" t="s">
        <v>7746</v>
      </c>
      <c r="BE614" s="194" t="s">
        <v>7747</v>
      </c>
      <c r="BF614" s="194" t="s">
        <v>7748</v>
      </c>
      <c r="BG614" s="194" t="s">
        <v>7749</v>
      </c>
      <c r="BH614" s="194" t="s">
        <v>7750</v>
      </c>
      <c r="BI614" s="194"/>
      <c r="BJ614" s="230">
        <v>4</v>
      </c>
      <c r="BK614" s="230" t="s">
        <v>7751</v>
      </c>
      <c r="BL614" s="198" t="s">
        <v>7412</v>
      </c>
      <c r="CQ614" s="199">
        <v>1</v>
      </c>
    </row>
    <row r="615" spans="52:95" x14ac:dyDescent="0.25">
      <c r="AZ615" s="230" t="s">
        <v>749</v>
      </c>
      <c r="BA615" s="230" t="s">
        <v>5333</v>
      </c>
      <c r="BB615" s="230">
        <v>3</v>
      </c>
      <c r="BC615" s="194" t="s">
        <v>7781</v>
      </c>
      <c r="BD615" s="194" t="s">
        <v>13426</v>
      </c>
      <c r="BE615" s="194" t="s">
        <v>13429</v>
      </c>
      <c r="BH615" s="194"/>
      <c r="BI615" s="194"/>
      <c r="BJ615" s="230">
        <v>4</v>
      </c>
      <c r="BK615" s="230" t="s">
        <v>7782</v>
      </c>
      <c r="BL615" s="198" t="s">
        <v>7412</v>
      </c>
      <c r="CQ615" s="199">
        <v>1</v>
      </c>
    </row>
    <row r="616" spans="52:95" x14ac:dyDescent="0.25">
      <c r="AZ616" s="230" t="s">
        <v>749</v>
      </c>
      <c r="BA616" s="230" t="s">
        <v>5333</v>
      </c>
      <c r="BB616" s="230">
        <v>4</v>
      </c>
      <c r="BC616" s="194" t="s">
        <v>7806</v>
      </c>
      <c r="BD616" s="194" t="s">
        <v>7807</v>
      </c>
      <c r="BE616" s="194" t="s">
        <v>7808</v>
      </c>
      <c r="BF616" s="194" t="s">
        <v>7654</v>
      </c>
      <c r="BG616" s="194" t="s">
        <v>7809</v>
      </c>
      <c r="BH616" s="194" t="s">
        <v>7810</v>
      </c>
      <c r="BI616" s="194" t="s">
        <v>7811</v>
      </c>
      <c r="BJ616" s="230">
        <v>4</v>
      </c>
      <c r="BK616" s="230" t="s">
        <v>7812</v>
      </c>
      <c r="BL616" s="198" t="s">
        <v>7412</v>
      </c>
      <c r="CQ616" s="199">
        <v>1</v>
      </c>
    </row>
    <row r="617" spans="52:95" x14ac:dyDescent="0.25">
      <c r="AZ617" s="230" t="s">
        <v>749</v>
      </c>
      <c r="BA617" s="230" t="s">
        <v>5333</v>
      </c>
      <c r="BB617" s="230">
        <v>5</v>
      </c>
      <c r="BC617" s="194" t="s">
        <v>7836</v>
      </c>
      <c r="BD617" s="194" t="s">
        <v>7837</v>
      </c>
      <c r="BE617" s="194" t="s">
        <v>7838</v>
      </c>
      <c r="BF617" s="194" t="s">
        <v>7839</v>
      </c>
      <c r="BG617" s="194" t="s">
        <v>7840</v>
      </c>
      <c r="BH617" s="194" t="s">
        <v>7533</v>
      </c>
      <c r="BI617" s="194"/>
      <c r="BJ617" s="230">
        <v>4</v>
      </c>
      <c r="BK617" s="230" t="s">
        <v>7841</v>
      </c>
      <c r="BL617" s="198" t="s">
        <v>7412</v>
      </c>
      <c r="CQ617" s="199">
        <v>1</v>
      </c>
    </row>
    <row r="618" spans="52:95" x14ac:dyDescent="0.25">
      <c r="AZ618" s="230" t="s">
        <v>764</v>
      </c>
      <c r="BA618" s="230" t="s">
        <v>5332</v>
      </c>
      <c r="BB618" s="230">
        <v>1</v>
      </c>
      <c r="BC618" s="194" t="s">
        <v>7408</v>
      </c>
      <c r="BD618" s="194" t="s">
        <v>10683</v>
      </c>
      <c r="BJ618" s="230">
        <v>4</v>
      </c>
      <c r="BK618" s="230" t="s">
        <v>7411</v>
      </c>
      <c r="BL618" s="198" t="s">
        <v>7412</v>
      </c>
      <c r="CQ618" s="199">
        <v>1</v>
      </c>
    </row>
    <row r="619" spans="52:95" x14ac:dyDescent="0.25">
      <c r="AZ619" s="230" t="s">
        <v>764</v>
      </c>
      <c r="BA619" s="230" t="s">
        <v>5332</v>
      </c>
      <c r="BB619" s="230">
        <v>2</v>
      </c>
      <c r="BC619" s="194" t="s">
        <v>7439</v>
      </c>
      <c r="BD619" s="194" t="s">
        <v>13432</v>
      </c>
      <c r="BE619" s="194" t="s">
        <v>7441</v>
      </c>
      <c r="BF619" s="194" t="s">
        <v>7442</v>
      </c>
      <c r="BG619" s="194" t="s">
        <v>7443</v>
      </c>
      <c r="BJ619" s="230">
        <v>4</v>
      </c>
      <c r="BK619" s="230" t="s">
        <v>7444</v>
      </c>
      <c r="BL619" s="198" t="s">
        <v>7412</v>
      </c>
      <c r="CQ619" s="199">
        <v>1</v>
      </c>
    </row>
    <row r="620" spans="52:95" x14ac:dyDescent="0.25">
      <c r="AZ620" s="230" t="s">
        <v>764</v>
      </c>
      <c r="BA620" s="230" t="s">
        <v>5332</v>
      </c>
      <c r="BB620" s="230">
        <v>3</v>
      </c>
      <c r="BC620" s="194" t="s">
        <v>7472</v>
      </c>
      <c r="BD620" s="194" t="s">
        <v>13433</v>
      </c>
      <c r="BE620" s="194" t="s">
        <v>13434</v>
      </c>
      <c r="BI620" s="194"/>
      <c r="BJ620" s="230">
        <v>4</v>
      </c>
      <c r="BK620" s="230" t="s">
        <v>7474</v>
      </c>
      <c r="BL620" s="198" t="s">
        <v>7412</v>
      </c>
      <c r="CQ620" s="199">
        <v>1</v>
      </c>
    </row>
    <row r="621" spans="52:95" x14ac:dyDescent="0.25">
      <c r="AZ621" s="230" t="s">
        <v>764</v>
      </c>
      <c r="BA621" s="230" t="s">
        <v>5332</v>
      </c>
      <c r="BB621" s="230">
        <v>4</v>
      </c>
      <c r="BC621" s="194" t="s">
        <v>7502</v>
      </c>
      <c r="BD621" s="194" t="s">
        <v>13344</v>
      </c>
      <c r="BJ621" s="230">
        <v>4</v>
      </c>
      <c r="BK621" s="230" t="s">
        <v>7504</v>
      </c>
      <c r="BL621" s="198" t="s">
        <v>7412</v>
      </c>
      <c r="CQ621" s="199">
        <v>1</v>
      </c>
    </row>
    <row r="622" spans="52:95" x14ac:dyDescent="0.25">
      <c r="AZ622" s="230" t="s">
        <v>764</v>
      </c>
      <c r="BA622" s="230" t="s">
        <v>5332</v>
      </c>
      <c r="BB622" s="230">
        <v>5</v>
      </c>
      <c r="BC622" s="194" t="s">
        <v>7529</v>
      </c>
      <c r="BD622" s="194" t="s">
        <v>13435</v>
      </c>
      <c r="BE622" s="194" t="s">
        <v>13436</v>
      </c>
      <c r="BF622" s="194" t="s">
        <v>7532</v>
      </c>
      <c r="BG622" s="194" t="s">
        <v>7533</v>
      </c>
      <c r="BJ622" s="230">
        <v>4</v>
      </c>
      <c r="BK622" s="230" t="s">
        <v>7534</v>
      </c>
      <c r="BL622" s="198" t="s">
        <v>7412</v>
      </c>
      <c r="CQ622" s="199">
        <v>1</v>
      </c>
    </row>
    <row r="623" spans="52:95" x14ac:dyDescent="0.25">
      <c r="AZ623" s="230" t="s">
        <v>764</v>
      </c>
      <c r="BA623" s="230" t="s">
        <v>7562</v>
      </c>
      <c r="BB623" s="230">
        <v>1</v>
      </c>
      <c r="BC623" s="194" t="s">
        <v>7563</v>
      </c>
      <c r="BD623" s="194" t="s">
        <v>13435</v>
      </c>
      <c r="BJ623" s="230">
        <v>4</v>
      </c>
      <c r="BK623" s="230" t="s">
        <v>7564</v>
      </c>
      <c r="BL623" s="198" t="s">
        <v>7412</v>
      </c>
      <c r="CQ623" s="199">
        <v>1</v>
      </c>
    </row>
    <row r="624" spans="52:95" x14ac:dyDescent="0.25">
      <c r="AZ624" s="230" t="s">
        <v>764</v>
      </c>
      <c r="BA624" s="230" t="s">
        <v>7562</v>
      </c>
      <c r="BB624" s="230">
        <v>2</v>
      </c>
      <c r="BC624" s="194" t="s">
        <v>7589</v>
      </c>
      <c r="BD624" s="194" t="s">
        <v>7590</v>
      </c>
      <c r="BE624" s="194" t="s">
        <v>7591</v>
      </c>
      <c r="BF624" s="194" t="s">
        <v>7443</v>
      </c>
      <c r="BG624" s="194" t="s">
        <v>7442</v>
      </c>
      <c r="BH624" s="230" t="s">
        <v>7592</v>
      </c>
      <c r="BJ624" s="230">
        <v>4</v>
      </c>
      <c r="BK624" s="230" t="s">
        <v>7593</v>
      </c>
      <c r="BL624" s="198" t="s">
        <v>7412</v>
      </c>
      <c r="CQ624" s="199">
        <v>1</v>
      </c>
    </row>
    <row r="625" spans="52:95" x14ac:dyDescent="0.25">
      <c r="AZ625" s="230" t="s">
        <v>764</v>
      </c>
      <c r="BA625" s="230" t="s">
        <v>7562</v>
      </c>
      <c r="BB625" s="230">
        <v>3</v>
      </c>
      <c r="BC625" s="194" t="s">
        <v>7620</v>
      </c>
      <c r="BD625" s="194" t="s">
        <v>13433</v>
      </c>
      <c r="BE625" s="194" t="s">
        <v>13434</v>
      </c>
      <c r="BI625" s="194"/>
      <c r="BJ625" s="230">
        <v>4</v>
      </c>
      <c r="BK625" s="230" t="s">
        <v>7622</v>
      </c>
      <c r="BL625" s="198" t="s">
        <v>7412</v>
      </c>
      <c r="CQ625" s="199">
        <v>1</v>
      </c>
    </row>
    <row r="626" spans="52:95" x14ac:dyDescent="0.25">
      <c r="AZ626" s="230" t="s">
        <v>764</v>
      </c>
      <c r="BA626" s="230" t="s">
        <v>7562</v>
      </c>
      <c r="BB626" s="230">
        <v>4</v>
      </c>
      <c r="BC626" s="194" t="s">
        <v>7649</v>
      </c>
      <c r="BD626" s="194" t="s">
        <v>7650</v>
      </c>
      <c r="BE626" s="194" t="s">
        <v>7651</v>
      </c>
      <c r="BF626" s="194" t="s">
        <v>7652</v>
      </c>
      <c r="BG626" s="194" t="s">
        <v>7653</v>
      </c>
      <c r="BH626" s="230" t="s">
        <v>7654</v>
      </c>
      <c r="BI626" s="230" t="s">
        <v>7655</v>
      </c>
      <c r="BJ626" s="230">
        <v>4</v>
      </c>
      <c r="BK626" s="230" t="s">
        <v>7656</v>
      </c>
      <c r="BL626" s="198" t="s">
        <v>7412</v>
      </c>
      <c r="CQ626" s="199">
        <v>1</v>
      </c>
    </row>
    <row r="627" spans="52:95" x14ac:dyDescent="0.25">
      <c r="AZ627" s="230" t="s">
        <v>764</v>
      </c>
      <c r="BA627" s="230" t="s">
        <v>7562</v>
      </c>
      <c r="BB627" s="230">
        <v>5</v>
      </c>
      <c r="BC627" s="194" t="s">
        <v>7686</v>
      </c>
      <c r="BD627" s="194" t="s">
        <v>7687</v>
      </c>
      <c r="BE627" s="194" t="s">
        <v>7688</v>
      </c>
      <c r="BF627" s="194" t="s">
        <v>7689</v>
      </c>
      <c r="BG627" s="194" t="s">
        <v>7690</v>
      </c>
      <c r="BH627" s="230" t="s">
        <v>7691</v>
      </c>
      <c r="BJ627" s="230">
        <v>4</v>
      </c>
      <c r="BK627" s="230" t="s">
        <v>7692</v>
      </c>
      <c r="BL627" s="198" t="s">
        <v>7412</v>
      </c>
      <c r="CQ627" s="199">
        <v>1</v>
      </c>
    </row>
    <row r="628" spans="52:95" x14ac:dyDescent="0.25">
      <c r="AZ628" s="230" t="s">
        <v>764</v>
      </c>
      <c r="BA628" s="230" t="s">
        <v>5333</v>
      </c>
      <c r="BB628" s="230">
        <v>1</v>
      </c>
      <c r="BC628" s="194" t="s">
        <v>7719</v>
      </c>
      <c r="BD628" s="194" t="s">
        <v>10683</v>
      </c>
      <c r="BH628" s="194"/>
      <c r="BI628" s="194"/>
      <c r="BJ628" s="230">
        <v>4</v>
      </c>
      <c r="BK628" s="230" t="s">
        <v>7720</v>
      </c>
      <c r="BL628" s="198" t="s">
        <v>7412</v>
      </c>
      <c r="CQ628" s="199">
        <v>1</v>
      </c>
    </row>
    <row r="629" spans="52:95" x14ac:dyDescent="0.25">
      <c r="AZ629" s="230" t="s">
        <v>764</v>
      </c>
      <c r="BA629" s="230" t="s">
        <v>5333</v>
      </c>
      <c r="BB629" s="230">
        <v>2</v>
      </c>
      <c r="BC629" s="194" t="s">
        <v>7745</v>
      </c>
      <c r="BD629" s="194" t="s">
        <v>7746</v>
      </c>
      <c r="BE629" s="194" t="s">
        <v>7747</v>
      </c>
      <c r="BF629" s="194" t="s">
        <v>7748</v>
      </c>
      <c r="BG629" s="194" t="s">
        <v>7749</v>
      </c>
      <c r="BH629" s="194" t="s">
        <v>7750</v>
      </c>
      <c r="BI629" s="194"/>
      <c r="BJ629" s="230">
        <v>4</v>
      </c>
      <c r="BK629" s="230" t="s">
        <v>7751</v>
      </c>
      <c r="BL629" s="198" t="s">
        <v>7412</v>
      </c>
      <c r="CQ629" s="199">
        <v>1</v>
      </c>
    </row>
    <row r="630" spans="52:95" x14ac:dyDescent="0.25">
      <c r="AZ630" s="230" t="s">
        <v>764</v>
      </c>
      <c r="BA630" s="230" t="s">
        <v>5333</v>
      </c>
      <c r="BB630" s="230">
        <v>3</v>
      </c>
      <c r="BC630" s="194" t="s">
        <v>7781</v>
      </c>
      <c r="BD630" s="194" t="s">
        <v>13434</v>
      </c>
      <c r="BH630" s="194"/>
      <c r="BI630" s="194"/>
      <c r="BJ630" s="230">
        <v>4</v>
      </c>
      <c r="BK630" s="230" t="s">
        <v>7782</v>
      </c>
      <c r="BL630" s="198" t="s">
        <v>7412</v>
      </c>
      <c r="CQ630" s="199">
        <v>1</v>
      </c>
    </row>
    <row r="631" spans="52:95" x14ac:dyDescent="0.25">
      <c r="AZ631" s="230" t="s">
        <v>764</v>
      </c>
      <c r="BA631" s="230" t="s">
        <v>5333</v>
      </c>
      <c r="BB631" s="230">
        <v>4</v>
      </c>
      <c r="BC631" s="194" t="s">
        <v>7806</v>
      </c>
      <c r="BD631" s="194" t="s">
        <v>7807</v>
      </c>
      <c r="BE631" s="194" t="s">
        <v>7808</v>
      </c>
      <c r="BF631" s="194" t="s">
        <v>7654</v>
      </c>
      <c r="BG631" s="194" t="s">
        <v>7809</v>
      </c>
      <c r="BH631" s="194" t="s">
        <v>7810</v>
      </c>
      <c r="BI631" s="194" t="s">
        <v>7811</v>
      </c>
      <c r="BJ631" s="230">
        <v>4</v>
      </c>
      <c r="BK631" s="230" t="s">
        <v>7812</v>
      </c>
      <c r="BL631" s="198" t="s">
        <v>7412</v>
      </c>
      <c r="CQ631" s="199">
        <v>1</v>
      </c>
    </row>
    <row r="632" spans="52:95" x14ac:dyDescent="0.25">
      <c r="AZ632" s="230" t="s">
        <v>764</v>
      </c>
      <c r="BA632" s="230" t="s">
        <v>5333</v>
      </c>
      <c r="BB632" s="230">
        <v>5</v>
      </c>
      <c r="BC632" s="194" t="s">
        <v>7836</v>
      </c>
      <c r="BD632" s="194" t="s">
        <v>7837</v>
      </c>
      <c r="BE632" s="194" t="s">
        <v>7838</v>
      </c>
      <c r="BF632" s="194" t="s">
        <v>7839</v>
      </c>
      <c r="BG632" s="194" t="s">
        <v>7840</v>
      </c>
      <c r="BH632" s="194" t="s">
        <v>7533</v>
      </c>
      <c r="BI632" s="194"/>
      <c r="BJ632" s="230">
        <v>4</v>
      </c>
      <c r="BK632" s="230" t="s">
        <v>7841</v>
      </c>
      <c r="BL632" s="198" t="s">
        <v>7412</v>
      </c>
      <c r="CQ632" s="199">
        <v>1</v>
      </c>
    </row>
    <row r="633" spans="52:95" x14ac:dyDescent="0.25">
      <c r="AZ633" s="230" t="s">
        <v>779</v>
      </c>
      <c r="BA633" s="230" t="s">
        <v>5332</v>
      </c>
      <c r="BB633" s="230">
        <v>1</v>
      </c>
      <c r="BC633" s="194" t="s">
        <v>7408</v>
      </c>
      <c r="BD633" s="194" t="s">
        <v>8951</v>
      </c>
      <c r="BJ633" s="230">
        <v>4</v>
      </c>
      <c r="BK633" s="230" t="s">
        <v>7411</v>
      </c>
      <c r="BL633" s="198" t="s">
        <v>7412</v>
      </c>
      <c r="CQ633" s="199">
        <v>1</v>
      </c>
    </row>
    <row r="634" spans="52:95" x14ac:dyDescent="0.25">
      <c r="AZ634" s="230" t="s">
        <v>779</v>
      </c>
      <c r="BA634" s="230" t="s">
        <v>5332</v>
      </c>
      <c r="BB634" s="230">
        <v>2</v>
      </c>
      <c r="BC634" s="194" t="s">
        <v>7439</v>
      </c>
      <c r="BD634" s="194" t="s">
        <v>13437</v>
      </c>
      <c r="BE634" s="194" t="s">
        <v>7441</v>
      </c>
      <c r="BF634" s="194" t="s">
        <v>7442</v>
      </c>
      <c r="BG634" s="194" t="s">
        <v>7443</v>
      </c>
      <c r="BJ634" s="230">
        <v>4</v>
      </c>
      <c r="BK634" s="230" t="s">
        <v>7444</v>
      </c>
      <c r="BL634" s="198" t="s">
        <v>7412</v>
      </c>
      <c r="CQ634" s="199">
        <v>1</v>
      </c>
    </row>
    <row r="635" spans="52:95" x14ac:dyDescent="0.25">
      <c r="AZ635" s="230" t="s">
        <v>779</v>
      </c>
      <c r="BA635" s="230" t="s">
        <v>5332</v>
      </c>
      <c r="BB635" s="230">
        <v>3</v>
      </c>
      <c r="BC635" s="194" t="s">
        <v>7472</v>
      </c>
      <c r="BD635" s="194" t="s">
        <v>13438</v>
      </c>
      <c r="BE635" s="194" t="s">
        <v>13439</v>
      </c>
      <c r="BJ635" s="230">
        <v>4</v>
      </c>
      <c r="BK635" s="230" t="s">
        <v>7474</v>
      </c>
      <c r="BL635" s="198" t="s">
        <v>7412</v>
      </c>
      <c r="CQ635" s="199">
        <v>1</v>
      </c>
    </row>
    <row r="636" spans="52:95" x14ac:dyDescent="0.25">
      <c r="AZ636" s="230" t="s">
        <v>779</v>
      </c>
      <c r="BA636" s="230" t="s">
        <v>5332</v>
      </c>
      <c r="BB636" s="230">
        <v>4</v>
      </c>
      <c r="BC636" s="194" t="s">
        <v>7502</v>
      </c>
      <c r="BD636" s="194" t="s">
        <v>13344</v>
      </c>
      <c r="BJ636" s="230">
        <v>4</v>
      </c>
      <c r="BK636" s="230" t="s">
        <v>7504</v>
      </c>
      <c r="BL636" s="198" t="s">
        <v>7412</v>
      </c>
      <c r="CQ636" s="199">
        <v>1</v>
      </c>
    </row>
    <row r="637" spans="52:95" x14ac:dyDescent="0.25">
      <c r="AZ637" s="230" t="s">
        <v>779</v>
      </c>
      <c r="BA637" s="230" t="s">
        <v>5332</v>
      </c>
      <c r="BB637" s="230">
        <v>5</v>
      </c>
      <c r="BC637" s="194" t="s">
        <v>7529</v>
      </c>
      <c r="BD637" s="194" t="s">
        <v>13440</v>
      </c>
      <c r="BE637" s="194" t="s">
        <v>13441</v>
      </c>
      <c r="BF637" s="194" t="s">
        <v>7532</v>
      </c>
      <c r="BG637" s="194" t="s">
        <v>7533</v>
      </c>
      <c r="BJ637" s="230">
        <v>4</v>
      </c>
      <c r="BK637" s="230" t="s">
        <v>7534</v>
      </c>
      <c r="BL637" s="198" t="s">
        <v>7412</v>
      </c>
      <c r="CQ637" s="199">
        <v>1</v>
      </c>
    </row>
    <row r="638" spans="52:95" x14ac:dyDescent="0.25">
      <c r="AZ638" s="230" t="s">
        <v>779</v>
      </c>
      <c r="BA638" s="230" t="s">
        <v>7562</v>
      </c>
      <c r="BB638" s="230">
        <v>1</v>
      </c>
      <c r="BC638" s="194" t="s">
        <v>7563</v>
      </c>
      <c r="BD638" s="194" t="s">
        <v>13440</v>
      </c>
      <c r="BJ638" s="230">
        <v>4</v>
      </c>
      <c r="BK638" s="230" t="s">
        <v>7564</v>
      </c>
      <c r="BL638" s="198" t="s">
        <v>7412</v>
      </c>
      <c r="CQ638" s="199">
        <v>1</v>
      </c>
    </row>
    <row r="639" spans="52:95" x14ac:dyDescent="0.25">
      <c r="AZ639" s="230" t="s">
        <v>779</v>
      </c>
      <c r="BA639" s="230" t="s">
        <v>7562</v>
      </c>
      <c r="BB639" s="230">
        <v>2</v>
      </c>
      <c r="BC639" s="194" t="s">
        <v>7589</v>
      </c>
      <c r="BD639" s="194" t="s">
        <v>7590</v>
      </c>
      <c r="BE639" s="194" t="s">
        <v>7591</v>
      </c>
      <c r="BF639" s="194" t="s">
        <v>7443</v>
      </c>
      <c r="BG639" s="194" t="s">
        <v>7442</v>
      </c>
      <c r="BH639" s="230" t="s">
        <v>7592</v>
      </c>
      <c r="BJ639" s="230">
        <v>4</v>
      </c>
      <c r="BK639" s="230" t="s">
        <v>7593</v>
      </c>
      <c r="BL639" s="198" t="s">
        <v>7412</v>
      </c>
      <c r="CQ639" s="199">
        <v>1</v>
      </c>
    </row>
    <row r="640" spans="52:95" x14ac:dyDescent="0.25">
      <c r="AZ640" s="230" t="s">
        <v>779</v>
      </c>
      <c r="BA640" s="230" t="s">
        <v>7562</v>
      </c>
      <c r="BB640" s="230">
        <v>3</v>
      </c>
      <c r="BC640" s="194" t="s">
        <v>7620</v>
      </c>
      <c r="BD640" s="194" t="s">
        <v>13438</v>
      </c>
      <c r="BE640" s="194" t="s">
        <v>13439</v>
      </c>
      <c r="BJ640" s="230">
        <v>4</v>
      </c>
      <c r="BK640" s="230" t="s">
        <v>7622</v>
      </c>
      <c r="BL640" s="198" t="s">
        <v>7412</v>
      </c>
      <c r="CQ640" s="199">
        <v>1</v>
      </c>
    </row>
    <row r="641" spans="52:95" x14ac:dyDescent="0.25">
      <c r="AZ641" s="230" t="s">
        <v>779</v>
      </c>
      <c r="BA641" s="230" t="s">
        <v>7562</v>
      </c>
      <c r="BB641" s="230">
        <v>4</v>
      </c>
      <c r="BC641" s="194" t="s">
        <v>7649</v>
      </c>
      <c r="BD641" s="194" t="s">
        <v>7650</v>
      </c>
      <c r="BE641" s="194" t="s">
        <v>7651</v>
      </c>
      <c r="BF641" s="194" t="s">
        <v>7652</v>
      </c>
      <c r="BG641" s="194" t="s">
        <v>7653</v>
      </c>
      <c r="BH641" s="230" t="s">
        <v>7654</v>
      </c>
      <c r="BI641" s="230" t="s">
        <v>7655</v>
      </c>
      <c r="BJ641" s="230">
        <v>4</v>
      </c>
      <c r="BK641" s="230" t="s">
        <v>7656</v>
      </c>
      <c r="BL641" s="198" t="s">
        <v>7412</v>
      </c>
      <c r="CQ641" s="199">
        <v>1</v>
      </c>
    </row>
    <row r="642" spans="52:95" x14ac:dyDescent="0.25">
      <c r="AZ642" s="230" t="s">
        <v>779</v>
      </c>
      <c r="BA642" s="230" t="s">
        <v>7562</v>
      </c>
      <c r="BB642" s="230">
        <v>5</v>
      </c>
      <c r="BC642" s="194" t="s">
        <v>7686</v>
      </c>
      <c r="BD642" s="194" t="s">
        <v>7687</v>
      </c>
      <c r="BE642" s="194" t="s">
        <v>7688</v>
      </c>
      <c r="BF642" s="194" t="s">
        <v>7689</v>
      </c>
      <c r="BG642" s="194" t="s">
        <v>7690</v>
      </c>
      <c r="BH642" s="230" t="s">
        <v>7691</v>
      </c>
      <c r="BJ642" s="230">
        <v>4</v>
      </c>
      <c r="BK642" s="230" t="s">
        <v>7692</v>
      </c>
      <c r="BL642" s="198" t="s">
        <v>7412</v>
      </c>
      <c r="CQ642" s="199">
        <v>1</v>
      </c>
    </row>
    <row r="643" spans="52:95" x14ac:dyDescent="0.25">
      <c r="AZ643" s="230" t="s">
        <v>779</v>
      </c>
      <c r="BA643" s="230" t="s">
        <v>5333</v>
      </c>
      <c r="BB643" s="230">
        <v>1</v>
      </c>
      <c r="BC643" s="194" t="s">
        <v>7719</v>
      </c>
      <c r="BD643" s="194" t="s">
        <v>8951</v>
      </c>
      <c r="BH643" s="194"/>
      <c r="BI643" s="194"/>
      <c r="BJ643" s="230">
        <v>4</v>
      </c>
      <c r="BK643" s="230" t="s">
        <v>7720</v>
      </c>
      <c r="BL643" s="198" t="s">
        <v>7412</v>
      </c>
      <c r="CQ643" s="199">
        <v>1</v>
      </c>
    </row>
    <row r="644" spans="52:95" x14ac:dyDescent="0.25">
      <c r="AZ644" s="230" t="s">
        <v>779</v>
      </c>
      <c r="BA644" s="230" t="s">
        <v>5333</v>
      </c>
      <c r="BB644" s="230">
        <v>2</v>
      </c>
      <c r="BC644" s="194" t="s">
        <v>7745</v>
      </c>
      <c r="BD644" s="194" t="s">
        <v>7746</v>
      </c>
      <c r="BE644" s="194" t="s">
        <v>7747</v>
      </c>
      <c r="BF644" s="194" t="s">
        <v>7748</v>
      </c>
      <c r="BG644" s="194" t="s">
        <v>7749</v>
      </c>
      <c r="BH644" s="194" t="s">
        <v>7750</v>
      </c>
      <c r="BI644" s="194"/>
      <c r="BJ644" s="230">
        <v>4</v>
      </c>
      <c r="BK644" s="230" t="s">
        <v>7751</v>
      </c>
      <c r="BL644" s="198" t="s">
        <v>7412</v>
      </c>
      <c r="CQ644" s="199">
        <v>1</v>
      </c>
    </row>
    <row r="645" spans="52:95" x14ac:dyDescent="0.25">
      <c r="AZ645" s="230" t="s">
        <v>779</v>
      </c>
      <c r="BA645" s="230" t="s">
        <v>5333</v>
      </c>
      <c r="BB645" s="230">
        <v>3</v>
      </c>
      <c r="BC645" s="194" t="s">
        <v>7781</v>
      </c>
      <c r="BD645" s="194" t="s">
        <v>13439</v>
      </c>
      <c r="BH645" s="194"/>
      <c r="BI645" s="194"/>
      <c r="BJ645" s="230">
        <v>4</v>
      </c>
      <c r="BK645" s="230" t="s">
        <v>7782</v>
      </c>
      <c r="BL645" s="198" t="s">
        <v>7412</v>
      </c>
      <c r="CQ645" s="199">
        <v>1</v>
      </c>
    </row>
    <row r="646" spans="52:95" x14ac:dyDescent="0.25">
      <c r="AZ646" s="230" t="s">
        <v>779</v>
      </c>
      <c r="BA646" s="230" t="s">
        <v>5333</v>
      </c>
      <c r="BB646" s="230">
        <v>4</v>
      </c>
      <c r="BC646" s="194" t="s">
        <v>7806</v>
      </c>
      <c r="BD646" s="194" t="s">
        <v>7807</v>
      </c>
      <c r="BE646" s="194" t="s">
        <v>7808</v>
      </c>
      <c r="BF646" s="194" t="s">
        <v>7654</v>
      </c>
      <c r="BG646" s="194" t="s">
        <v>7809</v>
      </c>
      <c r="BH646" s="194" t="s">
        <v>7810</v>
      </c>
      <c r="BI646" s="194" t="s">
        <v>7811</v>
      </c>
      <c r="BJ646" s="230">
        <v>4</v>
      </c>
      <c r="BK646" s="230" t="s">
        <v>7812</v>
      </c>
      <c r="BL646" s="198" t="s">
        <v>7412</v>
      </c>
      <c r="CQ646" s="199">
        <v>1</v>
      </c>
    </row>
    <row r="647" spans="52:95" x14ac:dyDescent="0.25">
      <c r="AZ647" s="230" t="s">
        <v>779</v>
      </c>
      <c r="BA647" s="230" t="s">
        <v>5333</v>
      </c>
      <c r="BB647" s="230">
        <v>5</v>
      </c>
      <c r="BC647" s="194" t="s">
        <v>7836</v>
      </c>
      <c r="BD647" s="194" t="s">
        <v>7837</v>
      </c>
      <c r="BE647" s="194" t="s">
        <v>7838</v>
      </c>
      <c r="BF647" s="194" t="s">
        <v>7839</v>
      </c>
      <c r="BG647" s="194" t="s">
        <v>7840</v>
      </c>
      <c r="BH647" s="194" t="s">
        <v>7533</v>
      </c>
      <c r="BI647" s="194"/>
      <c r="BJ647" s="230">
        <v>4</v>
      </c>
      <c r="BK647" s="230" t="s">
        <v>7841</v>
      </c>
      <c r="BL647" s="198" t="s">
        <v>7412</v>
      </c>
      <c r="CQ647" s="199">
        <v>1</v>
      </c>
    </row>
    <row r="648" spans="52:95" x14ac:dyDescent="0.25">
      <c r="AZ648" s="230" t="s">
        <v>794</v>
      </c>
      <c r="BA648" s="230" t="s">
        <v>5332</v>
      </c>
      <c r="BB648" s="230">
        <v>1</v>
      </c>
      <c r="BC648" s="194" t="s">
        <v>7408</v>
      </c>
      <c r="BD648" s="194" t="s">
        <v>13442</v>
      </c>
      <c r="BE648" s="194" t="s">
        <v>8951</v>
      </c>
      <c r="BI648" s="194"/>
      <c r="BJ648" s="230">
        <v>4</v>
      </c>
      <c r="BK648" s="230" t="s">
        <v>7411</v>
      </c>
      <c r="BL648" s="198" t="s">
        <v>7412</v>
      </c>
      <c r="CQ648" s="199">
        <v>1</v>
      </c>
    </row>
    <row r="649" spans="52:95" x14ac:dyDescent="0.25">
      <c r="AZ649" s="230" t="s">
        <v>794</v>
      </c>
      <c r="BA649" s="230" t="s">
        <v>5332</v>
      </c>
      <c r="BB649" s="230">
        <v>2</v>
      </c>
      <c r="BC649" s="194" t="s">
        <v>7439</v>
      </c>
      <c r="BD649" s="194" t="s">
        <v>13443</v>
      </c>
      <c r="BE649" s="194" t="s">
        <v>7441</v>
      </c>
      <c r="BF649" s="194" t="s">
        <v>7442</v>
      </c>
      <c r="BG649" s="194" t="s">
        <v>7443</v>
      </c>
      <c r="BI649" s="194"/>
      <c r="BJ649" s="230">
        <v>4</v>
      </c>
      <c r="BK649" s="230" t="s">
        <v>7444</v>
      </c>
      <c r="BL649" s="198" t="s">
        <v>7412</v>
      </c>
      <c r="CQ649" s="199">
        <v>1</v>
      </c>
    </row>
    <row r="650" spans="52:95" x14ac:dyDescent="0.25">
      <c r="AZ650" s="230" t="s">
        <v>794</v>
      </c>
      <c r="BA650" s="230" t="s">
        <v>5332</v>
      </c>
      <c r="BB650" s="230">
        <v>3</v>
      </c>
      <c r="BC650" s="194" t="s">
        <v>7472</v>
      </c>
      <c r="BD650" s="194" t="s">
        <v>13444</v>
      </c>
      <c r="BE650" s="194" t="s">
        <v>13445</v>
      </c>
      <c r="BJ650" s="230">
        <v>4</v>
      </c>
      <c r="BK650" s="230" t="s">
        <v>7474</v>
      </c>
      <c r="BL650" s="198" t="s">
        <v>7412</v>
      </c>
      <c r="CQ650" s="199">
        <v>1</v>
      </c>
    </row>
    <row r="651" spans="52:95" x14ac:dyDescent="0.25">
      <c r="AZ651" s="230" t="s">
        <v>794</v>
      </c>
      <c r="BA651" s="230" t="s">
        <v>5332</v>
      </c>
      <c r="BB651" s="230">
        <v>4</v>
      </c>
      <c r="BC651" s="194" t="s">
        <v>7502</v>
      </c>
      <c r="BD651" s="194" t="s">
        <v>13344</v>
      </c>
      <c r="BJ651" s="230">
        <v>4</v>
      </c>
      <c r="BK651" s="230" t="s">
        <v>7504</v>
      </c>
      <c r="BL651" s="198" t="s">
        <v>7412</v>
      </c>
      <c r="CQ651" s="199">
        <v>1</v>
      </c>
    </row>
    <row r="652" spans="52:95" x14ac:dyDescent="0.25">
      <c r="AZ652" s="230" t="s">
        <v>794</v>
      </c>
      <c r="BA652" s="230" t="s">
        <v>5332</v>
      </c>
      <c r="BB652" s="230">
        <v>5</v>
      </c>
      <c r="BC652" s="194" t="s">
        <v>7529</v>
      </c>
      <c r="BD652" s="194" t="s">
        <v>13446</v>
      </c>
      <c r="BE652" s="194" t="s">
        <v>13447</v>
      </c>
      <c r="BF652" s="194" t="s">
        <v>7532</v>
      </c>
      <c r="BG652" s="194" t="s">
        <v>7533</v>
      </c>
      <c r="BJ652" s="230">
        <v>4</v>
      </c>
      <c r="BK652" s="230" t="s">
        <v>7534</v>
      </c>
      <c r="BL652" s="198" t="s">
        <v>7412</v>
      </c>
      <c r="CQ652" s="199">
        <v>1</v>
      </c>
    </row>
    <row r="653" spans="52:95" x14ac:dyDescent="0.25">
      <c r="AZ653" s="230" t="s">
        <v>794</v>
      </c>
      <c r="BA653" s="230" t="s">
        <v>7562</v>
      </c>
      <c r="BB653" s="230">
        <v>1</v>
      </c>
      <c r="BC653" s="194" t="s">
        <v>7563</v>
      </c>
      <c r="BD653" s="194" t="s">
        <v>13446</v>
      </c>
      <c r="BJ653" s="230">
        <v>4</v>
      </c>
      <c r="BK653" s="230" t="s">
        <v>7564</v>
      </c>
      <c r="BL653" s="198" t="s">
        <v>7412</v>
      </c>
      <c r="CQ653" s="199">
        <v>1</v>
      </c>
    </row>
    <row r="654" spans="52:95" x14ac:dyDescent="0.25">
      <c r="AZ654" s="230" t="s">
        <v>794</v>
      </c>
      <c r="BA654" s="230" t="s">
        <v>7562</v>
      </c>
      <c r="BB654" s="230">
        <v>2</v>
      </c>
      <c r="BC654" s="194" t="s">
        <v>7589</v>
      </c>
      <c r="BD654" s="194" t="s">
        <v>7590</v>
      </c>
      <c r="BE654" s="194" t="s">
        <v>7591</v>
      </c>
      <c r="BF654" s="194" t="s">
        <v>7443</v>
      </c>
      <c r="BG654" s="194" t="s">
        <v>7442</v>
      </c>
      <c r="BH654" s="230" t="s">
        <v>7592</v>
      </c>
      <c r="BJ654" s="230">
        <v>4</v>
      </c>
      <c r="BK654" s="230" t="s">
        <v>7593</v>
      </c>
      <c r="BL654" s="198" t="s">
        <v>7412</v>
      </c>
      <c r="CQ654" s="199">
        <v>1</v>
      </c>
    </row>
    <row r="655" spans="52:95" x14ac:dyDescent="0.25">
      <c r="AZ655" s="230" t="s">
        <v>794</v>
      </c>
      <c r="BA655" s="230" t="s">
        <v>7562</v>
      </c>
      <c r="BB655" s="230">
        <v>3</v>
      </c>
      <c r="BC655" s="194" t="s">
        <v>7620</v>
      </c>
      <c r="BD655" s="194" t="s">
        <v>13444</v>
      </c>
      <c r="BE655" s="194" t="s">
        <v>13445</v>
      </c>
      <c r="BJ655" s="230">
        <v>4</v>
      </c>
      <c r="BK655" s="230" t="s">
        <v>7622</v>
      </c>
      <c r="BL655" s="198" t="s">
        <v>7412</v>
      </c>
      <c r="CQ655" s="199">
        <v>1</v>
      </c>
    </row>
    <row r="656" spans="52:95" x14ac:dyDescent="0.25">
      <c r="AZ656" s="230" t="s">
        <v>794</v>
      </c>
      <c r="BA656" s="230" t="s">
        <v>7562</v>
      </c>
      <c r="BB656" s="230">
        <v>4</v>
      </c>
      <c r="BC656" s="194" t="s">
        <v>7649</v>
      </c>
      <c r="BD656" s="194" t="s">
        <v>7650</v>
      </c>
      <c r="BE656" s="194" t="s">
        <v>7651</v>
      </c>
      <c r="BF656" s="194" t="s">
        <v>7652</v>
      </c>
      <c r="BG656" s="194" t="s">
        <v>7653</v>
      </c>
      <c r="BH656" s="230" t="s">
        <v>7654</v>
      </c>
      <c r="BI656" s="230" t="s">
        <v>7655</v>
      </c>
      <c r="BJ656" s="230">
        <v>4</v>
      </c>
      <c r="BK656" s="230" t="s">
        <v>7656</v>
      </c>
      <c r="BL656" s="198" t="s">
        <v>7412</v>
      </c>
      <c r="CQ656" s="199">
        <v>1</v>
      </c>
    </row>
    <row r="657" spans="52:95" x14ac:dyDescent="0.25">
      <c r="AZ657" s="230" t="s">
        <v>794</v>
      </c>
      <c r="BA657" s="230" t="s">
        <v>7562</v>
      </c>
      <c r="BB657" s="230">
        <v>5</v>
      </c>
      <c r="BC657" s="194" t="s">
        <v>7686</v>
      </c>
      <c r="BD657" s="194" t="s">
        <v>7687</v>
      </c>
      <c r="BE657" s="194" t="s">
        <v>7688</v>
      </c>
      <c r="BF657" s="194" t="s">
        <v>7689</v>
      </c>
      <c r="BG657" s="194" t="s">
        <v>7690</v>
      </c>
      <c r="BH657" s="230" t="s">
        <v>7691</v>
      </c>
      <c r="BJ657" s="230">
        <v>4</v>
      </c>
      <c r="BK657" s="230" t="s">
        <v>7692</v>
      </c>
      <c r="BL657" s="198" t="s">
        <v>7412</v>
      </c>
      <c r="CQ657" s="199">
        <v>1</v>
      </c>
    </row>
    <row r="658" spans="52:95" x14ac:dyDescent="0.25">
      <c r="AZ658" s="230" t="s">
        <v>794</v>
      </c>
      <c r="BA658" s="230" t="s">
        <v>5333</v>
      </c>
      <c r="BB658" s="230">
        <v>1</v>
      </c>
      <c r="BC658" s="194" t="s">
        <v>7719</v>
      </c>
      <c r="BD658" s="194" t="s">
        <v>13442</v>
      </c>
      <c r="BE658" s="194" t="s">
        <v>8951</v>
      </c>
      <c r="BH658" s="194"/>
      <c r="BI658" s="194"/>
      <c r="BJ658" s="230">
        <v>4</v>
      </c>
      <c r="BK658" s="230" t="s">
        <v>7720</v>
      </c>
      <c r="BL658" s="198" t="s">
        <v>7412</v>
      </c>
      <c r="CQ658" s="199">
        <v>1</v>
      </c>
    </row>
    <row r="659" spans="52:95" x14ac:dyDescent="0.25">
      <c r="AZ659" s="230" t="s">
        <v>794</v>
      </c>
      <c r="BA659" s="230" t="s">
        <v>5333</v>
      </c>
      <c r="BB659" s="230">
        <v>2</v>
      </c>
      <c r="BC659" s="194" t="s">
        <v>7745</v>
      </c>
      <c r="BD659" s="194" t="s">
        <v>7746</v>
      </c>
      <c r="BE659" s="194" t="s">
        <v>7747</v>
      </c>
      <c r="BF659" s="194" t="s">
        <v>7748</v>
      </c>
      <c r="BG659" s="194" t="s">
        <v>7749</v>
      </c>
      <c r="BH659" s="194" t="s">
        <v>7750</v>
      </c>
      <c r="BI659" s="194"/>
      <c r="BJ659" s="230">
        <v>4</v>
      </c>
      <c r="BK659" s="230" t="s">
        <v>7751</v>
      </c>
      <c r="BL659" s="198" t="s">
        <v>7412</v>
      </c>
      <c r="CQ659" s="199">
        <v>1</v>
      </c>
    </row>
    <row r="660" spans="52:95" x14ac:dyDescent="0.25">
      <c r="AZ660" s="230" t="s">
        <v>794</v>
      </c>
      <c r="BA660" s="230" t="s">
        <v>5333</v>
      </c>
      <c r="BB660" s="230">
        <v>3</v>
      </c>
      <c r="BC660" s="194" t="s">
        <v>7781</v>
      </c>
      <c r="BD660" s="194" t="s">
        <v>13442</v>
      </c>
      <c r="BE660" s="194" t="s">
        <v>13445</v>
      </c>
      <c r="BH660" s="194"/>
      <c r="BI660" s="194"/>
      <c r="BJ660" s="230">
        <v>4</v>
      </c>
      <c r="BK660" s="230" t="s">
        <v>7782</v>
      </c>
      <c r="BL660" s="198" t="s">
        <v>7412</v>
      </c>
      <c r="CQ660" s="199">
        <v>1</v>
      </c>
    </row>
    <row r="661" spans="52:95" x14ac:dyDescent="0.25">
      <c r="AZ661" s="230" t="s">
        <v>794</v>
      </c>
      <c r="BA661" s="230" t="s">
        <v>5333</v>
      </c>
      <c r="BB661" s="230">
        <v>4</v>
      </c>
      <c r="BC661" s="194" t="s">
        <v>7806</v>
      </c>
      <c r="BD661" s="194" t="s">
        <v>7807</v>
      </c>
      <c r="BE661" s="194" t="s">
        <v>7808</v>
      </c>
      <c r="BF661" s="194" t="s">
        <v>7654</v>
      </c>
      <c r="BG661" s="194" t="s">
        <v>7809</v>
      </c>
      <c r="BH661" s="194" t="s">
        <v>7810</v>
      </c>
      <c r="BI661" s="194" t="s">
        <v>7811</v>
      </c>
      <c r="BJ661" s="230">
        <v>4</v>
      </c>
      <c r="BK661" s="230" t="s">
        <v>7812</v>
      </c>
      <c r="BL661" s="198" t="s">
        <v>7412</v>
      </c>
      <c r="CQ661" s="199">
        <v>1</v>
      </c>
    </row>
    <row r="662" spans="52:95" x14ac:dyDescent="0.25">
      <c r="AZ662" s="230" t="s">
        <v>794</v>
      </c>
      <c r="BA662" s="230" t="s">
        <v>5333</v>
      </c>
      <c r="BB662" s="230">
        <v>5</v>
      </c>
      <c r="BC662" s="194" t="s">
        <v>7836</v>
      </c>
      <c r="BD662" s="194" t="s">
        <v>7837</v>
      </c>
      <c r="BE662" s="194" t="s">
        <v>7838</v>
      </c>
      <c r="BF662" s="194" t="s">
        <v>7839</v>
      </c>
      <c r="BG662" s="194" t="s">
        <v>7840</v>
      </c>
      <c r="BH662" s="194" t="s">
        <v>7533</v>
      </c>
      <c r="BI662" s="194"/>
      <c r="BJ662" s="230">
        <v>4</v>
      </c>
      <c r="BK662" s="230" t="s">
        <v>7841</v>
      </c>
      <c r="BL662" s="198" t="s">
        <v>7412</v>
      </c>
      <c r="CQ662" s="199">
        <v>1</v>
      </c>
    </row>
    <row r="663" spans="52:95" x14ac:dyDescent="0.25">
      <c r="AZ663" s="230" t="s">
        <v>809</v>
      </c>
      <c r="BA663" s="230" t="s">
        <v>5332</v>
      </c>
      <c r="BB663" s="230">
        <v>1</v>
      </c>
      <c r="BC663" s="194" t="s">
        <v>7408</v>
      </c>
      <c r="BD663" s="194" t="s">
        <v>13448</v>
      </c>
      <c r="BE663" s="194" t="s">
        <v>10683</v>
      </c>
      <c r="BI663" s="194"/>
      <c r="BJ663" s="230">
        <v>4</v>
      </c>
      <c r="BK663" s="230" t="s">
        <v>7411</v>
      </c>
      <c r="BL663" s="198" t="s">
        <v>7412</v>
      </c>
      <c r="CQ663" s="199">
        <v>1</v>
      </c>
    </row>
    <row r="664" spans="52:95" x14ac:dyDescent="0.25">
      <c r="AZ664" s="230" t="s">
        <v>809</v>
      </c>
      <c r="BA664" s="230" t="s">
        <v>5332</v>
      </c>
      <c r="BB664" s="230">
        <v>2</v>
      </c>
      <c r="BC664" s="194" t="s">
        <v>7439</v>
      </c>
      <c r="BD664" s="194" t="s">
        <v>13449</v>
      </c>
      <c r="BE664" s="194" t="s">
        <v>7441</v>
      </c>
      <c r="BF664" s="194" t="s">
        <v>7442</v>
      </c>
      <c r="BG664" s="194" t="s">
        <v>7443</v>
      </c>
      <c r="BI664" s="194"/>
      <c r="BJ664" s="230">
        <v>4</v>
      </c>
      <c r="BK664" s="230" t="s">
        <v>7444</v>
      </c>
      <c r="BL664" s="198" t="s">
        <v>7412</v>
      </c>
      <c r="CQ664" s="199">
        <v>1</v>
      </c>
    </row>
    <row r="665" spans="52:95" x14ac:dyDescent="0.25">
      <c r="AZ665" s="230" t="s">
        <v>809</v>
      </c>
      <c r="BA665" s="230" t="s">
        <v>5332</v>
      </c>
      <c r="BB665" s="230">
        <v>3</v>
      </c>
      <c r="BC665" s="194" t="s">
        <v>7472</v>
      </c>
      <c r="BD665" s="194" t="s">
        <v>13450</v>
      </c>
      <c r="BI665" s="194"/>
      <c r="BJ665" s="230">
        <v>4</v>
      </c>
      <c r="BK665" s="230" t="s">
        <v>7474</v>
      </c>
      <c r="BL665" s="198" t="s">
        <v>7412</v>
      </c>
      <c r="CQ665" s="199">
        <v>1</v>
      </c>
    </row>
    <row r="666" spans="52:95" x14ac:dyDescent="0.25">
      <c r="AZ666" s="230" t="s">
        <v>809</v>
      </c>
      <c r="BA666" s="230" t="s">
        <v>5332</v>
      </c>
      <c r="BB666" s="230">
        <v>4</v>
      </c>
      <c r="BC666" s="194" t="s">
        <v>7502</v>
      </c>
      <c r="BD666" s="194" t="s">
        <v>13344</v>
      </c>
      <c r="BJ666" s="230">
        <v>4</v>
      </c>
      <c r="BK666" s="230" t="s">
        <v>7504</v>
      </c>
      <c r="BL666" s="198" t="s">
        <v>7412</v>
      </c>
      <c r="CQ666" s="199">
        <v>1</v>
      </c>
    </row>
    <row r="667" spans="52:95" x14ac:dyDescent="0.25">
      <c r="AZ667" s="230" t="s">
        <v>809</v>
      </c>
      <c r="BA667" s="230" t="s">
        <v>5332</v>
      </c>
      <c r="BB667" s="230">
        <v>5</v>
      </c>
      <c r="BC667" s="194" t="s">
        <v>7529</v>
      </c>
      <c r="BD667" s="194" t="s">
        <v>13451</v>
      </c>
      <c r="BE667" s="194" t="s">
        <v>7532</v>
      </c>
      <c r="BF667" s="194" t="s">
        <v>7533</v>
      </c>
      <c r="BJ667" s="230">
        <v>4</v>
      </c>
      <c r="BK667" s="230" t="s">
        <v>7534</v>
      </c>
      <c r="BL667" s="198" t="s">
        <v>7412</v>
      </c>
      <c r="CQ667" s="199">
        <v>1</v>
      </c>
    </row>
    <row r="668" spans="52:95" x14ac:dyDescent="0.25">
      <c r="AZ668" s="230" t="s">
        <v>809</v>
      </c>
      <c r="BA668" s="230" t="s">
        <v>7562</v>
      </c>
      <c r="BB668" s="230">
        <v>1</v>
      </c>
      <c r="BC668" s="194" t="s">
        <v>7563</v>
      </c>
      <c r="BI668" s="194"/>
      <c r="BJ668" s="230">
        <v>4</v>
      </c>
      <c r="BK668" s="230" t="s">
        <v>7564</v>
      </c>
      <c r="BL668" s="198" t="s">
        <v>7412</v>
      </c>
      <c r="CQ668" s="199">
        <v>1</v>
      </c>
    </row>
    <row r="669" spans="52:95" x14ac:dyDescent="0.25">
      <c r="AZ669" s="230" t="s">
        <v>809</v>
      </c>
      <c r="BA669" s="230" t="s">
        <v>7562</v>
      </c>
      <c r="BB669" s="230">
        <v>2</v>
      </c>
      <c r="BC669" s="194" t="s">
        <v>7589</v>
      </c>
      <c r="BD669" s="194" t="s">
        <v>7590</v>
      </c>
      <c r="BE669" s="194" t="s">
        <v>7591</v>
      </c>
      <c r="BF669" s="194" t="s">
        <v>7443</v>
      </c>
      <c r="BG669" s="194" t="s">
        <v>7442</v>
      </c>
      <c r="BH669" s="230" t="s">
        <v>7592</v>
      </c>
      <c r="BJ669" s="230">
        <v>4</v>
      </c>
      <c r="BK669" s="230" t="s">
        <v>7593</v>
      </c>
      <c r="BL669" s="198" t="s">
        <v>7412</v>
      </c>
      <c r="CQ669" s="199">
        <v>1</v>
      </c>
    </row>
    <row r="670" spans="52:95" x14ac:dyDescent="0.25">
      <c r="AZ670" s="230" t="s">
        <v>809</v>
      </c>
      <c r="BA670" s="230" t="s">
        <v>7562</v>
      </c>
      <c r="BB670" s="230">
        <v>3</v>
      </c>
      <c r="BC670" s="194" t="s">
        <v>7620</v>
      </c>
      <c r="BD670" s="194" t="s">
        <v>13452</v>
      </c>
      <c r="BE670" s="194" t="s">
        <v>13450</v>
      </c>
      <c r="BI670" s="194"/>
      <c r="BJ670" s="230">
        <v>4</v>
      </c>
      <c r="BK670" s="230" t="s">
        <v>7622</v>
      </c>
      <c r="BL670" s="198" t="s">
        <v>7412</v>
      </c>
      <c r="CQ670" s="199">
        <v>1</v>
      </c>
    </row>
    <row r="671" spans="52:95" x14ac:dyDescent="0.25">
      <c r="AZ671" s="230" t="s">
        <v>809</v>
      </c>
      <c r="BA671" s="230" t="s">
        <v>7562</v>
      </c>
      <c r="BB671" s="230">
        <v>4</v>
      </c>
      <c r="BC671" s="194" t="s">
        <v>7649</v>
      </c>
      <c r="BD671" s="194" t="s">
        <v>7650</v>
      </c>
      <c r="BE671" s="194" t="s">
        <v>7651</v>
      </c>
      <c r="BF671" s="194" t="s">
        <v>7652</v>
      </c>
      <c r="BG671" s="194" t="s">
        <v>7653</v>
      </c>
      <c r="BH671" s="230" t="s">
        <v>7654</v>
      </c>
      <c r="BI671" s="230" t="s">
        <v>7655</v>
      </c>
      <c r="BJ671" s="230">
        <v>4</v>
      </c>
      <c r="BK671" s="230" t="s">
        <v>7656</v>
      </c>
      <c r="BL671" s="198" t="s">
        <v>7412</v>
      </c>
      <c r="CQ671" s="199">
        <v>1</v>
      </c>
    </row>
    <row r="672" spans="52:95" x14ac:dyDescent="0.25">
      <c r="AZ672" s="230" t="s">
        <v>809</v>
      </c>
      <c r="BA672" s="230" t="s">
        <v>7562</v>
      </c>
      <c r="BB672" s="230">
        <v>5</v>
      </c>
      <c r="BC672" s="194" t="s">
        <v>7686</v>
      </c>
      <c r="BD672" s="194" t="s">
        <v>7687</v>
      </c>
      <c r="BE672" s="194" t="s">
        <v>7688</v>
      </c>
      <c r="BF672" s="194" t="s">
        <v>7689</v>
      </c>
      <c r="BG672" s="194" t="s">
        <v>7690</v>
      </c>
      <c r="BH672" s="230" t="s">
        <v>7691</v>
      </c>
      <c r="BJ672" s="230">
        <v>4</v>
      </c>
      <c r="BK672" s="230" t="s">
        <v>7692</v>
      </c>
      <c r="BL672" s="198" t="s">
        <v>7412</v>
      </c>
      <c r="CQ672" s="199">
        <v>1</v>
      </c>
    </row>
    <row r="673" spans="52:95" x14ac:dyDescent="0.25">
      <c r="AZ673" s="230" t="s">
        <v>809</v>
      </c>
      <c r="BA673" s="230" t="s">
        <v>5333</v>
      </c>
      <c r="BB673" s="230">
        <v>1</v>
      </c>
      <c r="BC673" s="194" t="s">
        <v>7719</v>
      </c>
      <c r="BD673" s="194" t="s">
        <v>13448</v>
      </c>
      <c r="BE673" s="194" t="s">
        <v>10683</v>
      </c>
      <c r="BH673" s="194"/>
      <c r="BI673" s="194"/>
      <c r="BJ673" s="230">
        <v>4</v>
      </c>
      <c r="BK673" s="230" t="s">
        <v>7720</v>
      </c>
      <c r="BL673" s="198" t="s">
        <v>7412</v>
      </c>
      <c r="CQ673" s="199">
        <v>1</v>
      </c>
    </row>
    <row r="674" spans="52:95" x14ac:dyDescent="0.25">
      <c r="AZ674" s="230" t="s">
        <v>809</v>
      </c>
      <c r="BA674" s="230" t="s">
        <v>5333</v>
      </c>
      <c r="BB674" s="230">
        <v>2</v>
      </c>
      <c r="BC674" s="194" t="s">
        <v>7745</v>
      </c>
      <c r="BD674" s="194" t="s">
        <v>7746</v>
      </c>
      <c r="BE674" s="194" t="s">
        <v>7747</v>
      </c>
      <c r="BF674" s="194" t="s">
        <v>7748</v>
      </c>
      <c r="BG674" s="194" t="s">
        <v>7749</v>
      </c>
      <c r="BH674" s="194" t="s">
        <v>7750</v>
      </c>
      <c r="BI674" s="194"/>
      <c r="BJ674" s="230">
        <v>4</v>
      </c>
      <c r="BK674" s="230" t="s">
        <v>7751</v>
      </c>
      <c r="BL674" s="198" t="s">
        <v>7412</v>
      </c>
      <c r="CQ674" s="199">
        <v>1</v>
      </c>
    </row>
    <row r="675" spans="52:95" x14ac:dyDescent="0.25">
      <c r="AZ675" s="230" t="s">
        <v>809</v>
      </c>
      <c r="BA675" s="230" t="s">
        <v>5333</v>
      </c>
      <c r="BB675" s="230">
        <v>3</v>
      </c>
      <c r="BC675" s="194" t="s">
        <v>7781</v>
      </c>
      <c r="BD675" s="194" t="s">
        <v>13448</v>
      </c>
      <c r="BE675" s="194" t="s">
        <v>13450</v>
      </c>
      <c r="BH675" s="194"/>
      <c r="BI675" s="194"/>
      <c r="BJ675" s="230">
        <v>4</v>
      </c>
      <c r="BK675" s="230" t="s">
        <v>7782</v>
      </c>
      <c r="BL675" s="198" t="s">
        <v>7412</v>
      </c>
      <c r="CQ675" s="199">
        <v>1</v>
      </c>
    </row>
    <row r="676" spans="52:95" x14ac:dyDescent="0.25">
      <c r="AZ676" s="230" t="s">
        <v>809</v>
      </c>
      <c r="BA676" s="230" t="s">
        <v>5333</v>
      </c>
      <c r="BB676" s="230">
        <v>4</v>
      </c>
      <c r="BC676" s="194" t="s">
        <v>7806</v>
      </c>
      <c r="BD676" s="194" t="s">
        <v>7807</v>
      </c>
      <c r="BE676" s="194" t="s">
        <v>7808</v>
      </c>
      <c r="BF676" s="194" t="s">
        <v>7654</v>
      </c>
      <c r="BG676" s="194" t="s">
        <v>7809</v>
      </c>
      <c r="BH676" s="194" t="s">
        <v>7810</v>
      </c>
      <c r="BI676" s="194" t="s">
        <v>7811</v>
      </c>
      <c r="BJ676" s="230">
        <v>4</v>
      </c>
      <c r="BK676" s="230" t="s">
        <v>7812</v>
      </c>
      <c r="BL676" s="198" t="s">
        <v>7412</v>
      </c>
      <c r="CQ676" s="199">
        <v>1</v>
      </c>
    </row>
    <row r="677" spans="52:95" x14ac:dyDescent="0.25">
      <c r="AZ677" s="230" t="s">
        <v>809</v>
      </c>
      <c r="BA677" s="230" t="s">
        <v>5333</v>
      </c>
      <c r="BB677" s="230">
        <v>5</v>
      </c>
      <c r="BC677" s="194" t="s">
        <v>7836</v>
      </c>
      <c r="BD677" s="194" t="s">
        <v>7837</v>
      </c>
      <c r="BE677" s="194" t="s">
        <v>7838</v>
      </c>
      <c r="BF677" s="194" t="s">
        <v>7839</v>
      </c>
      <c r="BG677" s="194" t="s">
        <v>7840</v>
      </c>
      <c r="BH677" s="194" t="s">
        <v>7533</v>
      </c>
      <c r="BI677" s="194"/>
      <c r="BJ677" s="230">
        <v>4</v>
      </c>
      <c r="BK677" s="230" t="s">
        <v>7841</v>
      </c>
      <c r="BL677" s="198" t="s">
        <v>7412</v>
      </c>
      <c r="CQ677" s="199">
        <v>1</v>
      </c>
    </row>
    <row r="678" spans="52:95" x14ac:dyDescent="0.25">
      <c r="AZ678" s="230" t="s">
        <v>824</v>
      </c>
      <c r="BA678" s="230" t="s">
        <v>5332</v>
      </c>
      <c r="BB678" s="230">
        <v>1</v>
      </c>
      <c r="BC678" s="194" t="s">
        <v>7408</v>
      </c>
      <c r="BD678" s="194" t="s">
        <v>13453</v>
      </c>
      <c r="BE678" s="194" t="s">
        <v>10683</v>
      </c>
      <c r="BI678" s="194"/>
      <c r="BJ678" s="230">
        <v>4</v>
      </c>
      <c r="BK678" s="230" t="s">
        <v>7411</v>
      </c>
      <c r="BL678" s="198" t="s">
        <v>7412</v>
      </c>
      <c r="CQ678" s="199">
        <v>1</v>
      </c>
    </row>
    <row r="679" spans="52:95" x14ac:dyDescent="0.25">
      <c r="AZ679" s="230" t="s">
        <v>824</v>
      </c>
      <c r="BA679" s="230" t="s">
        <v>5332</v>
      </c>
      <c r="BB679" s="230">
        <v>2</v>
      </c>
      <c r="BC679" s="194" t="s">
        <v>7439</v>
      </c>
      <c r="BD679" s="194" t="s">
        <v>13454</v>
      </c>
      <c r="BE679" s="194" t="s">
        <v>7441</v>
      </c>
      <c r="BF679" s="194" t="s">
        <v>7442</v>
      </c>
      <c r="BG679" s="194" t="s">
        <v>7443</v>
      </c>
      <c r="BI679" s="194"/>
      <c r="BJ679" s="230">
        <v>4</v>
      </c>
      <c r="BK679" s="230" t="s">
        <v>7444</v>
      </c>
      <c r="BL679" s="198" t="s">
        <v>7412</v>
      </c>
      <c r="CQ679" s="199">
        <v>1</v>
      </c>
    </row>
    <row r="680" spans="52:95" x14ac:dyDescent="0.25">
      <c r="AZ680" s="230" t="s">
        <v>824</v>
      </c>
      <c r="BA680" s="230" t="s">
        <v>5332</v>
      </c>
      <c r="BB680" s="230">
        <v>3</v>
      </c>
      <c r="BC680" s="194" t="s">
        <v>7472</v>
      </c>
      <c r="BD680" s="194" t="s">
        <v>13455</v>
      </c>
      <c r="BE680" s="194" t="s">
        <v>13456</v>
      </c>
      <c r="BJ680" s="230">
        <v>4</v>
      </c>
      <c r="BK680" s="230" t="s">
        <v>7474</v>
      </c>
      <c r="BL680" s="198" t="s">
        <v>7412</v>
      </c>
      <c r="CQ680" s="199">
        <v>1</v>
      </c>
    </row>
    <row r="681" spans="52:95" x14ac:dyDescent="0.25">
      <c r="AZ681" s="230" t="s">
        <v>824</v>
      </c>
      <c r="BA681" s="230" t="s">
        <v>5332</v>
      </c>
      <c r="BB681" s="230">
        <v>4</v>
      </c>
      <c r="BC681" s="194" t="s">
        <v>7502</v>
      </c>
      <c r="BD681" s="194" t="s">
        <v>13344</v>
      </c>
      <c r="BJ681" s="230">
        <v>4</v>
      </c>
      <c r="BK681" s="230" t="s">
        <v>7504</v>
      </c>
      <c r="BL681" s="198" t="s">
        <v>7412</v>
      </c>
      <c r="CQ681" s="199">
        <v>1</v>
      </c>
    </row>
    <row r="682" spans="52:95" x14ac:dyDescent="0.25">
      <c r="AZ682" s="230" t="s">
        <v>824</v>
      </c>
      <c r="BA682" s="230" t="s">
        <v>5332</v>
      </c>
      <c r="BB682" s="230">
        <v>5</v>
      </c>
      <c r="BC682" s="194" t="s">
        <v>7529</v>
      </c>
      <c r="BD682" s="194" t="s">
        <v>13457</v>
      </c>
      <c r="BE682" s="194" t="s">
        <v>13458</v>
      </c>
      <c r="BF682" s="194" t="s">
        <v>7532</v>
      </c>
      <c r="BG682" s="194" t="s">
        <v>7533</v>
      </c>
      <c r="BJ682" s="230">
        <v>4</v>
      </c>
      <c r="BK682" s="230" t="s">
        <v>7534</v>
      </c>
      <c r="BL682" s="198" t="s">
        <v>7412</v>
      </c>
      <c r="CQ682" s="199">
        <v>1</v>
      </c>
    </row>
    <row r="683" spans="52:95" x14ac:dyDescent="0.25">
      <c r="AZ683" s="230" t="s">
        <v>824</v>
      </c>
      <c r="BA683" s="230" t="s">
        <v>7562</v>
      </c>
      <c r="BB683" s="230">
        <v>1</v>
      </c>
      <c r="BC683" s="194" t="s">
        <v>7563</v>
      </c>
      <c r="BD683" s="194" t="s">
        <v>13457</v>
      </c>
      <c r="BJ683" s="230">
        <v>4</v>
      </c>
      <c r="BK683" s="230" t="s">
        <v>7564</v>
      </c>
      <c r="BL683" s="198" t="s">
        <v>7412</v>
      </c>
      <c r="CQ683" s="199">
        <v>1</v>
      </c>
    </row>
    <row r="684" spans="52:95" x14ac:dyDescent="0.25">
      <c r="AZ684" s="230" t="s">
        <v>824</v>
      </c>
      <c r="BA684" s="230" t="s">
        <v>7562</v>
      </c>
      <c r="BB684" s="230">
        <v>2</v>
      </c>
      <c r="BC684" s="194" t="s">
        <v>7589</v>
      </c>
      <c r="BD684" s="194" t="s">
        <v>7590</v>
      </c>
      <c r="BE684" s="194" t="s">
        <v>7591</v>
      </c>
      <c r="BF684" s="194" t="s">
        <v>7443</v>
      </c>
      <c r="BG684" s="194" t="s">
        <v>7442</v>
      </c>
      <c r="BH684" s="230" t="s">
        <v>7592</v>
      </c>
      <c r="BJ684" s="230">
        <v>4</v>
      </c>
      <c r="BK684" s="230" t="s">
        <v>7593</v>
      </c>
      <c r="BL684" s="198" t="s">
        <v>7412</v>
      </c>
      <c r="CQ684" s="199">
        <v>1</v>
      </c>
    </row>
    <row r="685" spans="52:95" x14ac:dyDescent="0.25">
      <c r="AZ685" s="230" t="s">
        <v>824</v>
      </c>
      <c r="BA685" s="230" t="s">
        <v>7562</v>
      </c>
      <c r="BB685" s="230">
        <v>3</v>
      </c>
      <c r="BC685" s="194" t="s">
        <v>7620</v>
      </c>
      <c r="BD685" s="194" t="s">
        <v>13455</v>
      </c>
      <c r="BE685" s="194" t="s">
        <v>13456</v>
      </c>
      <c r="BJ685" s="230">
        <v>4</v>
      </c>
      <c r="BK685" s="230" t="s">
        <v>7622</v>
      </c>
      <c r="BL685" s="198" t="s">
        <v>7412</v>
      </c>
      <c r="CQ685" s="199">
        <v>1</v>
      </c>
    </row>
    <row r="686" spans="52:95" x14ac:dyDescent="0.25">
      <c r="AZ686" s="230" t="s">
        <v>824</v>
      </c>
      <c r="BA686" s="230" t="s">
        <v>7562</v>
      </c>
      <c r="BB686" s="230">
        <v>4</v>
      </c>
      <c r="BC686" s="194" t="s">
        <v>7649</v>
      </c>
      <c r="BD686" s="194" t="s">
        <v>7650</v>
      </c>
      <c r="BE686" s="194" t="s">
        <v>7651</v>
      </c>
      <c r="BF686" s="194" t="s">
        <v>7652</v>
      </c>
      <c r="BG686" s="194" t="s">
        <v>7653</v>
      </c>
      <c r="BH686" s="230" t="s">
        <v>7654</v>
      </c>
      <c r="BI686" s="230" t="s">
        <v>7655</v>
      </c>
      <c r="BJ686" s="230">
        <v>4</v>
      </c>
      <c r="BK686" s="230" t="s">
        <v>7656</v>
      </c>
      <c r="BL686" s="198" t="s">
        <v>7412</v>
      </c>
      <c r="CQ686" s="199">
        <v>1</v>
      </c>
    </row>
    <row r="687" spans="52:95" x14ac:dyDescent="0.25">
      <c r="AZ687" s="230" t="s">
        <v>824</v>
      </c>
      <c r="BA687" s="230" t="s">
        <v>7562</v>
      </c>
      <c r="BB687" s="230">
        <v>5</v>
      </c>
      <c r="BC687" s="194" t="s">
        <v>7686</v>
      </c>
      <c r="BD687" s="194" t="s">
        <v>7687</v>
      </c>
      <c r="BE687" s="194" t="s">
        <v>7688</v>
      </c>
      <c r="BF687" s="194" t="s">
        <v>7689</v>
      </c>
      <c r="BG687" s="194" t="s">
        <v>7690</v>
      </c>
      <c r="BH687" s="230" t="s">
        <v>7691</v>
      </c>
      <c r="BJ687" s="230">
        <v>4</v>
      </c>
      <c r="BK687" s="230" t="s">
        <v>7692</v>
      </c>
      <c r="BL687" s="198" t="s">
        <v>7412</v>
      </c>
      <c r="CQ687" s="199">
        <v>1</v>
      </c>
    </row>
    <row r="688" spans="52:95" x14ac:dyDescent="0.25">
      <c r="AZ688" s="230" t="s">
        <v>824</v>
      </c>
      <c r="BA688" s="230" t="s">
        <v>5333</v>
      </c>
      <c r="BB688" s="230">
        <v>1</v>
      </c>
      <c r="BC688" s="194" t="s">
        <v>7719</v>
      </c>
      <c r="BD688" s="194" t="s">
        <v>13453</v>
      </c>
      <c r="BE688" s="194" t="s">
        <v>10683</v>
      </c>
      <c r="BH688" s="194"/>
      <c r="BI688" s="194"/>
      <c r="BJ688" s="230">
        <v>4</v>
      </c>
      <c r="BK688" s="230" t="s">
        <v>7720</v>
      </c>
      <c r="BL688" s="198" t="s">
        <v>7412</v>
      </c>
      <c r="CQ688" s="199">
        <v>1</v>
      </c>
    </row>
    <row r="689" spans="52:95" x14ac:dyDescent="0.25">
      <c r="AZ689" s="230" t="s">
        <v>824</v>
      </c>
      <c r="BA689" s="230" t="s">
        <v>5333</v>
      </c>
      <c r="BB689" s="230">
        <v>2</v>
      </c>
      <c r="BC689" s="194" t="s">
        <v>7745</v>
      </c>
      <c r="BD689" s="194" t="s">
        <v>7746</v>
      </c>
      <c r="BE689" s="194" t="s">
        <v>7747</v>
      </c>
      <c r="BF689" s="194" t="s">
        <v>7748</v>
      </c>
      <c r="BG689" s="194" t="s">
        <v>7749</v>
      </c>
      <c r="BH689" s="194" t="s">
        <v>7750</v>
      </c>
      <c r="BI689" s="194"/>
      <c r="BJ689" s="230">
        <v>4</v>
      </c>
      <c r="BK689" s="230" t="s">
        <v>7751</v>
      </c>
      <c r="BL689" s="198" t="s">
        <v>7412</v>
      </c>
      <c r="CQ689" s="199">
        <v>1</v>
      </c>
    </row>
    <row r="690" spans="52:95" x14ac:dyDescent="0.25">
      <c r="AZ690" s="230" t="s">
        <v>824</v>
      </c>
      <c r="BA690" s="230" t="s">
        <v>5333</v>
      </c>
      <c r="BB690" s="230">
        <v>3</v>
      </c>
      <c r="BC690" s="194" t="s">
        <v>7781</v>
      </c>
      <c r="BD690" s="194" t="s">
        <v>13453</v>
      </c>
      <c r="BE690" s="194" t="s">
        <v>13456</v>
      </c>
      <c r="BH690" s="194"/>
      <c r="BI690" s="194"/>
      <c r="BJ690" s="230">
        <v>4</v>
      </c>
      <c r="BK690" s="230" t="s">
        <v>7782</v>
      </c>
      <c r="BL690" s="198" t="s">
        <v>7412</v>
      </c>
      <c r="CQ690" s="199">
        <v>1</v>
      </c>
    </row>
    <row r="691" spans="52:95" x14ac:dyDescent="0.25">
      <c r="AZ691" s="230" t="s">
        <v>824</v>
      </c>
      <c r="BA691" s="230" t="s">
        <v>5333</v>
      </c>
      <c r="BB691" s="230">
        <v>4</v>
      </c>
      <c r="BC691" s="194" t="s">
        <v>7806</v>
      </c>
      <c r="BD691" s="194" t="s">
        <v>7807</v>
      </c>
      <c r="BE691" s="194" t="s">
        <v>7808</v>
      </c>
      <c r="BF691" s="194" t="s">
        <v>7654</v>
      </c>
      <c r="BG691" s="194" t="s">
        <v>7809</v>
      </c>
      <c r="BH691" s="194" t="s">
        <v>7810</v>
      </c>
      <c r="BI691" s="194" t="s">
        <v>7811</v>
      </c>
      <c r="BJ691" s="230">
        <v>4</v>
      </c>
      <c r="BK691" s="230" t="s">
        <v>7812</v>
      </c>
      <c r="BL691" s="198" t="s">
        <v>7412</v>
      </c>
      <c r="CQ691" s="199">
        <v>1</v>
      </c>
    </row>
    <row r="692" spans="52:95" x14ac:dyDescent="0.25">
      <c r="AZ692" s="230" t="s">
        <v>824</v>
      </c>
      <c r="BA692" s="230" t="s">
        <v>5333</v>
      </c>
      <c r="BB692" s="230">
        <v>5</v>
      </c>
      <c r="BC692" s="194" t="s">
        <v>7836</v>
      </c>
      <c r="BD692" s="194" t="s">
        <v>7837</v>
      </c>
      <c r="BE692" s="194" t="s">
        <v>7838</v>
      </c>
      <c r="BF692" s="194" t="s">
        <v>7839</v>
      </c>
      <c r="BG692" s="194" t="s">
        <v>7840</v>
      </c>
      <c r="BH692" s="194" t="s">
        <v>7533</v>
      </c>
      <c r="BI692" s="194"/>
      <c r="BJ692" s="230">
        <v>4</v>
      </c>
      <c r="BK692" s="230" t="s">
        <v>7841</v>
      </c>
      <c r="BL692" s="198" t="s">
        <v>7412</v>
      </c>
      <c r="CQ692" s="199">
        <v>1</v>
      </c>
    </row>
    <row r="693" spans="52:95" x14ac:dyDescent="0.25">
      <c r="AZ693" s="230" t="s">
        <v>839</v>
      </c>
      <c r="BA693" s="230" t="s">
        <v>5332</v>
      </c>
      <c r="BB693" s="230">
        <v>1</v>
      </c>
      <c r="BC693" s="194" t="s">
        <v>7408</v>
      </c>
      <c r="BD693" s="194" t="s">
        <v>13459</v>
      </c>
      <c r="BE693" s="194" t="s">
        <v>10683</v>
      </c>
      <c r="BI693" s="194"/>
      <c r="BJ693" s="230">
        <v>4</v>
      </c>
      <c r="BK693" s="230" t="s">
        <v>7411</v>
      </c>
      <c r="BL693" s="198" t="s">
        <v>7412</v>
      </c>
      <c r="CQ693" s="199">
        <v>1</v>
      </c>
    </row>
    <row r="694" spans="52:95" x14ac:dyDescent="0.25">
      <c r="AZ694" s="230" t="s">
        <v>839</v>
      </c>
      <c r="BA694" s="230" t="s">
        <v>5332</v>
      </c>
      <c r="BB694" s="230">
        <v>2</v>
      </c>
      <c r="BC694" s="194" t="s">
        <v>7439</v>
      </c>
      <c r="BD694" s="194" t="s">
        <v>13460</v>
      </c>
      <c r="BE694" s="194" t="s">
        <v>7441</v>
      </c>
      <c r="BF694" s="194" t="s">
        <v>7442</v>
      </c>
      <c r="BG694" s="194" t="s">
        <v>7443</v>
      </c>
      <c r="BI694" s="194"/>
      <c r="BJ694" s="230">
        <v>4</v>
      </c>
      <c r="BK694" s="230" t="s">
        <v>7444</v>
      </c>
      <c r="BL694" s="198" t="s">
        <v>7412</v>
      </c>
      <c r="CQ694" s="199">
        <v>1</v>
      </c>
    </row>
    <row r="695" spans="52:95" x14ac:dyDescent="0.25">
      <c r="AZ695" s="230" t="s">
        <v>839</v>
      </c>
      <c r="BA695" s="230" t="s">
        <v>5332</v>
      </c>
      <c r="BB695" s="230">
        <v>3</v>
      </c>
      <c r="BC695" s="194" t="s">
        <v>7472</v>
      </c>
      <c r="BD695" s="194" t="s">
        <v>13461</v>
      </c>
      <c r="BE695" s="194" t="s">
        <v>13462</v>
      </c>
      <c r="BJ695" s="230">
        <v>4</v>
      </c>
      <c r="BK695" s="230" t="s">
        <v>7474</v>
      </c>
      <c r="BL695" s="198" t="s">
        <v>7412</v>
      </c>
      <c r="CQ695" s="199">
        <v>1</v>
      </c>
    </row>
    <row r="696" spans="52:95" x14ac:dyDescent="0.25">
      <c r="AZ696" s="230" t="s">
        <v>839</v>
      </c>
      <c r="BA696" s="230" t="s">
        <v>5332</v>
      </c>
      <c r="BB696" s="230">
        <v>4</v>
      </c>
      <c r="BC696" s="194" t="s">
        <v>7502</v>
      </c>
      <c r="BD696" s="194" t="s">
        <v>13344</v>
      </c>
      <c r="BJ696" s="230">
        <v>4</v>
      </c>
      <c r="BK696" s="230" t="s">
        <v>7504</v>
      </c>
      <c r="BL696" s="198" t="s">
        <v>7412</v>
      </c>
      <c r="CQ696" s="199">
        <v>1</v>
      </c>
    </row>
    <row r="697" spans="52:95" x14ac:dyDescent="0.25">
      <c r="AZ697" s="230" t="s">
        <v>839</v>
      </c>
      <c r="BA697" s="230" t="s">
        <v>5332</v>
      </c>
      <c r="BB697" s="230">
        <v>5</v>
      </c>
      <c r="BC697" s="194" t="s">
        <v>7529</v>
      </c>
      <c r="BD697" s="194" t="s">
        <v>13463</v>
      </c>
      <c r="BE697" s="194" t="s">
        <v>13464</v>
      </c>
      <c r="BF697" s="194" t="s">
        <v>7532</v>
      </c>
      <c r="BG697" s="194" t="s">
        <v>7533</v>
      </c>
      <c r="BJ697" s="230">
        <v>4</v>
      </c>
      <c r="BK697" s="230" t="s">
        <v>7534</v>
      </c>
      <c r="BL697" s="198" t="s">
        <v>7412</v>
      </c>
      <c r="CQ697" s="199">
        <v>1</v>
      </c>
    </row>
    <row r="698" spans="52:95" x14ac:dyDescent="0.25">
      <c r="AZ698" s="230" t="s">
        <v>839</v>
      </c>
      <c r="BA698" s="230" t="s">
        <v>7562</v>
      </c>
      <c r="BB698" s="230">
        <v>1</v>
      </c>
      <c r="BC698" s="194" t="s">
        <v>7563</v>
      </c>
      <c r="BD698" s="194" t="s">
        <v>13463</v>
      </c>
      <c r="BJ698" s="230">
        <v>4</v>
      </c>
      <c r="BK698" s="230" t="s">
        <v>7564</v>
      </c>
      <c r="BL698" s="198" t="s">
        <v>7412</v>
      </c>
      <c r="CQ698" s="199">
        <v>1</v>
      </c>
    </row>
    <row r="699" spans="52:95" x14ac:dyDescent="0.25">
      <c r="AZ699" s="230" t="s">
        <v>839</v>
      </c>
      <c r="BA699" s="230" t="s">
        <v>7562</v>
      </c>
      <c r="BB699" s="230">
        <v>2</v>
      </c>
      <c r="BC699" s="194" t="s">
        <v>7589</v>
      </c>
      <c r="BD699" s="194" t="s">
        <v>7590</v>
      </c>
      <c r="BE699" s="194" t="s">
        <v>7591</v>
      </c>
      <c r="BF699" s="194" t="s">
        <v>7443</v>
      </c>
      <c r="BG699" s="194" t="s">
        <v>7442</v>
      </c>
      <c r="BH699" s="230" t="s">
        <v>7592</v>
      </c>
      <c r="BJ699" s="230">
        <v>4</v>
      </c>
      <c r="BK699" s="230" t="s">
        <v>7593</v>
      </c>
      <c r="BL699" s="198" t="s">
        <v>7412</v>
      </c>
      <c r="CQ699" s="199">
        <v>1</v>
      </c>
    </row>
    <row r="700" spans="52:95" x14ac:dyDescent="0.25">
      <c r="AZ700" s="230" t="s">
        <v>839</v>
      </c>
      <c r="BA700" s="230" t="s">
        <v>7562</v>
      </c>
      <c r="BB700" s="230">
        <v>3</v>
      </c>
      <c r="BC700" s="194" t="s">
        <v>7620</v>
      </c>
      <c r="BD700" s="194" t="s">
        <v>13461</v>
      </c>
      <c r="BE700" s="194" t="s">
        <v>13462</v>
      </c>
      <c r="BJ700" s="230">
        <v>4</v>
      </c>
      <c r="BK700" s="230" t="s">
        <v>7622</v>
      </c>
      <c r="BL700" s="198" t="s">
        <v>7412</v>
      </c>
      <c r="CQ700" s="199">
        <v>1</v>
      </c>
    </row>
    <row r="701" spans="52:95" x14ac:dyDescent="0.25">
      <c r="AZ701" s="230" t="s">
        <v>839</v>
      </c>
      <c r="BA701" s="230" t="s">
        <v>7562</v>
      </c>
      <c r="BB701" s="230">
        <v>4</v>
      </c>
      <c r="BC701" s="194" t="s">
        <v>7649</v>
      </c>
      <c r="BD701" s="194" t="s">
        <v>7650</v>
      </c>
      <c r="BE701" s="194" t="s">
        <v>7651</v>
      </c>
      <c r="BF701" s="194" t="s">
        <v>7652</v>
      </c>
      <c r="BG701" s="194" t="s">
        <v>7653</v>
      </c>
      <c r="BH701" s="230" t="s">
        <v>7654</v>
      </c>
      <c r="BI701" s="230" t="s">
        <v>7655</v>
      </c>
      <c r="BJ701" s="230">
        <v>4</v>
      </c>
      <c r="BK701" s="230" t="s">
        <v>7656</v>
      </c>
      <c r="BL701" s="198" t="s">
        <v>7412</v>
      </c>
      <c r="CQ701" s="199">
        <v>1</v>
      </c>
    </row>
    <row r="702" spans="52:95" x14ac:dyDescent="0.25">
      <c r="AZ702" s="230" t="s">
        <v>839</v>
      </c>
      <c r="BA702" s="230" t="s">
        <v>7562</v>
      </c>
      <c r="BB702" s="230">
        <v>5</v>
      </c>
      <c r="BC702" s="194" t="s">
        <v>7686</v>
      </c>
      <c r="BD702" s="194" t="s">
        <v>7687</v>
      </c>
      <c r="BE702" s="194" t="s">
        <v>7688</v>
      </c>
      <c r="BF702" s="194" t="s">
        <v>7689</v>
      </c>
      <c r="BG702" s="194" t="s">
        <v>7690</v>
      </c>
      <c r="BH702" s="230" t="s">
        <v>7691</v>
      </c>
      <c r="BJ702" s="230">
        <v>4</v>
      </c>
      <c r="BK702" s="230" t="s">
        <v>7692</v>
      </c>
      <c r="BL702" s="198" t="s">
        <v>7412</v>
      </c>
      <c r="CQ702" s="199">
        <v>1</v>
      </c>
    </row>
    <row r="703" spans="52:95" x14ac:dyDescent="0.25">
      <c r="AZ703" s="230" t="s">
        <v>839</v>
      </c>
      <c r="BA703" s="230" t="s">
        <v>5333</v>
      </c>
      <c r="BB703" s="230">
        <v>1</v>
      </c>
      <c r="BC703" s="194" t="s">
        <v>7719</v>
      </c>
      <c r="BD703" s="194" t="s">
        <v>13459</v>
      </c>
      <c r="BE703" s="194" t="s">
        <v>10683</v>
      </c>
      <c r="BH703" s="194"/>
      <c r="BI703" s="194"/>
      <c r="BJ703" s="230">
        <v>4</v>
      </c>
      <c r="BK703" s="230" t="s">
        <v>7720</v>
      </c>
      <c r="BL703" s="198" t="s">
        <v>7412</v>
      </c>
      <c r="CQ703" s="199">
        <v>1</v>
      </c>
    </row>
    <row r="704" spans="52:95" x14ac:dyDescent="0.25">
      <c r="AZ704" s="230" t="s">
        <v>839</v>
      </c>
      <c r="BA704" s="230" t="s">
        <v>5333</v>
      </c>
      <c r="BB704" s="230">
        <v>2</v>
      </c>
      <c r="BC704" s="194" t="s">
        <v>7745</v>
      </c>
      <c r="BD704" s="194" t="s">
        <v>7746</v>
      </c>
      <c r="BE704" s="194" t="s">
        <v>7747</v>
      </c>
      <c r="BF704" s="194" t="s">
        <v>7748</v>
      </c>
      <c r="BG704" s="194" t="s">
        <v>7749</v>
      </c>
      <c r="BH704" s="194" t="s">
        <v>7750</v>
      </c>
      <c r="BI704" s="194"/>
      <c r="BJ704" s="230">
        <v>4</v>
      </c>
      <c r="BK704" s="230" t="s">
        <v>7751</v>
      </c>
      <c r="BL704" s="198" t="s">
        <v>7412</v>
      </c>
      <c r="CQ704" s="199">
        <v>1</v>
      </c>
    </row>
    <row r="705" spans="52:95" x14ac:dyDescent="0.25">
      <c r="AZ705" s="230" t="s">
        <v>839</v>
      </c>
      <c r="BA705" s="230" t="s">
        <v>5333</v>
      </c>
      <c r="BB705" s="230">
        <v>3</v>
      </c>
      <c r="BC705" s="194" t="s">
        <v>7781</v>
      </c>
      <c r="BD705" s="194" t="s">
        <v>13459</v>
      </c>
      <c r="BE705" s="194" t="s">
        <v>13462</v>
      </c>
      <c r="BH705" s="194"/>
      <c r="BI705" s="194"/>
      <c r="BJ705" s="230">
        <v>4</v>
      </c>
      <c r="BK705" s="230" t="s">
        <v>7782</v>
      </c>
      <c r="BL705" s="198" t="s">
        <v>7412</v>
      </c>
      <c r="CQ705" s="199">
        <v>1</v>
      </c>
    </row>
    <row r="706" spans="52:95" x14ac:dyDescent="0.25">
      <c r="AZ706" s="230" t="s">
        <v>839</v>
      </c>
      <c r="BA706" s="230" t="s">
        <v>5333</v>
      </c>
      <c r="BB706" s="230">
        <v>4</v>
      </c>
      <c r="BC706" s="194" t="s">
        <v>7806</v>
      </c>
      <c r="BD706" s="194" t="s">
        <v>7807</v>
      </c>
      <c r="BE706" s="194" t="s">
        <v>7808</v>
      </c>
      <c r="BF706" s="194" t="s">
        <v>7654</v>
      </c>
      <c r="BG706" s="194" t="s">
        <v>7809</v>
      </c>
      <c r="BH706" s="194" t="s">
        <v>7810</v>
      </c>
      <c r="BI706" s="194" t="s">
        <v>7811</v>
      </c>
      <c r="BJ706" s="230">
        <v>4</v>
      </c>
      <c r="BK706" s="230" t="s">
        <v>7812</v>
      </c>
      <c r="BL706" s="198" t="s">
        <v>7412</v>
      </c>
      <c r="CQ706" s="199">
        <v>1</v>
      </c>
    </row>
    <row r="707" spans="52:95" x14ac:dyDescent="0.25">
      <c r="AZ707" s="230" t="s">
        <v>839</v>
      </c>
      <c r="BA707" s="230" t="s">
        <v>5333</v>
      </c>
      <c r="BB707" s="230">
        <v>5</v>
      </c>
      <c r="BC707" s="194" t="s">
        <v>7836</v>
      </c>
      <c r="BD707" s="194" t="s">
        <v>7837</v>
      </c>
      <c r="BE707" s="194" t="s">
        <v>7838</v>
      </c>
      <c r="BF707" s="194" t="s">
        <v>7839</v>
      </c>
      <c r="BG707" s="194" t="s">
        <v>7840</v>
      </c>
      <c r="BH707" s="194" t="s">
        <v>7533</v>
      </c>
      <c r="BI707" s="194"/>
      <c r="BJ707" s="230">
        <v>4</v>
      </c>
      <c r="BK707" s="230" t="s">
        <v>7841</v>
      </c>
      <c r="BL707" s="198" t="s">
        <v>7412</v>
      </c>
      <c r="CQ707" s="199">
        <v>1</v>
      </c>
    </row>
    <row r="708" spans="52:95" x14ac:dyDescent="0.25">
      <c r="AZ708" s="230" t="s">
        <v>854</v>
      </c>
      <c r="BA708" s="230" t="s">
        <v>5332</v>
      </c>
      <c r="BB708" s="230">
        <v>1</v>
      </c>
      <c r="BC708" s="194" t="s">
        <v>7408</v>
      </c>
      <c r="BD708" s="194" t="s">
        <v>13465</v>
      </c>
      <c r="BE708" s="194" t="s">
        <v>10683</v>
      </c>
      <c r="BI708" s="194"/>
      <c r="BJ708" s="230">
        <v>4</v>
      </c>
      <c r="BK708" s="230" t="s">
        <v>7411</v>
      </c>
      <c r="BL708" s="198" t="s">
        <v>7412</v>
      </c>
      <c r="CQ708" s="199">
        <v>1</v>
      </c>
    </row>
    <row r="709" spans="52:95" x14ac:dyDescent="0.25">
      <c r="AZ709" s="230" t="s">
        <v>854</v>
      </c>
      <c r="BA709" s="230" t="s">
        <v>5332</v>
      </c>
      <c r="BB709" s="230">
        <v>2</v>
      </c>
      <c r="BC709" s="194" t="s">
        <v>7439</v>
      </c>
      <c r="BD709" s="194" t="s">
        <v>13466</v>
      </c>
      <c r="BE709" s="194" t="s">
        <v>7441</v>
      </c>
      <c r="BF709" s="194" t="s">
        <v>7442</v>
      </c>
      <c r="BG709" s="194" t="s">
        <v>7443</v>
      </c>
      <c r="BI709" s="194"/>
      <c r="BJ709" s="230">
        <v>4</v>
      </c>
      <c r="BK709" s="230" t="s">
        <v>7444</v>
      </c>
      <c r="BL709" s="198" t="s">
        <v>7412</v>
      </c>
      <c r="CQ709" s="199">
        <v>1</v>
      </c>
    </row>
    <row r="710" spans="52:95" x14ac:dyDescent="0.25">
      <c r="AZ710" s="230" t="s">
        <v>854</v>
      </c>
      <c r="BA710" s="230" t="s">
        <v>5332</v>
      </c>
      <c r="BB710" s="230">
        <v>3</v>
      </c>
      <c r="BC710" s="194" t="s">
        <v>7472</v>
      </c>
      <c r="BD710" s="194" t="s">
        <v>13467</v>
      </c>
      <c r="BE710" s="194" t="s">
        <v>13468</v>
      </c>
      <c r="BJ710" s="230">
        <v>4</v>
      </c>
      <c r="BK710" s="230" t="s">
        <v>7474</v>
      </c>
      <c r="BL710" s="198" t="s">
        <v>7412</v>
      </c>
      <c r="CQ710" s="199">
        <v>1</v>
      </c>
    </row>
    <row r="711" spans="52:95" x14ac:dyDescent="0.25">
      <c r="AZ711" s="230" t="s">
        <v>854</v>
      </c>
      <c r="BA711" s="230" t="s">
        <v>5332</v>
      </c>
      <c r="BB711" s="230">
        <v>4</v>
      </c>
      <c r="BC711" s="194" t="s">
        <v>7502</v>
      </c>
      <c r="BD711" s="194" t="s">
        <v>13344</v>
      </c>
      <c r="BJ711" s="230">
        <v>4</v>
      </c>
      <c r="BK711" s="230" t="s">
        <v>7504</v>
      </c>
      <c r="BL711" s="198" t="s">
        <v>7412</v>
      </c>
      <c r="CQ711" s="199">
        <v>1</v>
      </c>
    </row>
    <row r="712" spans="52:95" x14ac:dyDescent="0.25">
      <c r="AZ712" s="230" t="s">
        <v>854</v>
      </c>
      <c r="BA712" s="230" t="s">
        <v>5332</v>
      </c>
      <c r="BB712" s="230">
        <v>5</v>
      </c>
      <c r="BC712" s="194" t="s">
        <v>7529</v>
      </c>
      <c r="BD712" s="194" t="s">
        <v>13469</v>
      </c>
      <c r="BE712" s="194" t="s">
        <v>13470</v>
      </c>
      <c r="BF712" s="194" t="s">
        <v>7532</v>
      </c>
      <c r="BG712" s="194" t="s">
        <v>7533</v>
      </c>
      <c r="BJ712" s="230">
        <v>4</v>
      </c>
      <c r="BK712" s="230" t="s">
        <v>7534</v>
      </c>
      <c r="BL712" s="198" t="s">
        <v>7412</v>
      </c>
      <c r="CQ712" s="199">
        <v>1</v>
      </c>
    </row>
    <row r="713" spans="52:95" x14ac:dyDescent="0.25">
      <c r="AZ713" s="230" t="s">
        <v>854</v>
      </c>
      <c r="BA713" s="230" t="s">
        <v>7562</v>
      </c>
      <c r="BB713" s="230">
        <v>1</v>
      </c>
      <c r="BC713" s="194" t="s">
        <v>7563</v>
      </c>
      <c r="BD713" s="194" t="s">
        <v>13469</v>
      </c>
      <c r="BJ713" s="230">
        <v>4</v>
      </c>
      <c r="BK713" s="230" t="s">
        <v>7564</v>
      </c>
      <c r="BL713" s="198" t="s">
        <v>7412</v>
      </c>
      <c r="CQ713" s="199">
        <v>1</v>
      </c>
    </row>
    <row r="714" spans="52:95" x14ac:dyDescent="0.25">
      <c r="AZ714" s="230" t="s">
        <v>854</v>
      </c>
      <c r="BA714" s="230" t="s">
        <v>7562</v>
      </c>
      <c r="BB714" s="230">
        <v>2</v>
      </c>
      <c r="BC714" s="194" t="s">
        <v>7589</v>
      </c>
      <c r="BD714" s="194" t="s">
        <v>7590</v>
      </c>
      <c r="BE714" s="194" t="s">
        <v>7591</v>
      </c>
      <c r="BF714" s="194" t="s">
        <v>7443</v>
      </c>
      <c r="BG714" s="194" t="s">
        <v>7442</v>
      </c>
      <c r="BH714" s="230" t="s">
        <v>7592</v>
      </c>
      <c r="BJ714" s="230">
        <v>4</v>
      </c>
      <c r="BK714" s="230" t="s">
        <v>7593</v>
      </c>
      <c r="BL714" s="198" t="s">
        <v>7412</v>
      </c>
      <c r="CQ714" s="199">
        <v>1</v>
      </c>
    </row>
    <row r="715" spans="52:95" x14ac:dyDescent="0.25">
      <c r="AZ715" s="230" t="s">
        <v>854</v>
      </c>
      <c r="BA715" s="230" t="s">
        <v>7562</v>
      </c>
      <c r="BB715" s="230">
        <v>3</v>
      </c>
      <c r="BC715" s="194" t="s">
        <v>7620</v>
      </c>
      <c r="BD715" s="194" t="s">
        <v>13471</v>
      </c>
      <c r="BE715" s="194" t="s">
        <v>13468</v>
      </c>
      <c r="BJ715" s="230">
        <v>4</v>
      </c>
      <c r="BK715" s="230" t="s">
        <v>7622</v>
      </c>
      <c r="BL715" s="198" t="s">
        <v>7412</v>
      </c>
      <c r="CQ715" s="199">
        <v>1</v>
      </c>
    </row>
    <row r="716" spans="52:95" x14ac:dyDescent="0.25">
      <c r="AZ716" s="230" t="s">
        <v>854</v>
      </c>
      <c r="BA716" s="230" t="s">
        <v>7562</v>
      </c>
      <c r="BB716" s="230">
        <v>4</v>
      </c>
      <c r="BC716" s="194" t="s">
        <v>7649</v>
      </c>
      <c r="BD716" s="194" t="s">
        <v>7650</v>
      </c>
      <c r="BE716" s="194" t="s">
        <v>7651</v>
      </c>
      <c r="BF716" s="194" t="s">
        <v>7652</v>
      </c>
      <c r="BG716" s="194" t="s">
        <v>7653</v>
      </c>
      <c r="BH716" s="230" t="s">
        <v>7654</v>
      </c>
      <c r="BI716" s="230" t="s">
        <v>7655</v>
      </c>
      <c r="BJ716" s="230">
        <v>4</v>
      </c>
      <c r="BK716" s="230" t="s">
        <v>7656</v>
      </c>
      <c r="BL716" s="198" t="s">
        <v>7412</v>
      </c>
      <c r="CQ716" s="199">
        <v>1</v>
      </c>
    </row>
    <row r="717" spans="52:95" x14ac:dyDescent="0.25">
      <c r="AZ717" s="230" t="s">
        <v>854</v>
      </c>
      <c r="BA717" s="230" t="s">
        <v>7562</v>
      </c>
      <c r="BB717" s="230">
        <v>5</v>
      </c>
      <c r="BC717" s="194" t="s">
        <v>7686</v>
      </c>
      <c r="BD717" s="194" t="s">
        <v>7687</v>
      </c>
      <c r="BE717" s="194" t="s">
        <v>7688</v>
      </c>
      <c r="BF717" s="194" t="s">
        <v>7689</v>
      </c>
      <c r="BG717" s="194" t="s">
        <v>7690</v>
      </c>
      <c r="BH717" s="230" t="s">
        <v>7691</v>
      </c>
      <c r="BJ717" s="230">
        <v>4</v>
      </c>
      <c r="BK717" s="230" t="s">
        <v>7692</v>
      </c>
      <c r="BL717" s="198" t="s">
        <v>7412</v>
      </c>
      <c r="CQ717" s="199">
        <v>1</v>
      </c>
    </row>
    <row r="718" spans="52:95" x14ac:dyDescent="0.25">
      <c r="AZ718" s="230" t="s">
        <v>854</v>
      </c>
      <c r="BA718" s="230" t="s">
        <v>5333</v>
      </c>
      <c r="BB718" s="230">
        <v>1</v>
      </c>
      <c r="BC718" s="194" t="s">
        <v>7719</v>
      </c>
      <c r="BD718" s="194" t="s">
        <v>13465</v>
      </c>
      <c r="BE718" s="194" t="s">
        <v>10683</v>
      </c>
      <c r="BH718" s="194"/>
      <c r="BI718" s="194"/>
      <c r="BJ718" s="230">
        <v>4</v>
      </c>
      <c r="BK718" s="230" t="s">
        <v>7720</v>
      </c>
      <c r="BL718" s="198" t="s">
        <v>7412</v>
      </c>
      <c r="CQ718" s="199">
        <v>1</v>
      </c>
    </row>
    <row r="719" spans="52:95" x14ac:dyDescent="0.25">
      <c r="AZ719" s="230" t="s">
        <v>854</v>
      </c>
      <c r="BA719" s="230" t="s">
        <v>5333</v>
      </c>
      <c r="BB719" s="230">
        <v>2</v>
      </c>
      <c r="BC719" s="194" t="s">
        <v>7745</v>
      </c>
      <c r="BD719" s="194" t="s">
        <v>7746</v>
      </c>
      <c r="BE719" s="194" t="s">
        <v>7747</v>
      </c>
      <c r="BF719" s="194" t="s">
        <v>7748</v>
      </c>
      <c r="BG719" s="194" t="s">
        <v>7749</v>
      </c>
      <c r="BH719" s="194" t="s">
        <v>7750</v>
      </c>
      <c r="BI719" s="194"/>
      <c r="BJ719" s="230">
        <v>4</v>
      </c>
      <c r="BK719" s="230" t="s">
        <v>7751</v>
      </c>
      <c r="BL719" s="198" t="s">
        <v>7412</v>
      </c>
      <c r="CQ719" s="199">
        <v>1</v>
      </c>
    </row>
    <row r="720" spans="52:95" x14ac:dyDescent="0.25">
      <c r="AZ720" s="230" t="s">
        <v>854</v>
      </c>
      <c r="BA720" s="230" t="s">
        <v>5333</v>
      </c>
      <c r="BB720" s="230">
        <v>3</v>
      </c>
      <c r="BC720" s="194" t="s">
        <v>7781</v>
      </c>
      <c r="BD720" s="194" t="s">
        <v>13465</v>
      </c>
      <c r="BE720" s="194" t="s">
        <v>13468</v>
      </c>
      <c r="BH720" s="194"/>
      <c r="BI720" s="194"/>
      <c r="BJ720" s="230">
        <v>4</v>
      </c>
      <c r="BK720" s="230" t="s">
        <v>7782</v>
      </c>
      <c r="BL720" s="198" t="s">
        <v>7412</v>
      </c>
      <c r="CQ720" s="199">
        <v>1</v>
      </c>
    </row>
    <row r="721" spans="52:95" x14ac:dyDescent="0.25">
      <c r="AZ721" s="230" t="s">
        <v>854</v>
      </c>
      <c r="BA721" s="230" t="s">
        <v>5333</v>
      </c>
      <c r="BB721" s="230">
        <v>4</v>
      </c>
      <c r="BC721" s="194" t="s">
        <v>7806</v>
      </c>
      <c r="BD721" s="194" t="s">
        <v>7807</v>
      </c>
      <c r="BE721" s="194" t="s">
        <v>7808</v>
      </c>
      <c r="BF721" s="194" t="s">
        <v>7654</v>
      </c>
      <c r="BG721" s="194" t="s">
        <v>7809</v>
      </c>
      <c r="BH721" s="194" t="s">
        <v>7810</v>
      </c>
      <c r="BI721" s="194" t="s">
        <v>7811</v>
      </c>
      <c r="BJ721" s="230">
        <v>4</v>
      </c>
      <c r="BK721" s="230" t="s">
        <v>7812</v>
      </c>
      <c r="BL721" s="198" t="s">
        <v>7412</v>
      </c>
      <c r="CQ721" s="199">
        <v>1</v>
      </c>
    </row>
    <row r="722" spans="52:95" x14ac:dyDescent="0.25">
      <c r="AZ722" s="230" t="s">
        <v>854</v>
      </c>
      <c r="BA722" s="230" t="s">
        <v>5333</v>
      </c>
      <c r="BB722" s="230">
        <v>5</v>
      </c>
      <c r="BC722" s="194" t="s">
        <v>7836</v>
      </c>
      <c r="BD722" s="194" t="s">
        <v>7837</v>
      </c>
      <c r="BE722" s="194" t="s">
        <v>7838</v>
      </c>
      <c r="BF722" s="194" t="s">
        <v>7839</v>
      </c>
      <c r="BG722" s="194" t="s">
        <v>7840</v>
      </c>
      <c r="BH722" s="194" t="s">
        <v>7533</v>
      </c>
      <c r="BI722" s="194"/>
      <c r="BJ722" s="230">
        <v>4</v>
      </c>
      <c r="BK722" s="230" t="s">
        <v>7841</v>
      </c>
      <c r="BL722" s="198" t="s">
        <v>7412</v>
      </c>
      <c r="CQ722" s="199">
        <v>1</v>
      </c>
    </row>
    <row r="723" spans="52:95" x14ac:dyDescent="0.25">
      <c r="AZ723" s="230" t="s">
        <v>869</v>
      </c>
      <c r="BA723" s="230" t="s">
        <v>5332</v>
      </c>
      <c r="BB723" s="230">
        <v>1</v>
      </c>
      <c r="BC723" s="194" t="s">
        <v>7408</v>
      </c>
      <c r="BD723" s="194" t="s">
        <v>10683</v>
      </c>
      <c r="BJ723" s="230">
        <v>4</v>
      </c>
      <c r="BK723" s="230" t="s">
        <v>7411</v>
      </c>
      <c r="BL723" s="198" t="s">
        <v>7412</v>
      </c>
      <c r="CQ723" s="199">
        <v>1</v>
      </c>
    </row>
    <row r="724" spans="52:95" x14ac:dyDescent="0.25">
      <c r="AZ724" s="230" t="s">
        <v>869</v>
      </c>
      <c r="BA724" s="230" t="s">
        <v>5332</v>
      </c>
      <c r="BB724" s="230">
        <v>2</v>
      </c>
      <c r="BC724" s="194" t="s">
        <v>7439</v>
      </c>
      <c r="BD724" s="194" t="s">
        <v>13472</v>
      </c>
      <c r="BE724" s="194" t="s">
        <v>7441</v>
      </c>
      <c r="BF724" s="194" t="s">
        <v>7442</v>
      </c>
      <c r="BG724" s="194" t="s">
        <v>7443</v>
      </c>
      <c r="BJ724" s="230">
        <v>4</v>
      </c>
      <c r="BK724" s="230" t="s">
        <v>7444</v>
      </c>
      <c r="BL724" s="198" t="s">
        <v>7412</v>
      </c>
      <c r="CQ724" s="199">
        <v>1</v>
      </c>
    </row>
    <row r="725" spans="52:95" x14ac:dyDescent="0.25">
      <c r="AZ725" s="230" t="s">
        <v>869</v>
      </c>
      <c r="BA725" s="230" t="s">
        <v>5332</v>
      </c>
      <c r="BB725" s="230">
        <v>3</v>
      </c>
      <c r="BC725" s="194" t="s">
        <v>7472</v>
      </c>
      <c r="BD725" s="194" t="s">
        <v>13473</v>
      </c>
      <c r="BE725" s="194" t="s">
        <v>13474</v>
      </c>
      <c r="BJ725" s="230">
        <v>4</v>
      </c>
      <c r="BK725" s="230" t="s">
        <v>7474</v>
      </c>
      <c r="BL725" s="198" t="s">
        <v>7412</v>
      </c>
      <c r="CQ725" s="199">
        <v>1</v>
      </c>
    </row>
    <row r="726" spans="52:95" x14ac:dyDescent="0.25">
      <c r="AZ726" s="230" t="s">
        <v>869</v>
      </c>
      <c r="BA726" s="230" t="s">
        <v>5332</v>
      </c>
      <c r="BB726" s="230">
        <v>4</v>
      </c>
      <c r="BC726" s="194" t="s">
        <v>7502</v>
      </c>
      <c r="BD726" s="194" t="s">
        <v>13475</v>
      </c>
      <c r="BJ726" s="230">
        <v>4</v>
      </c>
      <c r="BK726" s="230" t="s">
        <v>7504</v>
      </c>
      <c r="BL726" s="198" t="s">
        <v>7412</v>
      </c>
      <c r="CQ726" s="199">
        <v>1</v>
      </c>
    </row>
    <row r="727" spans="52:95" x14ac:dyDescent="0.25">
      <c r="AZ727" s="230" t="s">
        <v>869</v>
      </c>
      <c r="BA727" s="230" t="s">
        <v>5332</v>
      </c>
      <c r="BB727" s="230">
        <v>5</v>
      </c>
      <c r="BC727" s="194" t="s">
        <v>7529</v>
      </c>
      <c r="BD727" s="194" t="s">
        <v>13476</v>
      </c>
      <c r="BE727" s="194" t="s">
        <v>13477</v>
      </c>
      <c r="BF727" s="194" t="s">
        <v>7532</v>
      </c>
      <c r="BG727" s="194" t="s">
        <v>7533</v>
      </c>
      <c r="BJ727" s="230">
        <v>4</v>
      </c>
      <c r="BK727" s="230" t="s">
        <v>7534</v>
      </c>
      <c r="BL727" s="198" t="s">
        <v>7412</v>
      </c>
      <c r="CQ727" s="199">
        <v>1</v>
      </c>
    </row>
    <row r="728" spans="52:95" x14ac:dyDescent="0.25">
      <c r="AZ728" s="230" t="s">
        <v>869</v>
      </c>
      <c r="BA728" s="230" t="s">
        <v>7562</v>
      </c>
      <c r="BB728" s="230">
        <v>1</v>
      </c>
      <c r="BC728" s="194" t="s">
        <v>7563</v>
      </c>
      <c r="BD728" s="194" t="s">
        <v>13475</v>
      </c>
      <c r="BJ728" s="230">
        <v>4</v>
      </c>
      <c r="BK728" s="230" t="s">
        <v>7564</v>
      </c>
      <c r="BL728" s="198" t="s">
        <v>7412</v>
      </c>
      <c r="CQ728" s="199">
        <v>1</v>
      </c>
    </row>
    <row r="729" spans="52:95" x14ac:dyDescent="0.25">
      <c r="AZ729" s="230" t="s">
        <v>869</v>
      </c>
      <c r="BA729" s="230" t="s">
        <v>7562</v>
      </c>
      <c r="BB729" s="230">
        <v>2</v>
      </c>
      <c r="BC729" s="194" t="s">
        <v>7589</v>
      </c>
      <c r="BD729" s="194" t="s">
        <v>7590</v>
      </c>
      <c r="BE729" s="194" t="s">
        <v>7591</v>
      </c>
      <c r="BF729" s="194" t="s">
        <v>7443</v>
      </c>
      <c r="BG729" s="194" t="s">
        <v>7442</v>
      </c>
      <c r="BH729" s="230" t="s">
        <v>7592</v>
      </c>
      <c r="BJ729" s="230">
        <v>4</v>
      </c>
      <c r="BK729" s="230" t="s">
        <v>7593</v>
      </c>
      <c r="BL729" s="198" t="s">
        <v>7412</v>
      </c>
      <c r="CQ729" s="199">
        <v>1</v>
      </c>
    </row>
    <row r="730" spans="52:95" x14ac:dyDescent="0.25">
      <c r="AZ730" s="230" t="s">
        <v>869</v>
      </c>
      <c r="BA730" s="230" t="s">
        <v>7562</v>
      </c>
      <c r="BB730" s="230">
        <v>3</v>
      </c>
      <c r="BC730" s="194" t="s">
        <v>7620</v>
      </c>
      <c r="BD730" s="194" t="s">
        <v>13473</v>
      </c>
      <c r="BE730" s="194" t="s">
        <v>13474</v>
      </c>
      <c r="BJ730" s="230">
        <v>4</v>
      </c>
      <c r="BK730" s="230" t="s">
        <v>7622</v>
      </c>
      <c r="BL730" s="198" t="s">
        <v>7412</v>
      </c>
      <c r="CQ730" s="199">
        <v>1</v>
      </c>
    </row>
    <row r="731" spans="52:95" x14ac:dyDescent="0.25">
      <c r="AZ731" s="230" t="s">
        <v>869</v>
      </c>
      <c r="BA731" s="230" t="s">
        <v>7562</v>
      </c>
      <c r="BB731" s="230">
        <v>4</v>
      </c>
      <c r="BC731" s="194" t="s">
        <v>7649</v>
      </c>
      <c r="BD731" s="194" t="s">
        <v>7650</v>
      </c>
      <c r="BE731" s="194" t="s">
        <v>7651</v>
      </c>
      <c r="BF731" s="194" t="s">
        <v>7652</v>
      </c>
      <c r="BG731" s="194" t="s">
        <v>7653</v>
      </c>
      <c r="BH731" s="230" t="s">
        <v>7654</v>
      </c>
      <c r="BI731" s="230" t="s">
        <v>7655</v>
      </c>
      <c r="BJ731" s="230">
        <v>4</v>
      </c>
      <c r="BK731" s="230" t="s">
        <v>7656</v>
      </c>
      <c r="BL731" s="198" t="s">
        <v>7412</v>
      </c>
      <c r="CQ731" s="199">
        <v>1</v>
      </c>
    </row>
    <row r="732" spans="52:95" x14ac:dyDescent="0.25">
      <c r="AZ732" s="230" t="s">
        <v>869</v>
      </c>
      <c r="BA732" s="230" t="s">
        <v>7562</v>
      </c>
      <c r="BB732" s="230">
        <v>5</v>
      </c>
      <c r="BC732" s="194" t="s">
        <v>7686</v>
      </c>
      <c r="BD732" s="194" t="s">
        <v>7687</v>
      </c>
      <c r="BE732" s="194" t="s">
        <v>7688</v>
      </c>
      <c r="BF732" s="194" t="s">
        <v>7689</v>
      </c>
      <c r="BG732" s="194" t="s">
        <v>7690</v>
      </c>
      <c r="BH732" s="230" t="s">
        <v>7691</v>
      </c>
      <c r="BJ732" s="230">
        <v>4</v>
      </c>
      <c r="BK732" s="230" t="s">
        <v>7692</v>
      </c>
      <c r="BL732" s="198" t="s">
        <v>7412</v>
      </c>
      <c r="CQ732" s="199">
        <v>1</v>
      </c>
    </row>
    <row r="733" spans="52:95" x14ac:dyDescent="0.25">
      <c r="AZ733" s="230" t="s">
        <v>869</v>
      </c>
      <c r="BA733" s="230" t="s">
        <v>5333</v>
      </c>
      <c r="BB733" s="230">
        <v>1</v>
      </c>
      <c r="BC733" s="194" t="s">
        <v>7719</v>
      </c>
      <c r="BD733" s="194" t="s">
        <v>10683</v>
      </c>
      <c r="BH733" s="194"/>
      <c r="BI733" s="194"/>
      <c r="BJ733" s="230">
        <v>4</v>
      </c>
      <c r="BK733" s="230" t="s">
        <v>7720</v>
      </c>
      <c r="BL733" s="198" t="s">
        <v>7412</v>
      </c>
      <c r="CQ733" s="199">
        <v>1</v>
      </c>
    </row>
    <row r="734" spans="52:95" x14ac:dyDescent="0.25">
      <c r="AZ734" s="230" t="s">
        <v>869</v>
      </c>
      <c r="BA734" s="230" t="s">
        <v>5333</v>
      </c>
      <c r="BB734" s="230">
        <v>2</v>
      </c>
      <c r="BC734" s="194" t="s">
        <v>7745</v>
      </c>
      <c r="BD734" s="194" t="s">
        <v>7746</v>
      </c>
      <c r="BE734" s="194" t="s">
        <v>7747</v>
      </c>
      <c r="BF734" s="194" t="s">
        <v>7748</v>
      </c>
      <c r="BG734" s="194" t="s">
        <v>7749</v>
      </c>
      <c r="BH734" s="194" t="s">
        <v>7750</v>
      </c>
      <c r="BI734" s="194"/>
      <c r="BJ734" s="230">
        <v>4</v>
      </c>
      <c r="BK734" s="230" t="s">
        <v>7751</v>
      </c>
      <c r="BL734" s="198" t="s">
        <v>7412</v>
      </c>
      <c r="CQ734" s="199">
        <v>1</v>
      </c>
    </row>
    <row r="735" spans="52:95" x14ac:dyDescent="0.25">
      <c r="AZ735" s="230" t="s">
        <v>869</v>
      </c>
      <c r="BA735" s="230" t="s">
        <v>5333</v>
      </c>
      <c r="BB735" s="230">
        <v>3</v>
      </c>
      <c r="BC735" s="194" t="s">
        <v>7781</v>
      </c>
      <c r="BD735" s="194" t="s">
        <v>13474</v>
      </c>
      <c r="BH735" s="194"/>
      <c r="BI735" s="194"/>
      <c r="BJ735" s="230">
        <v>4</v>
      </c>
      <c r="BK735" s="230" t="s">
        <v>7782</v>
      </c>
      <c r="BL735" s="198" t="s">
        <v>7412</v>
      </c>
      <c r="CQ735" s="199">
        <v>1</v>
      </c>
    </row>
    <row r="736" spans="52:95" x14ac:dyDescent="0.25">
      <c r="AZ736" s="230" t="s">
        <v>869</v>
      </c>
      <c r="BA736" s="230" t="s">
        <v>5333</v>
      </c>
      <c r="BB736" s="230">
        <v>4</v>
      </c>
      <c r="BC736" s="194" t="s">
        <v>7806</v>
      </c>
      <c r="BD736" s="194" t="s">
        <v>7807</v>
      </c>
      <c r="BE736" s="194" t="s">
        <v>7808</v>
      </c>
      <c r="BF736" s="194" t="s">
        <v>7654</v>
      </c>
      <c r="BG736" s="194" t="s">
        <v>7809</v>
      </c>
      <c r="BH736" s="194" t="s">
        <v>7810</v>
      </c>
      <c r="BI736" s="194" t="s">
        <v>7811</v>
      </c>
      <c r="BJ736" s="230">
        <v>4</v>
      </c>
      <c r="BK736" s="230" t="s">
        <v>7812</v>
      </c>
      <c r="BL736" s="198" t="s">
        <v>7412</v>
      </c>
      <c r="CQ736" s="199">
        <v>1</v>
      </c>
    </row>
    <row r="737" spans="52:95" x14ac:dyDescent="0.25">
      <c r="AZ737" s="230" t="s">
        <v>869</v>
      </c>
      <c r="BA737" s="230" t="s">
        <v>5333</v>
      </c>
      <c r="BB737" s="230">
        <v>5</v>
      </c>
      <c r="BC737" s="194" t="s">
        <v>7836</v>
      </c>
      <c r="BD737" s="194" t="s">
        <v>7837</v>
      </c>
      <c r="BE737" s="194" t="s">
        <v>7838</v>
      </c>
      <c r="BF737" s="194" t="s">
        <v>7839</v>
      </c>
      <c r="BG737" s="194" t="s">
        <v>7840</v>
      </c>
      <c r="BH737" s="194" t="s">
        <v>7533</v>
      </c>
      <c r="BI737" s="194"/>
      <c r="BJ737" s="230">
        <v>4</v>
      </c>
      <c r="BK737" s="230" t="s">
        <v>7841</v>
      </c>
      <c r="BL737" s="198" t="s">
        <v>7412</v>
      </c>
      <c r="CQ737" s="199">
        <v>1</v>
      </c>
    </row>
    <row r="738" spans="52:95" x14ac:dyDescent="0.25">
      <c r="AZ738" s="230" t="s">
        <v>884</v>
      </c>
      <c r="BA738" s="230" t="s">
        <v>5332</v>
      </c>
      <c r="BB738" s="230">
        <v>1</v>
      </c>
      <c r="BC738" s="194" t="s">
        <v>7408</v>
      </c>
      <c r="BD738" s="194" t="s">
        <v>10683</v>
      </c>
      <c r="BJ738" s="230">
        <v>4</v>
      </c>
      <c r="BK738" s="230" t="s">
        <v>7411</v>
      </c>
      <c r="BL738" s="198" t="s">
        <v>7412</v>
      </c>
      <c r="CQ738" s="199">
        <v>1</v>
      </c>
    </row>
    <row r="739" spans="52:95" x14ac:dyDescent="0.25">
      <c r="AZ739" s="230" t="s">
        <v>884</v>
      </c>
      <c r="BA739" s="230" t="s">
        <v>5332</v>
      </c>
      <c r="BB739" s="230">
        <v>2</v>
      </c>
      <c r="BC739" s="194" t="s">
        <v>7439</v>
      </c>
      <c r="BD739" s="194" t="s">
        <v>13478</v>
      </c>
      <c r="BE739" s="194" t="s">
        <v>7441</v>
      </c>
      <c r="BF739" s="194" t="s">
        <v>7442</v>
      </c>
      <c r="BG739" s="194" t="s">
        <v>7443</v>
      </c>
      <c r="BJ739" s="230">
        <v>4</v>
      </c>
      <c r="BK739" s="230" t="s">
        <v>7444</v>
      </c>
      <c r="BL739" s="198" t="s">
        <v>7412</v>
      </c>
      <c r="CQ739" s="199">
        <v>1</v>
      </c>
    </row>
    <row r="740" spans="52:95" x14ac:dyDescent="0.25">
      <c r="AZ740" s="230" t="s">
        <v>884</v>
      </c>
      <c r="BA740" s="230" t="s">
        <v>5332</v>
      </c>
      <c r="BB740" s="230">
        <v>3</v>
      </c>
      <c r="BC740" s="194" t="s">
        <v>7472</v>
      </c>
      <c r="BD740" s="194" t="s">
        <v>13479</v>
      </c>
      <c r="BE740" s="194" t="s">
        <v>13480</v>
      </c>
      <c r="BJ740" s="230">
        <v>4</v>
      </c>
      <c r="BK740" s="230" t="s">
        <v>7474</v>
      </c>
      <c r="BL740" s="198" t="s">
        <v>7412</v>
      </c>
      <c r="CQ740" s="199">
        <v>1</v>
      </c>
    </row>
    <row r="741" spans="52:95" x14ac:dyDescent="0.25">
      <c r="AZ741" s="230" t="s">
        <v>884</v>
      </c>
      <c r="BA741" s="230" t="s">
        <v>5332</v>
      </c>
      <c r="BB741" s="230">
        <v>4</v>
      </c>
      <c r="BC741" s="194" t="s">
        <v>7502</v>
      </c>
      <c r="BD741" s="194" t="s">
        <v>13481</v>
      </c>
      <c r="BJ741" s="230">
        <v>4</v>
      </c>
      <c r="BK741" s="230" t="s">
        <v>7504</v>
      </c>
      <c r="BL741" s="198" t="s">
        <v>7412</v>
      </c>
      <c r="CQ741" s="199">
        <v>1</v>
      </c>
    </row>
    <row r="742" spans="52:95" x14ac:dyDescent="0.25">
      <c r="AZ742" s="230" t="s">
        <v>884</v>
      </c>
      <c r="BA742" s="230" t="s">
        <v>5332</v>
      </c>
      <c r="BB742" s="230">
        <v>5</v>
      </c>
      <c r="BC742" s="194" t="s">
        <v>7529</v>
      </c>
      <c r="BD742" s="194" t="s">
        <v>13482</v>
      </c>
      <c r="BE742" s="194" t="s">
        <v>13483</v>
      </c>
      <c r="BF742" s="194" t="s">
        <v>7532</v>
      </c>
      <c r="BG742" s="194" t="s">
        <v>7533</v>
      </c>
      <c r="BJ742" s="230">
        <v>4</v>
      </c>
      <c r="BK742" s="230" t="s">
        <v>7534</v>
      </c>
      <c r="BL742" s="198" t="s">
        <v>7412</v>
      </c>
      <c r="CQ742" s="199">
        <v>1</v>
      </c>
    </row>
    <row r="743" spans="52:95" x14ac:dyDescent="0.25">
      <c r="AZ743" s="230" t="s">
        <v>884</v>
      </c>
      <c r="BA743" s="230" t="s">
        <v>7562</v>
      </c>
      <c r="BB743" s="230">
        <v>1</v>
      </c>
      <c r="BC743" s="194" t="s">
        <v>7563</v>
      </c>
      <c r="BD743" s="194" t="s">
        <v>13481</v>
      </c>
      <c r="BJ743" s="230">
        <v>4</v>
      </c>
      <c r="BK743" s="230" t="s">
        <v>7564</v>
      </c>
      <c r="BL743" s="198" t="s">
        <v>7412</v>
      </c>
      <c r="CQ743" s="199">
        <v>1</v>
      </c>
    </row>
    <row r="744" spans="52:95" x14ac:dyDescent="0.25">
      <c r="AZ744" s="230" t="s">
        <v>884</v>
      </c>
      <c r="BA744" s="230" t="s">
        <v>7562</v>
      </c>
      <c r="BB744" s="230">
        <v>2</v>
      </c>
      <c r="BC744" s="194" t="s">
        <v>7589</v>
      </c>
      <c r="BD744" s="194" t="s">
        <v>7590</v>
      </c>
      <c r="BE744" s="194" t="s">
        <v>7591</v>
      </c>
      <c r="BF744" s="194" t="s">
        <v>7443</v>
      </c>
      <c r="BG744" s="194" t="s">
        <v>7442</v>
      </c>
      <c r="BH744" s="230" t="s">
        <v>7592</v>
      </c>
      <c r="BJ744" s="230">
        <v>4</v>
      </c>
      <c r="BK744" s="230" t="s">
        <v>7593</v>
      </c>
      <c r="BL744" s="198" t="s">
        <v>7412</v>
      </c>
      <c r="CQ744" s="199">
        <v>1</v>
      </c>
    </row>
    <row r="745" spans="52:95" x14ac:dyDescent="0.25">
      <c r="AZ745" s="230" t="s">
        <v>884</v>
      </c>
      <c r="BA745" s="230" t="s">
        <v>7562</v>
      </c>
      <c r="BB745" s="230">
        <v>3</v>
      </c>
      <c r="BC745" s="194" t="s">
        <v>7620</v>
      </c>
      <c r="BD745" s="194" t="s">
        <v>13479</v>
      </c>
      <c r="BE745" s="194" t="s">
        <v>13480</v>
      </c>
      <c r="BJ745" s="230">
        <v>4</v>
      </c>
      <c r="BK745" s="230" t="s">
        <v>7622</v>
      </c>
      <c r="BL745" s="198" t="s">
        <v>7412</v>
      </c>
      <c r="CQ745" s="199">
        <v>1</v>
      </c>
    </row>
    <row r="746" spans="52:95" x14ac:dyDescent="0.25">
      <c r="AZ746" s="230" t="s">
        <v>884</v>
      </c>
      <c r="BA746" s="230" t="s">
        <v>7562</v>
      </c>
      <c r="BB746" s="230">
        <v>4</v>
      </c>
      <c r="BC746" s="194" t="s">
        <v>7649</v>
      </c>
      <c r="BD746" s="194" t="s">
        <v>7650</v>
      </c>
      <c r="BE746" s="194" t="s">
        <v>7651</v>
      </c>
      <c r="BF746" s="194" t="s">
        <v>7652</v>
      </c>
      <c r="BG746" s="194" t="s">
        <v>7653</v>
      </c>
      <c r="BH746" s="230" t="s">
        <v>7654</v>
      </c>
      <c r="BI746" s="230" t="s">
        <v>7655</v>
      </c>
      <c r="BJ746" s="230">
        <v>4</v>
      </c>
      <c r="BK746" s="230" t="s">
        <v>7656</v>
      </c>
      <c r="BL746" s="198" t="s">
        <v>7412</v>
      </c>
      <c r="CQ746" s="199">
        <v>1</v>
      </c>
    </row>
    <row r="747" spans="52:95" x14ac:dyDescent="0.25">
      <c r="AZ747" s="230" t="s">
        <v>884</v>
      </c>
      <c r="BA747" s="230" t="s">
        <v>7562</v>
      </c>
      <c r="BB747" s="230">
        <v>5</v>
      </c>
      <c r="BC747" s="194" t="s">
        <v>7686</v>
      </c>
      <c r="BD747" s="194" t="s">
        <v>7687</v>
      </c>
      <c r="BE747" s="194" t="s">
        <v>7688</v>
      </c>
      <c r="BF747" s="194" t="s">
        <v>7689</v>
      </c>
      <c r="BG747" s="194" t="s">
        <v>7690</v>
      </c>
      <c r="BH747" s="230" t="s">
        <v>7691</v>
      </c>
      <c r="BJ747" s="230">
        <v>4</v>
      </c>
      <c r="BK747" s="230" t="s">
        <v>7692</v>
      </c>
      <c r="BL747" s="198" t="s">
        <v>7412</v>
      </c>
      <c r="CQ747" s="199">
        <v>1</v>
      </c>
    </row>
    <row r="748" spans="52:95" x14ac:dyDescent="0.25">
      <c r="AZ748" s="230" t="s">
        <v>884</v>
      </c>
      <c r="BA748" s="230" t="s">
        <v>5333</v>
      </c>
      <c r="BB748" s="230">
        <v>1</v>
      </c>
      <c r="BC748" s="194" t="s">
        <v>7719</v>
      </c>
      <c r="BD748" s="194" t="s">
        <v>10683</v>
      </c>
      <c r="BH748" s="194"/>
      <c r="BI748" s="194"/>
      <c r="BJ748" s="230">
        <v>4</v>
      </c>
      <c r="BK748" s="230" t="s">
        <v>7720</v>
      </c>
      <c r="BL748" s="198" t="s">
        <v>7412</v>
      </c>
      <c r="CQ748" s="199">
        <v>1</v>
      </c>
    </row>
    <row r="749" spans="52:95" x14ac:dyDescent="0.25">
      <c r="AZ749" s="230" t="s">
        <v>884</v>
      </c>
      <c r="BA749" s="230" t="s">
        <v>5333</v>
      </c>
      <c r="BB749" s="230">
        <v>2</v>
      </c>
      <c r="BC749" s="194" t="s">
        <v>7745</v>
      </c>
      <c r="BD749" s="194" t="s">
        <v>7746</v>
      </c>
      <c r="BE749" s="194" t="s">
        <v>7747</v>
      </c>
      <c r="BF749" s="194" t="s">
        <v>7748</v>
      </c>
      <c r="BG749" s="194" t="s">
        <v>7749</v>
      </c>
      <c r="BH749" s="194" t="s">
        <v>7750</v>
      </c>
      <c r="BI749" s="194"/>
      <c r="BJ749" s="230">
        <v>4</v>
      </c>
      <c r="BK749" s="230" t="s">
        <v>7751</v>
      </c>
      <c r="BL749" s="198" t="s">
        <v>7412</v>
      </c>
      <c r="CQ749" s="199">
        <v>1</v>
      </c>
    </row>
    <row r="750" spans="52:95" x14ac:dyDescent="0.25">
      <c r="AZ750" s="230" t="s">
        <v>884</v>
      </c>
      <c r="BA750" s="230" t="s">
        <v>5333</v>
      </c>
      <c r="BB750" s="230">
        <v>3</v>
      </c>
      <c r="BC750" s="194" t="s">
        <v>7781</v>
      </c>
      <c r="BD750" s="194" t="s">
        <v>13480</v>
      </c>
      <c r="BH750" s="194"/>
      <c r="BI750" s="194"/>
      <c r="BJ750" s="230">
        <v>4</v>
      </c>
      <c r="BK750" s="230" t="s">
        <v>7782</v>
      </c>
      <c r="BL750" s="198" t="s">
        <v>7412</v>
      </c>
      <c r="CQ750" s="199">
        <v>1</v>
      </c>
    </row>
    <row r="751" spans="52:95" x14ac:dyDescent="0.25">
      <c r="AZ751" s="230" t="s">
        <v>884</v>
      </c>
      <c r="BA751" s="230" t="s">
        <v>5333</v>
      </c>
      <c r="BB751" s="230">
        <v>4</v>
      </c>
      <c r="BC751" s="194" t="s">
        <v>7806</v>
      </c>
      <c r="BD751" s="194" t="s">
        <v>7807</v>
      </c>
      <c r="BE751" s="194" t="s">
        <v>7808</v>
      </c>
      <c r="BF751" s="194" t="s">
        <v>7654</v>
      </c>
      <c r="BG751" s="194" t="s">
        <v>7809</v>
      </c>
      <c r="BH751" s="194" t="s">
        <v>7810</v>
      </c>
      <c r="BI751" s="194" t="s">
        <v>7811</v>
      </c>
      <c r="BJ751" s="230">
        <v>4</v>
      </c>
      <c r="BK751" s="230" t="s">
        <v>7812</v>
      </c>
      <c r="BL751" s="198" t="s">
        <v>7412</v>
      </c>
      <c r="CQ751" s="199">
        <v>1</v>
      </c>
    </row>
    <row r="752" spans="52:95" x14ac:dyDescent="0.25">
      <c r="AZ752" s="230" t="s">
        <v>884</v>
      </c>
      <c r="BA752" s="230" t="s">
        <v>5333</v>
      </c>
      <c r="BB752" s="230">
        <v>5</v>
      </c>
      <c r="BC752" s="194" t="s">
        <v>7836</v>
      </c>
      <c r="BD752" s="194" t="s">
        <v>7837</v>
      </c>
      <c r="BE752" s="194" t="s">
        <v>7838</v>
      </c>
      <c r="BF752" s="194" t="s">
        <v>7839</v>
      </c>
      <c r="BG752" s="194" t="s">
        <v>7840</v>
      </c>
      <c r="BH752" s="194" t="s">
        <v>7533</v>
      </c>
      <c r="BI752" s="194"/>
      <c r="BJ752" s="230">
        <v>4</v>
      </c>
      <c r="BK752" s="230" t="s">
        <v>7841</v>
      </c>
      <c r="BL752" s="198" t="s">
        <v>7412</v>
      </c>
      <c r="CQ752" s="199">
        <v>1</v>
      </c>
    </row>
    <row r="753" spans="52:95" x14ac:dyDescent="0.25">
      <c r="AZ753" s="230" t="s">
        <v>900</v>
      </c>
      <c r="BA753" s="230" t="s">
        <v>5332</v>
      </c>
      <c r="BB753" s="230">
        <v>1</v>
      </c>
      <c r="BC753" s="194" t="s">
        <v>7408</v>
      </c>
      <c r="BD753" s="194" t="s">
        <v>10683</v>
      </c>
      <c r="BJ753" s="230">
        <v>4</v>
      </c>
      <c r="BK753" s="230" t="s">
        <v>7411</v>
      </c>
      <c r="BL753" s="198" t="s">
        <v>7412</v>
      </c>
      <c r="CQ753" s="199">
        <v>1</v>
      </c>
    </row>
    <row r="754" spans="52:95" x14ac:dyDescent="0.25">
      <c r="AZ754" s="230" t="s">
        <v>900</v>
      </c>
      <c r="BA754" s="230" t="s">
        <v>5332</v>
      </c>
      <c r="BB754" s="230">
        <v>2</v>
      </c>
      <c r="BC754" s="194" t="s">
        <v>7439</v>
      </c>
      <c r="BD754" s="194" t="s">
        <v>13484</v>
      </c>
      <c r="BE754" s="194" t="s">
        <v>7441</v>
      </c>
      <c r="BF754" s="194" t="s">
        <v>7442</v>
      </c>
      <c r="BG754" s="194" t="s">
        <v>7443</v>
      </c>
      <c r="BJ754" s="230">
        <v>4</v>
      </c>
      <c r="BK754" s="230" t="s">
        <v>7444</v>
      </c>
      <c r="BL754" s="198" t="s">
        <v>7412</v>
      </c>
      <c r="CQ754" s="199">
        <v>1</v>
      </c>
    </row>
    <row r="755" spans="52:95" x14ac:dyDescent="0.25">
      <c r="AZ755" s="230" t="s">
        <v>900</v>
      </c>
      <c r="BA755" s="230" t="s">
        <v>5332</v>
      </c>
      <c r="BB755" s="230">
        <v>3</v>
      </c>
      <c r="BC755" s="194" t="s">
        <v>7472</v>
      </c>
      <c r="BD755" s="194" t="s">
        <v>13485</v>
      </c>
      <c r="BE755" s="194" t="s">
        <v>13484</v>
      </c>
      <c r="BJ755" s="230">
        <v>4</v>
      </c>
      <c r="BK755" s="230" t="s">
        <v>7474</v>
      </c>
      <c r="BL755" s="198" t="s">
        <v>7412</v>
      </c>
      <c r="CQ755" s="199">
        <v>1</v>
      </c>
    </row>
    <row r="756" spans="52:95" x14ac:dyDescent="0.25">
      <c r="AZ756" s="230" t="s">
        <v>900</v>
      </c>
      <c r="BA756" s="230" t="s">
        <v>5332</v>
      </c>
      <c r="BB756" s="230">
        <v>4</v>
      </c>
      <c r="BC756" s="194" t="s">
        <v>7502</v>
      </c>
      <c r="BD756" s="194" t="s">
        <v>13486</v>
      </c>
      <c r="BJ756" s="230">
        <v>4</v>
      </c>
      <c r="BK756" s="230" t="s">
        <v>7504</v>
      </c>
      <c r="BL756" s="198" t="s">
        <v>7412</v>
      </c>
      <c r="CQ756" s="199">
        <v>1</v>
      </c>
    </row>
    <row r="757" spans="52:95" x14ac:dyDescent="0.25">
      <c r="AZ757" s="230" t="s">
        <v>900</v>
      </c>
      <c r="BA757" s="230" t="s">
        <v>5332</v>
      </c>
      <c r="BB757" s="230">
        <v>5</v>
      </c>
      <c r="BC757" s="194" t="s">
        <v>7529</v>
      </c>
      <c r="BD757" s="194" t="s">
        <v>13487</v>
      </c>
      <c r="BE757" s="194" t="s">
        <v>13488</v>
      </c>
      <c r="BF757" s="194" t="s">
        <v>7532</v>
      </c>
      <c r="BG757" s="194" t="s">
        <v>7533</v>
      </c>
      <c r="BJ757" s="230">
        <v>4</v>
      </c>
      <c r="BK757" s="230" t="s">
        <v>7534</v>
      </c>
      <c r="BL757" s="198" t="s">
        <v>7412</v>
      </c>
      <c r="CQ757" s="199">
        <v>1</v>
      </c>
    </row>
    <row r="758" spans="52:95" x14ac:dyDescent="0.25">
      <c r="AZ758" s="230" t="s">
        <v>900</v>
      </c>
      <c r="BA758" s="230" t="s">
        <v>7562</v>
      </c>
      <c r="BB758" s="230">
        <v>1</v>
      </c>
      <c r="BC758" s="194" t="s">
        <v>7563</v>
      </c>
      <c r="BD758" s="194" t="s">
        <v>13486</v>
      </c>
      <c r="BJ758" s="230">
        <v>4</v>
      </c>
      <c r="BK758" s="230" t="s">
        <v>7564</v>
      </c>
      <c r="BL758" s="198" t="s">
        <v>7412</v>
      </c>
      <c r="CQ758" s="199">
        <v>1</v>
      </c>
    </row>
    <row r="759" spans="52:95" x14ac:dyDescent="0.25">
      <c r="AZ759" s="230" t="s">
        <v>900</v>
      </c>
      <c r="BA759" s="230" t="s">
        <v>7562</v>
      </c>
      <c r="BB759" s="230">
        <v>2</v>
      </c>
      <c r="BC759" s="194" t="s">
        <v>7589</v>
      </c>
      <c r="BD759" s="194" t="s">
        <v>7590</v>
      </c>
      <c r="BE759" s="194" t="s">
        <v>7591</v>
      </c>
      <c r="BF759" s="194" t="s">
        <v>7443</v>
      </c>
      <c r="BG759" s="194" t="s">
        <v>7442</v>
      </c>
      <c r="BH759" s="230" t="s">
        <v>7592</v>
      </c>
      <c r="BJ759" s="230">
        <v>4</v>
      </c>
      <c r="BK759" s="230" t="s">
        <v>7593</v>
      </c>
      <c r="BL759" s="198" t="s">
        <v>7412</v>
      </c>
      <c r="CQ759" s="199">
        <v>1</v>
      </c>
    </row>
    <row r="760" spans="52:95" x14ac:dyDescent="0.25">
      <c r="AZ760" s="230" t="s">
        <v>900</v>
      </c>
      <c r="BA760" s="230" t="s">
        <v>7562</v>
      </c>
      <c r="BB760" s="230">
        <v>3</v>
      </c>
      <c r="BC760" s="194" t="s">
        <v>7620</v>
      </c>
      <c r="BD760" s="194" t="s">
        <v>13485</v>
      </c>
      <c r="BE760" s="194" t="s">
        <v>13484</v>
      </c>
      <c r="BJ760" s="230">
        <v>4</v>
      </c>
      <c r="BK760" s="230" t="s">
        <v>7622</v>
      </c>
      <c r="BL760" s="198" t="s">
        <v>7412</v>
      </c>
      <c r="CQ760" s="199">
        <v>1</v>
      </c>
    </row>
    <row r="761" spans="52:95" x14ac:dyDescent="0.25">
      <c r="AZ761" s="230" t="s">
        <v>900</v>
      </c>
      <c r="BA761" s="230" t="s">
        <v>7562</v>
      </c>
      <c r="BB761" s="230">
        <v>4</v>
      </c>
      <c r="BC761" s="194" t="s">
        <v>7649</v>
      </c>
      <c r="BD761" s="194" t="s">
        <v>7650</v>
      </c>
      <c r="BE761" s="194" t="s">
        <v>7651</v>
      </c>
      <c r="BF761" s="194" t="s">
        <v>7652</v>
      </c>
      <c r="BG761" s="194" t="s">
        <v>7653</v>
      </c>
      <c r="BH761" s="230" t="s">
        <v>7654</v>
      </c>
      <c r="BI761" s="230" t="s">
        <v>7655</v>
      </c>
      <c r="BJ761" s="230">
        <v>4</v>
      </c>
      <c r="BK761" s="230" t="s">
        <v>7656</v>
      </c>
      <c r="BL761" s="198" t="s">
        <v>7412</v>
      </c>
      <c r="CQ761" s="199">
        <v>1</v>
      </c>
    </row>
    <row r="762" spans="52:95" x14ac:dyDescent="0.25">
      <c r="AZ762" s="230" t="s">
        <v>900</v>
      </c>
      <c r="BA762" s="230" t="s">
        <v>7562</v>
      </c>
      <c r="BB762" s="230">
        <v>5</v>
      </c>
      <c r="BC762" s="194" t="s">
        <v>7686</v>
      </c>
      <c r="BD762" s="194" t="s">
        <v>7687</v>
      </c>
      <c r="BE762" s="194" t="s">
        <v>7688</v>
      </c>
      <c r="BF762" s="194" t="s">
        <v>7689</v>
      </c>
      <c r="BG762" s="194" t="s">
        <v>7690</v>
      </c>
      <c r="BH762" s="230" t="s">
        <v>7691</v>
      </c>
      <c r="BJ762" s="230">
        <v>4</v>
      </c>
      <c r="BK762" s="230" t="s">
        <v>7692</v>
      </c>
      <c r="BL762" s="198" t="s">
        <v>7412</v>
      </c>
      <c r="CQ762" s="199">
        <v>1</v>
      </c>
    </row>
    <row r="763" spans="52:95" x14ac:dyDescent="0.25">
      <c r="AZ763" s="230" t="s">
        <v>900</v>
      </c>
      <c r="BA763" s="230" t="s">
        <v>5333</v>
      </c>
      <c r="BB763" s="230">
        <v>1</v>
      </c>
      <c r="BC763" s="194" t="s">
        <v>7719</v>
      </c>
      <c r="BD763" s="194" t="s">
        <v>10683</v>
      </c>
      <c r="BH763" s="194"/>
      <c r="BI763" s="194"/>
      <c r="BJ763" s="230">
        <v>4</v>
      </c>
      <c r="BK763" s="230" t="s">
        <v>7720</v>
      </c>
      <c r="BL763" s="198" t="s">
        <v>7412</v>
      </c>
      <c r="CQ763" s="199">
        <v>1</v>
      </c>
    </row>
    <row r="764" spans="52:95" x14ac:dyDescent="0.25">
      <c r="AZ764" s="230" t="s">
        <v>900</v>
      </c>
      <c r="BA764" s="230" t="s">
        <v>5333</v>
      </c>
      <c r="BB764" s="230">
        <v>2</v>
      </c>
      <c r="BC764" s="194" t="s">
        <v>7745</v>
      </c>
      <c r="BD764" s="194" t="s">
        <v>7746</v>
      </c>
      <c r="BE764" s="194" t="s">
        <v>7747</v>
      </c>
      <c r="BF764" s="194" t="s">
        <v>7748</v>
      </c>
      <c r="BG764" s="194" t="s">
        <v>7749</v>
      </c>
      <c r="BH764" s="194" t="s">
        <v>7750</v>
      </c>
      <c r="BI764" s="194"/>
      <c r="BJ764" s="230">
        <v>4</v>
      </c>
      <c r="BK764" s="230" t="s">
        <v>7751</v>
      </c>
      <c r="BL764" s="198" t="s">
        <v>7412</v>
      </c>
      <c r="CQ764" s="199">
        <v>1</v>
      </c>
    </row>
    <row r="765" spans="52:95" x14ac:dyDescent="0.25">
      <c r="AZ765" s="230" t="s">
        <v>900</v>
      </c>
      <c r="BA765" s="230" t="s">
        <v>5333</v>
      </c>
      <c r="BB765" s="230">
        <v>3</v>
      </c>
      <c r="BC765" s="194" t="s">
        <v>7781</v>
      </c>
      <c r="BD765" s="194" t="s">
        <v>13484</v>
      </c>
      <c r="BH765" s="194"/>
      <c r="BI765" s="194"/>
      <c r="BJ765" s="230">
        <v>4</v>
      </c>
      <c r="BK765" s="230" t="s">
        <v>7782</v>
      </c>
      <c r="BL765" s="198" t="s">
        <v>7412</v>
      </c>
      <c r="CQ765" s="199">
        <v>1</v>
      </c>
    </row>
    <row r="766" spans="52:95" x14ac:dyDescent="0.25">
      <c r="AZ766" s="230" t="s">
        <v>900</v>
      </c>
      <c r="BA766" s="230" t="s">
        <v>5333</v>
      </c>
      <c r="BB766" s="230">
        <v>4</v>
      </c>
      <c r="BC766" s="194" t="s">
        <v>7806</v>
      </c>
      <c r="BD766" s="194" t="s">
        <v>7807</v>
      </c>
      <c r="BE766" s="194" t="s">
        <v>7808</v>
      </c>
      <c r="BF766" s="194" t="s">
        <v>7654</v>
      </c>
      <c r="BG766" s="194" t="s">
        <v>7809</v>
      </c>
      <c r="BH766" s="194" t="s">
        <v>7810</v>
      </c>
      <c r="BI766" s="194" t="s">
        <v>7811</v>
      </c>
      <c r="BJ766" s="230">
        <v>4</v>
      </c>
      <c r="BK766" s="230" t="s">
        <v>7812</v>
      </c>
      <c r="BL766" s="198" t="s">
        <v>7412</v>
      </c>
      <c r="CQ766" s="199">
        <v>1</v>
      </c>
    </row>
    <row r="767" spans="52:95" x14ac:dyDescent="0.25">
      <c r="AZ767" s="230" t="s">
        <v>900</v>
      </c>
      <c r="BA767" s="230" t="s">
        <v>5333</v>
      </c>
      <c r="BB767" s="230">
        <v>5</v>
      </c>
      <c r="BC767" s="194" t="s">
        <v>7836</v>
      </c>
      <c r="BD767" s="194" t="s">
        <v>7837</v>
      </c>
      <c r="BE767" s="194" t="s">
        <v>7838</v>
      </c>
      <c r="BF767" s="194" t="s">
        <v>7839</v>
      </c>
      <c r="BG767" s="194" t="s">
        <v>7840</v>
      </c>
      <c r="BH767" s="194" t="s">
        <v>7533</v>
      </c>
      <c r="BI767" s="194"/>
      <c r="BJ767" s="230">
        <v>4</v>
      </c>
      <c r="BK767" s="230" t="s">
        <v>7841</v>
      </c>
      <c r="BL767" s="198" t="s">
        <v>7412</v>
      </c>
      <c r="CQ767" s="199">
        <v>1</v>
      </c>
    </row>
    <row r="768" spans="52:95" x14ac:dyDescent="0.25">
      <c r="AZ768" s="230" t="s">
        <v>915</v>
      </c>
      <c r="BA768" s="230" t="s">
        <v>5332</v>
      </c>
      <c r="BB768" s="230">
        <v>1</v>
      </c>
      <c r="BC768" s="194" t="s">
        <v>7408</v>
      </c>
      <c r="BD768" s="194" t="s">
        <v>10683</v>
      </c>
      <c r="BJ768" s="230">
        <v>4</v>
      </c>
      <c r="BK768" s="230" t="s">
        <v>7411</v>
      </c>
      <c r="BL768" s="198" t="s">
        <v>7412</v>
      </c>
      <c r="CQ768" s="199">
        <v>1</v>
      </c>
    </row>
    <row r="769" spans="52:95" x14ac:dyDescent="0.25">
      <c r="AZ769" s="230" t="s">
        <v>915</v>
      </c>
      <c r="BA769" s="230" t="s">
        <v>5332</v>
      </c>
      <c r="BB769" s="230">
        <v>2</v>
      </c>
      <c r="BC769" s="194" t="s">
        <v>7439</v>
      </c>
      <c r="BD769" s="194" t="s">
        <v>13489</v>
      </c>
      <c r="BE769" s="194" t="s">
        <v>7441</v>
      </c>
      <c r="BF769" s="194" t="s">
        <v>7442</v>
      </c>
      <c r="BG769" s="194" t="s">
        <v>7443</v>
      </c>
      <c r="BJ769" s="230">
        <v>4</v>
      </c>
      <c r="BK769" s="230" t="s">
        <v>7444</v>
      </c>
      <c r="BL769" s="198" t="s">
        <v>7412</v>
      </c>
      <c r="CQ769" s="199">
        <v>1</v>
      </c>
    </row>
    <row r="770" spans="52:95" x14ac:dyDescent="0.25">
      <c r="AZ770" s="230" t="s">
        <v>915</v>
      </c>
      <c r="BA770" s="230" t="s">
        <v>5332</v>
      </c>
      <c r="BB770" s="230">
        <v>3</v>
      </c>
      <c r="BC770" s="194" t="s">
        <v>7472</v>
      </c>
      <c r="BD770" s="194" t="s">
        <v>13490</v>
      </c>
      <c r="BE770" s="194" t="s">
        <v>13491</v>
      </c>
      <c r="BJ770" s="230">
        <v>4</v>
      </c>
      <c r="BK770" s="230" t="s">
        <v>7474</v>
      </c>
      <c r="BL770" s="198" t="s">
        <v>7412</v>
      </c>
      <c r="CQ770" s="199">
        <v>1</v>
      </c>
    </row>
    <row r="771" spans="52:95" x14ac:dyDescent="0.25">
      <c r="AZ771" s="230" t="s">
        <v>915</v>
      </c>
      <c r="BA771" s="230" t="s">
        <v>5332</v>
      </c>
      <c r="BB771" s="230">
        <v>4</v>
      </c>
      <c r="BC771" s="194" t="s">
        <v>7502</v>
      </c>
      <c r="BD771" s="194" t="s">
        <v>13492</v>
      </c>
      <c r="BJ771" s="230">
        <v>4</v>
      </c>
      <c r="BK771" s="230" t="s">
        <v>7504</v>
      </c>
      <c r="BL771" s="198" t="s">
        <v>7412</v>
      </c>
      <c r="CQ771" s="199">
        <v>1</v>
      </c>
    </row>
    <row r="772" spans="52:95" x14ac:dyDescent="0.25">
      <c r="AZ772" s="230" t="s">
        <v>915</v>
      </c>
      <c r="BA772" s="230" t="s">
        <v>5332</v>
      </c>
      <c r="BB772" s="230">
        <v>5</v>
      </c>
      <c r="BC772" s="194" t="s">
        <v>7529</v>
      </c>
      <c r="BD772" s="194" t="s">
        <v>13493</v>
      </c>
      <c r="BE772" s="194" t="s">
        <v>13494</v>
      </c>
      <c r="BF772" s="194" t="s">
        <v>7532</v>
      </c>
      <c r="BG772" s="194" t="s">
        <v>7533</v>
      </c>
      <c r="BJ772" s="230">
        <v>4</v>
      </c>
      <c r="BK772" s="230" t="s">
        <v>7534</v>
      </c>
      <c r="BL772" s="198" t="s">
        <v>7412</v>
      </c>
      <c r="CQ772" s="199">
        <v>1</v>
      </c>
    </row>
    <row r="773" spans="52:95" x14ac:dyDescent="0.25">
      <c r="AZ773" s="230" t="s">
        <v>915</v>
      </c>
      <c r="BA773" s="230" t="s">
        <v>7562</v>
      </c>
      <c r="BB773" s="230">
        <v>1</v>
      </c>
      <c r="BC773" s="194" t="s">
        <v>7563</v>
      </c>
      <c r="BD773" s="194" t="s">
        <v>13492</v>
      </c>
      <c r="BJ773" s="230">
        <v>4</v>
      </c>
      <c r="BK773" s="230" t="s">
        <v>7564</v>
      </c>
      <c r="BL773" s="198" t="s">
        <v>7412</v>
      </c>
      <c r="CQ773" s="199">
        <v>1</v>
      </c>
    </row>
    <row r="774" spans="52:95" x14ac:dyDescent="0.25">
      <c r="AZ774" s="230" t="s">
        <v>915</v>
      </c>
      <c r="BA774" s="230" t="s">
        <v>7562</v>
      </c>
      <c r="BB774" s="230">
        <v>2</v>
      </c>
      <c r="BC774" s="194" t="s">
        <v>7589</v>
      </c>
      <c r="BD774" s="194" t="s">
        <v>7590</v>
      </c>
      <c r="BE774" s="194" t="s">
        <v>7591</v>
      </c>
      <c r="BF774" s="194" t="s">
        <v>7443</v>
      </c>
      <c r="BG774" s="194" t="s">
        <v>7442</v>
      </c>
      <c r="BH774" s="230" t="s">
        <v>7592</v>
      </c>
      <c r="BJ774" s="230">
        <v>4</v>
      </c>
      <c r="BK774" s="230" t="s">
        <v>7593</v>
      </c>
      <c r="BL774" s="198" t="s">
        <v>7412</v>
      </c>
      <c r="CQ774" s="199">
        <v>1</v>
      </c>
    </row>
    <row r="775" spans="52:95" x14ac:dyDescent="0.25">
      <c r="AZ775" s="230" t="s">
        <v>915</v>
      </c>
      <c r="BA775" s="230" t="s">
        <v>7562</v>
      </c>
      <c r="BB775" s="230">
        <v>3</v>
      </c>
      <c r="BC775" s="194" t="s">
        <v>7620</v>
      </c>
      <c r="BD775" s="194" t="s">
        <v>13490</v>
      </c>
      <c r="BE775" s="194" t="s">
        <v>13491</v>
      </c>
      <c r="BJ775" s="230">
        <v>4</v>
      </c>
      <c r="BK775" s="230" t="s">
        <v>7622</v>
      </c>
      <c r="BL775" s="198" t="s">
        <v>7412</v>
      </c>
      <c r="CQ775" s="199">
        <v>1</v>
      </c>
    </row>
    <row r="776" spans="52:95" x14ac:dyDescent="0.25">
      <c r="AZ776" s="230" t="s">
        <v>915</v>
      </c>
      <c r="BA776" s="230" t="s">
        <v>7562</v>
      </c>
      <c r="BB776" s="230">
        <v>4</v>
      </c>
      <c r="BC776" s="194" t="s">
        <v>7649</v>
      </c>
      <c r="BD776" s="194" t="s">
        <v>7650</v>
      </c>
      <c r="BE776" s="194" t="s">
        <v>7651</v>
      </c>
      <c r="BF776" s="194" t="s">
        <v>7652</v>
      </c>
      <c r="BG776" s="194" t="s">
        <v>7653</v>
      </c>
      <c r="BH776" s="230" t="s">
        <v>7654</v>
      </c>
      <c r="BI776" s="230" t="s">
        <v>7655</v>
      </c>
      <c r="BJ776" s="230">
        <v>4</v>
      </c>
      <c r="BK776" s="230" t="s">
        <v>7656</v>
      </c>
      <c r="BL776" s="198" t="s">
        <v>7412</v>
      </c>
      <c r="CQ776" s="199">
        <v>1</v>
      </c>
    </row>
    <row r="777" spans="52:95" x14ac:dyDescent="0.25">
      <c r="AZ777" s="230" t="s">
        <v>915</v>
      </c>
      <c r="BA777" s="230" t="s">
        <v>7562</v>
      </c>
      <c r="BB777" s="230">
        <v>5</v>
      </c>
      <c r="BC777" s="194" t="s">
        <v>7686</v>
      </c>
      <c r="BD777" s="194" t="s">
        <v>7687</v>
      </c>
      <c r="BE777" s="194" t="s">
        <v>7688</v>
      </c>
      <c r="BF777" s="194" t="s">
        <v>7689</v>
      </c>
      <c r="BG777" s="194" t="s">
        <v>7690</v>
      </c>
      <c r="BH777" s="230" t="s">
        <v>7691</v>
      </c>
      <c r="BJ777" s="230">
        <v>4</v>
      </c>
      <c r="BK777" s="230" t="s">
        <v>7692</v>
      </c>
      <c r="BL777" s="198" t="s">
        <v>7412</v>
      </c>
      <c r="CQ777" s="199">
        <v>1</v>
      </c>
    </row>
    <row r="778" spans="52:95" x14ac:dyDescent="0.25">
      <c r="AZ778" s="230" t="s">
        <v>915</v>
      </c>
      <c r="BA778" s="230" t="s">
        <v>5333</v>
      </c>
      <c r="BB778" s="230">
        <v>1</v>
      </c>
      <c r="BC778" s="194" t="s">
        <v>7719</v>
      </c>
      <c r="BD778" s="194" t="s">
        <v>10683</v>
      </c>
      <c r="BH778" s="194"/>
      <c r="BI778" s="194"/>
      <c r="BJ778" s="230">
        <v>4</v>
      </c>
      <c r="BK778" s="230" t="s">
        <v>7720</v>
      </c>
      <c r="BL778" s="198" t="s">
        <v>7412</v>
      </c>
      <c r="CQ778" s="199">
        <v>1</v>
      </c>
    </row>
    <row r="779" spans="52:95" x14ac:dyDescent="0.25">
      <c r="AZ779" s="230" t="s">
        <v>915</v>
      </c>
      <c r="BA779" s="230" t="s">
        <v>5333</v>
      </c>
      <c r="BB779" s="230">
        <v>2</v>
      </c>
      <c r="BC779" s="194" t="s">
        <v>7745</v>
      </c>
      <c r="BD779" s="194" t="s">
        <v>7746</v>
      </c>
      <c r="BE779" s="194" t="s">
        <v>7747</v>
      </c>
      <c r="BF779" s="194" t="s">
        <v>7748</v>
      </c>
      <c r="BG779" s="194" t="s">
        <v>7749</v>
      </c>
      <c r="BH779" s="194" t="s">
        <v>7750</v>
      </c>
      <c r="BI779" s="194"/>
      <c r="BJ779" s="230">
        <v>4</v>
      </c>
      <c r="BK779" s="230" t="s">
        <v>7751</v>
      </c>
      <c r="BL779" s="198" t="s">
        <v>7412</v>
      </c>
      <c r="CQ779" s="199">
        <v>1</v>
      </c>
    </row>
    <row r="780" spans="52:95" x14ac:dyDescent="0.25">
      <c r="AZ780" s="230" t="s">
        <v>915</v>
      </c>
      <c r="BA780" s="230" t="s">
        <v>5333</v>
      </c>
      <c r="BB780" s="230">
        <v>3</v>
      </c>
      <c r="BC780" s="194" t="s">
        <v>7781</v>
      </c>
      <c r="BD780" s="194" t="s">
        <v>13491</v>
      </c>
      <c r="BH780" s="194"/>
      <c r="BI780" s="194"/>
      <c r="BJ780" s="230">
        <v>4</v>
      </c>
      <c r="BK780" s="230" t="s">
        <v>7782</v>
      </c>
      <c r="BL780" s="198" t="s">
        <v>7412</v>
      </c>
      <c r="CQ780" s="199">
        <v>1</v>
      </c>
    </row>
    <row r="781" spans="52:95" x14ac:dyDescent="0.25">
      <c r="AZ781" s="230" t="s">
        <v>915</v>
      </c>
      <c r="BA781" s="230" t="s">
        <v>5333</v>
      </c>
      <c r="BB781" s="230">
        <v>4</v>
      </c>
      <c r="BC781" s="194" t="s">
        <v>7806</v>
      </c>
      <c r="BD781" s="194" t="s">
        <v>7807</v>
      </c>
      <c r="BE781" s="194" t="s">
        <v>7808</v>
      </c>
      <c r="BF781" s="194" t="s">
        <v>7654</v>
      </c>
      <c r="BG781" s="194" t="s">
        <v>7809</v>
      </c>
      <c r="BH781" s="194" t="s">
        <v>7810</v>
      </c>
      <c r="BI781" s="194" t="s">
        <v>7811</v>
      </c>
      <c r="BJ781" s="230">
        <v>4</v>
      </c>
      <c r="BK781" s="230" t="s">
        <v>7812</v>
      </c>
      <c r="BL781" s="198" t="s">
        <v>7412</v>
      </c>
      <c r="CQ781" s="199">
        <v>1</v>
      </c>
    </row>
    <row r="782" spans="52:95" x14ac:dyDescent="0.25">
      <c r="AZ782" s="230" t="s">
        <v>915</v>
      </c>
      <c r="BA782" s="230" t="s">
        <v>5333</v>
      </c>
      <c r="BB782" s="230">
        <v>5</v>
      </c>
      <c r="BC782" s="194" t="s">
        <v>7836</v>
      </c>
      <c r="BD782" s="194" t="s">
        <v>7837</v>
      </c>
      <c r="BE782" s="194" t="s">
        <v>7838</v>
      </c>
      <c r="BF782" s="194" t="s">
        <v>7839</v>
      </c>
      <c r="BG782" s="194" t="s">
        <v>7840</v>
      </c>
      <c r="BH782" s="194" t="s">
        <v>7533</v>
      </c>
      <c r="BI782" s="194"/>
      <c r="BJ782" s="230">
        <v>4</v>
      </c>
      <c r="BK782" s="230" t="s">
        <v>7841</v>
      </c>
      <c r="BL782" s="198" t="s">
        <v>7412</v>
      </c>
      <c r="CQ782" s="199">
        <v>1</v>
      </c>
    </row>
    <row r="783" spans="52:95" x14ac:dyDescent="0.25">
      <c r="AZ783" s="230" t="s">
        <v>936</v>
      </c>
      <c r="BA783" s="230" t="s">
        <v>5332</v>
      </c>
      <c r="BB783" s="230">
        <v>1</v>
      </c>
      <c r="BC783" s="194" t="s">
        <v>7408</v>
      </c>
      <c r="BD783" s="194" t="s">
        <v>10683</v>
      </c>
      <c r="BJ783" s="230">
        <v>4</v>
      </c>
      <c r="BK783" s="230" t="s">
        <v>7411</v>
      </c>
      <c r="BL783" s="198" t="s">
        <v>7412</v>
      </c>
      <c r="CQ783" s="199">
        <v>1</v>
      </c>
    </row>
    <row r="784" spans="52:95" x14ac:dyDescent="0.25">
      <c r="AZ784" s="230" t="s">
        <v>936</v>
      </c>
      <c r="BA784" s="230" t="s">
        <v>5332</v>
      </c>
      <c r="BB784" s="230">
        <v>2</v>
      </c>
      <c r="BC784" s="194" t="s">
        <v>7439</v>
      </c>
      <c r="BD784" s="194" t="s">
        <v>13495</v>
      </c>
      <c r="BE784" s="194" t="s">
        <v>7441</v>
      </c>
      <c r="BF784" s="194" t="s">
        <v>7442</v>
      </c>
      <c r="BG784" s="194" t="s">
        <v>7443</v>
      </c>
      <c r="BJ784" s="230">
        <v>4</v>
      </c>
      <c r="BK784" s="230" t="s">
        <v>7444</v>
      </c>
      <c r="BL784" s="198" t="s">
        <v>7412</v>
      </c>
      <c r="CQ784" s="199">
        <v>1</v>
      </c>
    </row>
    <row r="785" spans="52:95" x14ac:dyDescent="0.25">
      <c r="AZ785" s="230" t="s">
        <v>936</v>
      </c>
      <c r="BA785" s="230" t="s">
        <v>5332</v>
      </c>
      <c r="BB785" s="230">
        <v>3</v>
      </c>
      <c r="BC785" s="194" t="s">
        <v>7472</v>
      </c>
      <c r="BD785" s="194" t="s">
        <v>13496</v>
      </c>
      <c r="BE785" s="194" t="s">
        <v>13497</v>
      </c>
      <c r="BJ785" s="230">
        <v>4</v>
      </c>
      <c r="BK785" s="230" t="s">
        <v>7474</v>
      </c>
      <c r="BL785" s="198" t="s">
        <v>7412</v>
      </c>
      <c r="CQ785" s="199">
        <v>1</v>
      </c>
    </row>
    <row r="786" spans="52:95" x14ac:dyDescent="0.25">
      <c r="AZ786" s="230" t="s">
        <v>936</v>
      </c>
      <c r="BA786" s="230" t="s">
        <v>5332</v>
      </c>
      <c r="BB786" s="230">
        <v>4</v>
      </c>
      <c r="BC786" s="194" t="s">
        <v>7502</v>
      </c>
      <c r="BD786" s="194" t="s">
        <v>13498</v>
      </c>
      <c r="BJ786" s="230">
        <v>4</v>
      </c>
      <c r="BK786" s="230" t="s">
        <v>7504</v>
      </c>
      <c r="BL786" s="198" t="s">
        <v>7412</v>
      </c>
      <c r="CQ786" s="199">
        <v>1</v>
      </c>
    </row>
    <row r="787" spans="52:95" x14ac:dyDescent="0.25">
      <c r="AZ787" s="230" t="s">
        <v>936</v>
      </c>
      <c r="BA787" s="230" t="s">
        <v>5332</v>
      </c>
      <c r="BB787" s="230">
        <v>5</v>
      </c>
      <c r="BC787" s="194" t="s">
        <v>7529</v>
      </c>
      <c r="BD787" s="194" t="s">
        <v>13499</v>
      </c>
      <c r="BE787" s="194" t="s">
        <v>13500</v>
      </c>
      <c r="BF787" s="194" t="s">
        <v>7532</v>
      </c>
      <c r="BG787" s="194" t="s">
        <v>7533</v>
      </c>
      <c r="BJ787" s="230">
        <v>4</v>
      </c>
      <c r="BK787" s="230" t="s">
        <v>7534</v>
      </c>
      <c r="BL787" s="198" t="s">
        <v>7412</v>
      </c>
      <c r="CQ787" s="199">
        <v>1</v>
      </c>
    </row>
    <row r="788" spans="52:95" x14ac:dyDescent="0.25">
      <c r="AZ788" s="230" t="s">
        <v>936</v>
      </c>
      <c r="BA788" s="230" t="s">
        <v>7562</v>
      </c>
      <c r="BB788" s="230">
        <v>1</v>
      </c>
      <c r="BC788" s="194" t="s">
        <v>7563</v>
      </c>
      <c r="BD788" s="194" t="s">
        <v>13498</v>
      </c>
      <c r="BJ788" s="230">
        <v>4</v>
      </c>
      <c r="BK788" s="230" t="s">
        <v>7564</v>
      </c>
      <c r="BL788" s="198" t="s">
        <v>7412</v>
      </c>
      <c r="CQ788" s="199">
        <v>1</v>
      </c>
    </row>
    <row r="789" spans="52:95" x14ac:dyDescent="0.25">
      <c r="AZ789" s="230" t="s">
        <v>936</v>
      </c>
      <c r="BA789" s="230" t="s">
        <v>7562</v>
      </c>
      <c r="BB789" s="230">
        <v>2</v>
      </c>
      <c r="BC789" s="194" t="s">
        <v>7589</v>
      </c>
      <c r="BD789" s="194" t="s">
        <v>7590</v>
      </c>
      <c r="BE789" s="194" t="s">
        <v>7591</v>
      </c>
      <c r="BF789" s="194" t="s">
        <v>7443</v>
      </c>
      <c r="BG789" s="194" t="s">
        <v>7442</v>
      </c>
      <c r="BH789" s="230" t="s">
        <v>7592</v>
      </c>
      <c r="BJ789" s="230">
        <v>4</v>
      </c>
      <c r="BK789" s="230" t="s">
        <v>7593</v>
      </c>
      <c r="BL789" s="198" t="s">
        <v>7412</v>
      </c>
      <c r="CQ789" s="199">
        <v>1</v>
      </c>
    </row>
    <row r="790" spans="52:95" x14ac:dyDescent="0.25">
      <c r="AZ790" s="230" t="s">
        <v>936</v>
      </c>
      <c r="BA790" s="230" t="s">
        <v>7562</v>
      </c>
      <c r="BB790" s="230">
        <v>3</v>
      </c>
      <c r="BC790" s="194" t="s">
        <v>7620</v>
      </c>
      <c r="BD790" s="194" t="s">
        <v>13496</v>
      </c>
      <c r="BE790" s="194" t="s">
        <v>13497</v>
      </c>
      <c r="BJ790" s="230">
        <v>4</v>
      </c>
      <c r="BK790" s="230" t="s">
        <v>7622</v>
      </c>
      <c r="BL790" s="198" t="s">
        <v>7412</v>
      </c>
      <c r="CQ790" s="199">
        <v>1</v>
      </c>
    </row>
    <row r="791" spans="52:95" x14ac:dyDescent="0.25">
      <c r="AZ791" s="230" t="s">
        <v>936</v>
      </c>
      <c r="BA791" s="230" t="s">
        <v>7562</v>
      </c>
      <c r="BB791" s="230">
        <v>4</v>
      </c>
      <c r="BC791" s="194" t="s">
        <v>7649</v>
      </c>
      <c r="BD791" s="194" t="s">
        <v>7650</v>
      </c>
      <c r="BE791" s="194" t="s">
        <v>7651</v>
      </c>
      <c r="BF791" s="194" t="s">
        <v>7652</v>
      </c>
      <c r="BG791" s="194" t="s">
        <v>7653</v>
      </c>
      <c r="BH791" s="230" t="s">
        <v>7654</v>
      </c>
      <c r="BI791" s="230" t="s">
        <v>7655</v>
      </c>
      <c r="BJ791" s="230">
        <v>4</v>
      </c>
      <c r="BK791" s="230" t="s">
        <v>7656</v>
      </c>
      <c r="BL791" s="198" t="s">
        <v>7412</v>
      </c>
      <c r="CQ791" s="199">
        <v>1</v>
      </c>
    </row>
    <row r="792" spans="52:95" x14ac:dyDescent="0.25">
      <c r="AZ792" s="230" t="s">
        <v>936</v>
      </c>
      <c r="BA792" s="230" t="s">
        <v>7562</v>
      </c>
      <c r="BB792" s="230">
        <v>5</v>
      </c>
      <c r="BC792" s="194" t="s">
        <v>7686</v>
      </c>
      <c r="BD792" s="194" t="s">
        <v>7687</v>
      </c>
      <c r="BE792" s="194" t="s">
        <v>7688</v>
      </c>
      <c r="BF792" s="194" t="s">
        <v>7689</v>
      </c>
      <c r="BG792" s="194" t="s">
        <v>7690</v>
      </c>
      <c r="BH792" s="230" t="s">
        <v>7691</v>
      </c>
      <c r="BJ792" s="230">
        <v>4</v>
      </c>
      <c r="BK792" s="230" t="s">
        <v>7692</v>
      </c>
      <c r="BL792" s="198" t="s">
        <v>7412</v>
      </c>
      <c r="CQ792" s="199">
        <v>1</v>
      </c>
    </row>
    <row r="793" spans="52:95" x14ac:dyDescent="0.25">
      <c r="AZ793" s="230" t="s">
        <v>936</v>
      </c>
      <c r="BA793" s="230" t="s">
        <v>5333</v>
      </c>
      <c r="BB793" s="230">
        <v>1</v>
      </c>
      <c r="BC793" s="194" t="s">
        <v>7719</v>
      </c>
      <c r="BD793" s="194" t="s">
        <v>10683</v>
      </c>
      <c r="BH793" s="194"/>
      <c r="BI793" s="194"/>
      <c r="BJ793" s="230">
        <v>4</v>
      </c>
      <c r="BK793" s="230" t="s">
        <v>7720</v>
      </c>
      <c r="BL793" s="198" t="s">
        <v>7412</v>
      </c>
      <c r="CQ793" s="199">
        <v>1</v>
      </c>
    </row>
    <row r="794" spans="52:95" x14ac:dyDescent="0.25">
      <c r="AZ794" s="230" t="s">
        <v>936</v>
      </c>
      <c r="BA794" s="230" t="s">
        <v>5333</v>
      </c>
      <c r="BB794" s="230">
        <v>2</v>
      </c>
      <c r="BC794" s="194" t="s">
        <v>7745</v>
      </c>
      <c r="BD794" s="194" t="s">
        <v>7746</v>
      </c>
      <c r="BE794" s="194" t="s">
        <v>7747</v>
      </c>
      <c r="BF794" s="194" t="s">
        <v>7748</v>
      </c>
      <c r="BG794" s="194" t="s">
        <v>7749</v>
      </c>
      <c r="BH794" s="194" t="s">
        <v>7750</v>
      </c>
      <c r="BI794" s="194"/>
      <c r="BJ794" s="230">
        <v>4</v>
      </c>
      <c r="BK794" s="230" t="s">
        <v>7751</v>
      </c>
      <c r="BL794" s="198" t="s">
        <v>7412</v>
      </c>
      <c r="CQ794" s="199">
        <v>1</v>
      </c>
    </row>
    <row r="795" spans="52:95" x14ac:dyDescent="0.25">
      <c r="AZ795" s="230" t="s">
        <v>936</v>
      </c>
      <c r="BA795" s="230" t="s">
        <v>5333</v>
      </c>
      <c r="BB795" s="230">
        <v>3</v>
      </c>
      <c r="BC795" s="194" t="s">
        <v>7781</v>
      </c>
      <c r="BD795" s="194" t="s">
        <v>13497</v>
      </c>
      <c r="BH795" s="194"/>
      <c r="BI795" s="194"/>
      <c r="BJ795" s="230">
        <v>4</v>
      </c>
      <c r="BK795" s="230" t="s">
        <v>7782</v>
      </c>
      <c r="BL795" s="198" t="s">
        <v>7412</v>
      </c>
      <c r="CQ795" s="199">
        <v>1</v>
      </c>
    </row>
    <row r="796" spans="52:95" x14ac:dyDescent="0.25">
      <c r="AZ796" s="230" t="s">
        <v>936</v>
      </c>
      <c r="BA796" s="230" t="s">
        <v>5333</v>
      </c>
      <c r="BB796" s="230">
        <v>4</v>
      </c>
      <c r="BC796" s="194" t="s">
        <v>7806</v>
      </c>
      <c r="BD796" s="194" t="s">
        <v>7807</v>
      </c>
      <c r="BE796" s="194" t="s">
        <v>7808</v>
      </c>
      <c r="BF796" s="194" t="s">
        <v>7654</v>
      </c>
      <c r="BG796" s="194" t="s">
        <v>7809</v>
      </c>
      <c r="BH796" s="194" t="s">
        <v>7810</v>
      </c>
      <c r="BI796" s="194" t="s">
        <v>7811</v>
      </c>
      <c r="BJ796" s="230">
        <v>4</v>
      </c>
      <c r="BK796" s="230" t="s">
        <v>7812</v>
      </c>
      <c r="BL796" s="198" t="s">
        <v>7412</v>
      </c>
      <c r="CQ796" s="199">
        <v>1</v>
      </c>
    </row>
    <row r="797" spans="52:95" x14ac:dyDescent="0.25">
      <c r="AZ797" s="230" t="s">
        <v>936</v>
      </c>
      <c r="BA797" s="230" t="s">
        <v>5333</v>
      </c>
      <c r="BB797" s="230">
        <v>5</v>
      </c>
      <c r="BC797" s="194" t="s">
        <v>7836</v>
      </c>
      <c r="BD797" s="194" t="s">
        <v>7837</v>
      </c>
      <c r="BE797" s="194" t="s">
        <v>7838</v>
      </c>
      <c r="BF797" s="194" t="s">
        <v>7839</v>
      </c>
      <c r="BG797" s="194" t="s">
        <v>7840</v>
      </c>
      <c r="BH797" s="194" t="s">
        <v>7533</v>
      </c>
      <c r="BI797" s="194"/>
      <c r="BJ797" s="230">
        <v>4</v>
      </c>
      <c r="BK797" s="230" t="s">
        <v>7841</v>
      </c>
      <c r="BL797" s="198" t="s">
        <v>7412</v>
      </c>
      <c r="CQ797" s="199">
        <v>1</v>
      </c>
    </row>
    <row r="798" spans="52:95" x14ac:dyDescent="0.25">
      <c r="AZ798" s="230" t="s">
        <v>956</v>
      </c>
      <c r="BA798" s="230" t="s">
        <v>5332</v>
      </c>
      <c r="BB798" s="230">
        <v>1</v>
      </c>
      <c r="BC798" s="194" t="s">
        <v>7408</v>
      </c>
      <c r="BD798" s="194" t="s">
        <v>13501</v>
      </c>
      <c r="BE798" s="194" t="s">
        <v>10683</v>
      </c>
      <c r="BJ798" s="230">
        <v>4</v>
      </c>
      <c r="BK798" s="230" t="s">
        <v>7411</v>
      </c>
      <c r="BL798" s="198" t="s">
        <v>7412</v>
      </c>
      <c r="CQ798" s="199">
        <v>1</v>
      </c>
    </row>
    <row r="799" spans="52:95" x14ac:dyDescent="0.25">
      <c r="AZ799" s="230" t="s">
        <v>956</v>
      </c>
      <c r="BA799" s="230" t="s">
        <v>5332</v>
      </c>
      <c r="BB799" s="230">
        <v>2</v>
      </c>
      <c r="BC799" s="194" t="s">
        <v>7439</v>
      </c>
      <c r="BD799" s="194" t="s">
        <v>13502</v>
      </c>
      <c r="BE799" s="194" t="s">
        <v>7441</v>
      </c>
      <c r="BF799" s="194" t="s">
        <v>7442</v>
      </c>
      <c r="BG799" s="194" t="s">
        <v>7443</v>
      </c>
      <c r="BJ799" s="230">
        <v>4</v>
      </c>
      <c r="BK799" s="230" t="s">
        <v>7444</v>
      </c>
      <c r="BL799" s="198" t="s">
        <v>7412</v>
      </c>
      <c r="CQ799" s="199">
        <v>1</v>
      </c>
    </row>
    <row r="800" spans="52:95" x14ac:dyDescent="0.25">
      <c r="AZ800" s="230" t="s">
        <v>956</v>
      </c>
      <c r="BA800" s="230" t="s">
        <v>5332</v>
      </c>
      <c r="BB800" s="230">
        <v>3</v>
      </c>
      <c r="BC800" s="194" t="s">
        <v>7472</v>
      </c>
      <c r="BD800" s="194" t="s">
        <v>13503</v>
      </c>
      <c r="BE800" s="194" t="s">
        <v>13504</v>
      </c>
      <c r="BI800" s="194"/>
      <c r="BJ800" s="230">
        <v>4</v>
      </c>
      <c r="BK800" s="230" t="s">
        <v>7474</v>
      </c>
      <c r="BL800" s="198" t="s">
        <v>7412</v>
      </c>
      <c r="CQ800" s="199">
        <v>1</v>
      </c>
    </row>
    <row r="801" spans="52:95" x14ac:dyDescent="0.25">
      <c r="AZ801" s="230" t="s">
        <v>956</v>
      </c>
      <c r="BA801" s="230" t="s">
        <v>5332</v>
      </c>
      <c r="BB801" s="230">
        <v>4</v>
      </c>
      <c r="BC801" s="194" t="s">
        <v>7502</v>
      </c>
      <c r="BD801" s="194" t="s">
        <v>13505</v>
      </c>
      <c r="BJ801" s="230">
        <v>4</v>
      </c>
      <c r="BK801" s="230" t="s">
        <v>7504</v>
      </c>
      <c r="BL801" s="198" t="s">
        <v>7412</v>
      </c>
      <c r="CQ801" s="199">
        <v>1</v>
      </c>
    </row>
    <row r="802" spans="52:95" x14ac:dyDescent="0.25">
      <c r="AZ802" s="230" t="s">
        <v>956</v>
      </c>
      <c r="BA802" s="230" t="s">
        <v>5332</v>
      </c>
      <c r="BB802" s="230">
        <v>5</v>
      </c>
      <c r="BC802" s="194" t="s">
        <v>7529</v>
      </c>
      <c r="BD802" s="194" t="s">
        <v>13506</v>
      </c>
      <c r="BE802" s="194" t="s">
        <v>13507</v>
      </c>
      <c r="BF802" s="194" t="s">
        <v>7532</v>
      </c>
      <c r="BG802" s="194" t="s">
        <v>7533</v>
      </c>
      <c r="BJ802" s="230">
        <v>4</v>
      </c>
      <c r="BK802" s="230" t="s">
        <v>7534</v>
      </c>
      <c r="BL802" s="198" t="s">
        <v>7412</v>
      </c>
      <c r="CQ802" s="199">
        <v>1</v>
      </c>
    </row>
    <row r="803" spans="52:95" x14ac:dyDescent="0.25">
      <c r="AZ803" s="230" t="s">
        <v>956</v>
      </c>
      <c r="BA803" s="230" t="s">
        <v>7562</v>
      </c>
      <c r="BB803" s="230">
        <v>1</v>
      </c>
      <c r="BC803" s="194" t="s">
        <v>7563</v>
      </c>
      <c r="BD803" s="194" t="s">
        <v>13505</v>
      </c>
      <c r="BJ803" s="230">
        <v>4</v>
      </c>
      <c r="BK803" s="230" t="s">
        <v>7564</v>
      </c>
      <c r="BL803" s="198" t="s">
        <v>7412</v>
      </c>
      <c r="CQ803" s="199">
        <v>1</v>
      </c>
    </row>
    <row r="804" spans="52:95" x14ac:dyDescent="0.25">
      <c r="AZ804" s="230" t="s">
        <v>956</v>
      </c>
      <c r="BA804" s="230" t="s">
        <v>7562</v>
      </c>
      <c r="BB804" s="230">
        <v>2</v>
      </c>
      <c r="BC804" s="194" t="s">
        <v>7589</v>
      </c>
      <c r="BD804" s="194" t="s">
        <v>7590</v>
      </c>
      <c r="BE804" s="194" t="s">
        <v>7591</v>
      </c>
      <c r="BF804" s="194" t="s">
        <v>7443</v>
      </c>
      <c r="BG804" s="194" t="s">
        <v>7442</v>
      </c>
      <c r="BH804" s="230" t="s">
        <v>7592</v>
      </c>
      <c r="BJ804" s="230">
        <v>4</v>
      </c>
      <c r="BK804" s="230" t="s">
        <v>7593</v>
      </c>
      <c r="BL804" s="198" t="s">
        <v>7412</v>
      </c>
      <c r="CQ804" s="199">
        <v>1</v>
      </c>
    </row>
    <row r="805" spans="52:95" x14ac:dyDescent="0.25">
      <c r="AZ805" s="230" t="s">
        <v>956</v>
      </c>
      <c r="BA805" s="230" t="s">
        <v>7562</v>
      </c>
      <c r="BB805" s="230">
        <v>3</v>
      </c>
      <c r="BC805" s="194" t="s">
        <v>7620</v>
      </c>
      <c r="BD805" s="194" t="s">
        <v>13503</v>
      </c>
      <c r="BE805" s="194" t="s">
        <v>13504</v>
      </c>
      <c r="BI805" s="194"/>
      <c r="BJ805" s="230">
        <v>4</v>
      </c>
      <c r="BK805" s="230" t="s">
        <v>7622</v>
      </c>
      <c r="BL805" s="198" t="s">
        <v>7412</v>
      </c>
      <c r="CQ805" s="199">
        <v>1</v>
      </c>
    </row>
    <row r="806" spans="52:95" x14ac:dyDescent="0.25">
      <c r="AZ806" s="230" t="s">
        <v>956</v>
      </c>
      <c r="BA806" s="230" t="s">
        <v>7562</v>
      </c>
      <c r="BB806" s="230">
        <v>4</v>
      </c>
      <c r="BC806" s="194" t="s">
        <v>7649</v>
      </c>
      <c r="BD806" s="194" t="s">
        <v>7650</v>
      </c>
      <c r="BE806" s="194" t="s">
        <v>7651</v>
      </c>
      <c r="BF806" s="194" t="s">
        <v>7652</v>
      </c>
      <c r="BG806" s="194" t="s">
        <v>7653</v>
      </c>
      <c r="BH806" s="230" t="s">
        <v>7654</v>
      </c>
      <c r="BI806" s="230" t="s">
        <v>7655</v>
      </c>
      <c r="BJ806" s="230">
        <v>4</v>
      </c>
      <c r="BK806" s="230" t="s">
        <v>7656</v>
      </c>
      <c r="BL806" s="198" t="s">
        <v>7412</v>
      </c>
      <c r="CQ806" s="199">
        <v>1</v>
      </c>
    </row>
    <row r="807" spans="52:95" x14ac:dyDescent="0.25">
      <c r="AZ807" s="230" t="s">
        <v>956</v>
      </c>
      <c r="BA807" s="230" t="s">
        <v>7562</v>
      </c>
      <c r="BB807" s="230">
        <v>5</v>
      </c>
      <c r="BC807" s="194" t="s">
        <v>7686</v>
      </c>
      <c r="BD807" s="194" t="s">
        <v>7687</v>
      </c>
      <c r="BE807" s="194" t="s">
        <v>7688</v>
      </c>
      <c r="BF807" s="194" t="s">
        <v>7689</v>
      </c>
      <c r="BG807" s="194" t="s">
        <v>7690</v>
      </c>
      <c r="BH807" s="230" t="s">
        <v>7691</v>
      </c>
      <c r="BJ807" s="230">
        <v>4</v>
      </c>
      <c r="BK807" s="230" t="s">
        <v>7692</v>
      </c>
      <c r="BL807" s="198" t="s">
        <v>7412</v>
      </c>
      <c r="CQ807" s="199">
        <v>1</v>
      </c>
    </row>
    <row r="808" spans="52:95" x14ac:dyDescent="0.25">
      <c r="AZ808" s="230" t="s">
        <v>956</v>
      </c>
      <c r="BA808" s="230" t="s">
        <v>5333</v>
      </c>
      <c r="BB808" s="230">
        <v>1</v>
      </c>
      <c r="BC808" s="194" t="s">
        <v>7719</v>
      </c>
      <c r="BD808" s="194" t="s">
        <v>13501</v>
      </c>
      <c r="BE808" s="194" t="s">
        <v>10683</v>
      </c>
      <c r="BH808" s="194"/>
      <c r="BI808" s="194"/>
      <c r="BJ808" s="230">
        <v>4</v>
      </c>
      <c r="BK808" s="230" t="s">
        <v>7720</v>
      </c>
      <c r="BL808" s="198" t="s">
        <v>7412</v>
      </c>
      <c r="CQ808" s="199">
        <v>1</v>
      </c>
    </row>
    <row r="809" spans="52:95" x14ac:dyDescent="0.25">
      <c r="AZ809" s="230" t="s">
        <v>956</v>
      </c>
      <c r="BA809" s="230" t="s">
        <v>5333</v>
      </c>
      <c r="BB809" s="230">
        <v>2</v>
      </c>
      <c r="BC809" s="194" t="s">
        <v>7745</v>
      </c>
      <c r="BD809" s="194" t="s">
        <v>7746</v>
      </c>
      <c r="BE809" s="194" t="s">
        <v>7747</v>
      </c>
      <c r="BF809" s="194" t="s">
        <v>7748</v>
      </c>
      <c r="BG809" s="194" t="s">
        <v>7749</v>
      </c>
      <c r="BH809" s="194" t="s">
        <v>7750</v>
      </c>
      <c r="BI809" s="194"/>
      <c r="BJ809" s="230">
        <v>4</v>
      </c>
      <c r="BK809" s="230" t="s">
        <v>7751</v>
      </c>
      <c r="BL809" s="198" t="s">
        <v>7412</v>
      </c>
      <c r="CQ809" s="199">
        <v>1</v>
      </c>
    </row>
    <row r="810" spans="52:95" x14ac:dyDescent="0.25">
      <c r="AZ810" s="230" t="s">
        <v>956</v>
      </c>
      <c r="BA810" s="230" t="s">
        <v>5333</v>
      </c>
      <c r="BB810" s="230">
        <v>3</v>
      </c>
      <c r="BC810" s="194" t="s">
        <v>7781</v>
      </c>
      <c r="BD810" s="194" t="s">
        <v>13501</v>
      </c>
      <c r="BE810" s="194" t="s">
        <v>13504</v>
      </c>
      <c r="BH810" s="194"/>
      <c r="BI810" s="194"/>
      <c r="BJ810" s="230">
        <v>4</v>
      </c>
      <c r="BK810" s="230" t="s">
        <v>7782</v>
      </c>
      <c r="BL810" s="198" t="s">
        <v>7412</v>
      </c>
      <c r="CQ810" s="199">
        <v>1</v>
      </c>
    </row>
    <row r="811" spans="52:95" x14ac:dyDescent="0.25">
      <c r="AZ811" s="230" t="s">
        <v>956</v>
      </c>
      <c r="BA811" s="230" t="s">
        <v>5333</v>
      </c>
      <c r="BB811" s="230">
        <v>4</v>
      </c>
      <c r="BC811" s="194" t="s">
        <v>7806</v>
      </c>
      <c r="BD811" s="194" t="s">
        <v>7807</v>
      </c>
      <c r="BE811" s="194" t="s">
        <v>7808</v>
      </c>
      <c r="BF811" s="194" t="s">
        <v>7654</v>
      </c>
      <c r="BG811" s="194" t="s">
        <v>7809</v>
      </c>
      <c r="BH811" s="194" t="s">
        <v>7810</v>
      </c>
      <c r="BI811" s="194" t="s">
        <v>7811</v>
      </c>
      <c r="BJ811" s="230">
        <v>4</v>
      </c>
      <c r="BK811" s="230" t="s">
        <v>7812</v>
      </c>
      <c r="BL811" s="198" t="s">
        <v>7412</v>
      </c>
      <c r="CQ811" s="199">
        <v>1</v>
      </c>
    </row>
    <row r="812" spans="52:95" x14ac:dyDescent="0.25">
      <c r="AZ812" s="230" t="s">
        <v>956</v>
      </c>
      <c r="BA812" s="230" t="s">
        <v>5333</v>
      </c>
      <c r="BB812" s="230">
        <v>5</v>
      </c>
      <c r="BC812" s="194" t="s">
        <v>7836</v>
      </c>
      <c r="BD812" s="194" t="s">
        <v>7837</v>
      </c>
      <c r="BE812" s="194" t="s">
        <v>7838</v>
      </c>
      <c r="BF812" s="194" t="s">
        <v>7839</v>
      </c>
      <c r="BG812" s="194" t="s">
        <v>7840</v>
      </c>
      <c r="BH812" s="194" t="s">
        <v>7533</v>
      </c>
      <c r="BI812" s="194"/>
      <c r="BJ812" s="230">
        <v>4</v>
      </c>
      <c r="BK812" s="230" t="s">
        <v>7841</v>
      </c>
      <c r="BL812" s="198" t="s">
        <v>7412</v>
      </c>
      <c r="CQ812" s="199">
        <v>1</v>
      </c>
    </row>
    <row r="813" spans="52:95" x14ac:dyDescent="0.25">
      <c r="AZ813" s="230" t="s">
        <v>977</v>
      </c>
      <c r="BA813" s="230" t="s">
        <v>5332</v>
      </c>
      <c r="BB813" s="230">
        <v>1</v>
      </c>
      <c r="BC813" s="194" t="s">
        <v>7408</v>
      </c>
      <c r="BD813" s="194" t="s">
        <v>13508</v>
      </c>
      <c r="BE813" s="194" t="s">
        <v>10683</v>
      </c>
      <c r="BJ813" s="230">
        <v>4</v>
      </c>
      <c r="BK813" s="230" t="s">
        <v>7411</v>
      </c>
      <c r="BL813" s="198" t="s">
        <v>7412</v>
      </c>
      <c r="CQ813" s="199">
        <v>1</v>
      </c>
    </row>
    <row r="814" spans="52:95" x14ac:dyDescent="0.25">
      <c r="AZ814" s="230" t="s">
        <v>977</v>
      </c>
      <c r="BA814" s="230" t="s">
        <v>5332</v>
      </c>
      <c r="BB814" s="230">
        <v>2</v>
      </c>
      <c r="BC814" s="194" t="s">
        <v>7439</v>
      </c>
      <c r="BD814" s="194" t="s">
        <v>13509</v>
      </c>
      <c r="BE814" s="194" t="s">
        <v>7441</v>
      </c>
      <c r="BF814" s="194" t="s">
        <v>7442</v>
      </c>
      <c r="BG814" s="194" t="s">
        <v>7443</v>
      </c>
      <c r="BJ814" s="230">
        <v>4</v>
      </c>
      <c r="BK814" s="230" t="s">
        <v>7444</v>
      </c>
      <c r="BL814" s="198" t="s">
        <v>7412</v>
      </c>
      <c r="CQ814" s="199">
        <v>1</v>
      </c>
    </row>
    <row r="815" spans="52:95" x14ac:dyDescent="0.25">
      <c r="AZ815" s="230" t="s">
        <v>977</v>
      </c>
      <c r="BA815" s="230" t="s">
        <v>5332</v>
      </c>
      <c r="BB815" s="230">
        <v>3</v>
      </c>
      <c r="BC815" s="194" t="s">
        <v>7472</v>
      </c>
      <c r="BD815" s="194" t="s">
        <v>13510</v>
      </c>
      <c r="BE815" s="194" t="s">
        <v>13511</v>
      </c>
      <c r="BI815" s="194"/>
      <c r="BJ815" s="230">
        <v>4</v>
      </c>
      <c r="BK815" s="230" t="s">
        <v>7474</v>
      </c>
      <c r="BL815" s="198" t="s">
        <v>7412</v>
      </c>
      <c r="CQ815" s="199">
        <v>1</v>
      </c>
    </row>
    <row r="816" spans="52:95" x14ac:dyDescent="0.25">
      <c r="AZ816" s="230" t="s">
        <v>977</v>
      </c>
      <c r="BA816" s="230" t="s">
        <v>5332</v>
      </c>
      <c r="BB816" s="230">
        <v>4</v>
      </c>
      <c r="BC816" s="194" t="s">
        <v>7502</v>
      </c>
      <c r="BD816" s="194" t="s">
        <v>13512</v>
      </c>
      <c r="BJ816" s="230">
        <v>4</v>
      </c>
      <c r="BK816" s="230" t="s">
        <v>7504</v>
      </c>
      <c r="BL816" s="198" t="s">
        <v>7412</v>
      </c>
      <c r="CQ816" s="199">
        <v>1</v>
      </c>
    </row>
    <row r="817" spans="52:95" x14ac:dyDescent="0.25">
      <c r="AZ817" s="230" t="s">
        <v>977</v>
      </c>
      <c r="BA817" s="230" t="s">
        <v>5332</v>
      </c>
      <c r="BB817" s="230">
        <v>5</v>
      </c>
      <c r="BC817" s="194" t="s">
        <v>7529</v>
      </c>
      <c r="BD817" s="194" t="s">
        <v>13513</v>
      </c>
      <c r="BE817" s="194" t="s">
        <v>13514</v>
      </c>
      <c r="BF817" s="194" t="s">
        <v>7532</v>
      </c>
      <c r="BG817" s="194" t="s">
        <v>7533</v>
      </c>
      <c r="BJ817" s="230">
        <v>4</v>
      </c>
      <c r="BK817" s="230" t="s">
        <v>7534</v>
      </c>
      <c r="BL817" s="198" t="s">
        <v>7412</v>
      </c>
      <c r="CQ817" s="199">
        <v>1</v>
      </c>
    </row>
    <row r="818" spans="52:95" x14ac:dyDescent="0.25">
      <c r="AZ818" s="230" t="s">
        <v>977</v>
      </c>
      <c r="BA818" s="230" t="s">
        <v>7562</v>
      </c>
      <c r="BB818" s="230">
        <v>1</v>
      </c>
      <c r="BC818" s="194" t="s">
        <v>7563</v>
      </c>
      <c r="BD818" s="194" t="s">
        <v>13512</v>
      </c>
      <c r="BJ818" s="230">
        <v>4</v>
      </c>
      <c r="BK818" s="230" t="s">
        <v>7564</v>
      </c>
      <c r="BL818" s="198" t="s">
        <v>7412</v>
      </c>
      <c r="CQ818" s="199">
        <v>1</v>
      </c>
    </row>
    <row r="819" spans="52:95" x14ac:dyDescent="0.25">
      <c r="AZ819" s="230" t="s">
        <v>977</v>
      </c>
      <c r="BA819" s="230" t="s">
        <v>7562</v>
      </c>
      <c r="BB819" s="230">
        <v>2</v>
      </c>
      <c r="BC819" s="194" t="s">
        <v>7589</v>
      </c>
      <c r="BD819" s="194" t="s">
        <v>7590</v>
      </c>
      <c r="BE819" s="194" t="s">
        <v>7591</v>
      </c>
      <c r="BF819" s="194" t="s">
        <v>7443</v>
      </c>
      <c r="BG819" s="194" t="s">
        <v>7442</v>
      </c>
      <c r="BH819" s="230" t="s">
        <v>7592</v>
      </c>
      <c r="BJ819" s="230">
        <v>4</v>
      </c>
      <c r="BK819" s="230" t="s">
        <v>7593</v>
      </c>
      <c r="BL819" s="198" t="s">
        <v>7412</v>
      </c>
      <c r="CQ819" s="199">
        <v>1</v>
      </c>
    </row>
    <row r="820" spans="52:95" x14ac:dyDescent="0.25">
      <c r="AZ820" s="230" t="s">
        <v>977</v>
      </c>
      <c r="BA820" s="230" t="s">
        <v>7562</v>
      </c>
      <c r="BB820" s="230">
        <v>3</v>
      </c>
      <c r="BC820" s="194" t="s">
        <v>7620</v>
      </c>
      <c r="BD820" s="194" t="s">
        <v>13510</v>
      </c>
      <c r="BE820" s="194" t="s">
        <v>13511</v>
      </c>
      <c r="BI820" s="194"/>
      <c r="BJ820" s="230">
        <v>4</v>
      </c>
      <c r="BK820" s="230" t="s">
        <v>7622</v>
      </c>
      <c r="BL820" s="198" t="s">
        <v>7412</v>
      </c>
      <c r="CQ820" s="199">
        <v>1</v>
      </c>
    </row>
    <row r="821" spans="52:95" x14ac:dyDescent="0.25">
      <c r="AZ821" s="230" t="s">
        <v>977</v>
      </c>
      <c r="BA821" s="230" t="s">
        <v>7562</v>
      </c>
      <c r="BB821" s="230">
        <v>4</v>
      </c>
      <c r="BC821" s="194" t="s">
        <v>7649</v>
      </c>
      <c r="BD821" s="194" t="s">
        <v>7650</v>
      </c>
      <c r="BE821" s="194" t="s">
        <v>7651</v>
      </c>
      <c r="BF821" s="194" t="s">
        <v>7652</v>
      </c>
      <c r="BG821" s="194" t="s">
        <v>7653</v>
      </c>
      <c r="BH821" s="230" t="s">
        <v>7654</v>
      </c>
      <c r="BI821" s="230" t="s">
        <v>7655</v>
      </c>
      <c r="BJ821" s="230">
        <v>4</v>
      </c>
      <c r="BK821" s="230" t="s">
        <v>7656</v>
      </c>
      <c r="BL821" s="198" t="s">
        <v>7412</v>
      </c>
      <c r="CQ821" s="199">
        <v>1</v>
      </c>
    </row>
    <row r="822" spans="52:95" x14ac:dyDescent="0.25">
      <c r="AZ822" s="230" t="s">
        <v>977</v>
      </c>
      <c r="BA822" s="230" t="s">
        <v>7562</v>
      </c>
      <c r="BB822" s="230">
        <v>5</v>
      </c>
      <c r="BC822" s="194" t="s">
        <v>7686</v>
      </c>
      <c r="BD822" s="194" t="s">
        <v>7687</v>
      </c>
      <c r="BE822" s="194" t="s">
        <v>7688</v>
      </c>
      <c r="BF822" s="194" t="s">
        <v>7689</v>
      </c>
      <c r="BG822" s="194" t="s">
        <v>7690</v>
      </c>
      <c r="BH822" s="230" t="s">
        <v>7691</v>
      </c>
      <c r="BJ822" s="230">
        <v>4</v>
      </c>
      <c r="BK822" s="230" t="s">
        <v>7692</v>
      </c>
      <c r="BL822" s="198" t="s">
        <v>7412</v>
      </c>
      <c r="CQ822" s="199">
        <v>1</v>
      </c>
    </row>
    <row r="823" spans="52:95" x14ac:dyDescent="0.25">
      <c r="AZ823" s="230" t="s">
        <v>977</v>
      </c>
      <c r="BA823" s="230" t="s">
        <v>5333</v>
      </c>
      <c r="BB823" s="230">
        <v>1</v>
      </c>
      <c r="BC823" s="194" t="s">
        <v>7719</v>
      </c>
      <c r="BD823" s="194" t="s">
        <v>13508</v>
      </c>
      <c r="BE823" s="194" t="s">
        <v>10683</v>
      </c>
      <c r="BH823" s="194"/>
      <c r="BI823" s="194"/>
      <c r="BJ823" s="230">
        <v>4</v>
      </c>
      <c r="BK823" s="230" t="s">
        <v>7720</v>
      </c>
      <c r="BL823" s="198" t="s">
        <v>7412</v>
      </c>
      <c r="CQ823" s="199">
        <v>1</v>
      </c>
    </row>
    <row r="824" spans="52:95" x14ac:dyDescent="0.25">
      <c r="AZ824" s="230" t="s">
        <v>977</v>
      </c>
      <c r="BA824" s="230" t="s">
        <v>5333</v>
      </c>
      <c r="BB824" s="230">
        <v>2</v>
      </c>
      <c r="BC824" s="194" t="s">
        <v>7745</v>
      </c>
      <c r="BD824" s="194" t="s">
        <v>7746</v>
      </c>
      <c r="BE824" s="194" t="s">
        <v>7747</v>
      </c>
      <c r="BF824" s="194" t="s">
        <v>7748</v>
      </c>
      <c r="BG824" s="194" t="s">
        <v>7749</v>
      </c>
      <c r="BH824" s="194" t="s">
        <v>7750</v>
      </c>
      <c r="BI824" s="194"/>
      <c r="BJ824" s="230">
        <v>4</v>
      </c>
      <c r="BK824" s="230" t="s">
        <v>7751</v>
      </c>
      <c r="BL824" s="198" t="s">
        <v>7412</v>
      </c>
      <c r="CQ824" s="199">
        <v>1</v>
      </c>
    </row>
    <row r="825" spans="52:95" x14ac:dyDescent="0.25">
      <c r="AZ825" s="230" t="s">
        <v>977</v>
      </c>
      <c r="BA825" s="230" t="s">
        <v>5333</v>
      </c>
      <c r="BB825" s="230">
        <v>3</v>
      </c>
      <c r="BC825" s="194" t="s">
        <v>7781</v>
      </c>
      <c r="BD825" s="194" t="s">
        <v>13508</v>
      </c>
      <c r="BE825" s="194" t="s">
        <v>13511</v>
      </c>
      <c r="BH825" s="194"/>
      <c r="BI825" s="194"/>
      <c r="BJ825" s="230">
        <v>4</v>
      </c>
      <c r="BK825" s="230" t="s">
        <v>7782</v>
      </c>
      <c r="BL825" s="198" t="s">
        <v>7412</v>
      </c>
      <c r="CQ825" s="199">
        <v>1</v>
      </c>
    </row>
    <row r="826" spans="52:95" x14ac:dyDescent="0.25">
      <c r="AZ826" s="230" t="s">
        <v>977</v>
      </c>
      <c r="BA826" s="230" t="s">
        <v>5333</v>
      </c>
      <c r="BB826" s="230">
        <v>4</v>
      </c>
      <c r="BC826" s="194" t="s">
        <v>7806</v>
      </c>
      <c r="BD826" s="194" t="s">
        <v>7807</v>
      </c>
      <c r="BE826" s="194" t="s">
        <v>7808</v>
      </c>
      <c r="BF826" s="194" t="s">
        <v>7654</v>
      </c>
      <c r="BG826" s="194" t="s">
        <v>7809</v>
      </c>
      <c r="BH826" s="194" t="s">
        <v>7810</v>
      </c>
      <c r="BI826" s="194" t="s">
        <v>7811</v>
      </c>
      <c r="BJ826" s="230">
        <v>4</v>
      </c>
      <c r="BK826" s="230" t="s">
        <v>7812</v>
      </c>
      <c r="BL826" s="198" t="s">
        <v>7412</v>
      </c>
      <c r="CQ826" s="199">
        <v>1</v>
      </c>
    </row>
    <row r="827" spans="52:95" x14ac:dyDescent="0.25">
      <c r="AZ827" s="230" t="s">
        <v>977</v>
      </c>
      <c r="BA827" s="230" t="s">
        <v>5333</v>
      </c>
      <c r="BB827" s="230">
        <v>5</v>
      </c>
      <c r="BC827" s="194" t="s">
        <v>7836</v>
      </c>
      <c r="BD827" s="194" t="s">
        <v>7837</v>
      </c>
      <c r="BE827" s="194" t="s">
        <v>7838</v>
      </c>
      <c r="BF827" s="194" t="s">
        <v>7839</v>
      </c>
      <c r="BG827" s="194" t="s">
        <v>7840</v>
      </c>
      <c r="BH827" s="194" t="s">
        <v>7533</v>
      </c>
      <c r="BI827" s="194"/>
      <c r="BJ827" s="230">
        <v>4</v>
      </c>
      <c r="BK827" s="230" t="s">
        <v>7841</v>
      </c>
      <c r="BL827" s="198" t="s">
        <v>7412</v>
      </c>
      <c r="CQ827" s="199">
        <v>1</v>
      </c>
    </row>
    <row r="828" spans="52:95" x14ac:dyDescent="0.25">
      <c r="AZ828" s="230" t="s">
        <v>997</v>
      </c>
      <c r="BA828" s="230" t="s">
        <v>5332</v>
      </c>
      <c r="BB828" s="230">
        <v>1</v>
      </c>
      <c r="BC828" s="194" t="s">
        <v>7408</v>
      </c>
      <c r="BD828" s="194" t="s">
        <v>13515</v>
      </c>
      <c r="BE828" s="194" t="s">
        <v>10683</v>
      </c>
      <c r="BJ828" s="230">
        <v>4</v>
      </c>
      <c r="BK828" s="230" t="s">
        <v>7411</v>
      </c>
      <c r="BL828" s="198" t="s">
        <v>7412</v>
      </c>
      <c r="CQ828" s="199">
        <v>1</v>
      </c>
    </row>
    <row r="829" spans="52:95" x14ac:dyDescent="0.25">
      <c r="AZ829" s="230" t="s">
        <v>997</v>
      </c>
      <c r="BA829" s="230" t="s">
        <v>5332</v>
      </c>
      <c r="BB829" s="230">
        <v>2</v>
      </c>
      <c r="BC829" s="194" t="s">
        <v>7439</v>
      </c>
      <c r="BD829" s="194" t="s">
        <v>13516</v>
      </c>
      <c r="BE829" s="194" t="s">
        <v>7441</v>
      </c>
      <c r="BF829" s="194" t="s">
        <v>7442</v>
      </c>
      <c r="BG829" s="194" t="s">
        <v>7443</v>
      </c>
      <c r="BJ829" s="230">
        <v>4</v>
      </c>
      <c r="BK829" s="230" t="s">
        <v>7444</v>
      </c>
      <c r="BL829" s="198" t="s">
        <v>7412</v>
      </c>
      <c r="CQ829" s="199">
        <v>1</v>
      </c>
    </row>
    <row r="830" spans="52:95" x14ac:dyDescent="0.25">
      <c r="AZ830" s="230" t="s">
        <v>997</v>
      </c>
      <c r="BA830" s="230" t="s">
        <v>5332</v>
      </c>
      <c r="BB830" s="230">
        <v>3</v>
      </c>
      <c r="BC830" s="194" t="s">
        <v>7472</v>
      </c>
      <c r="BD830" s="194" t="s">
        <v>13517</v>
      </c>
      <c r="BE830" s="194" t="s">
        <v>13518</v>
      </c>
      <c r="BJ830" s="230">
        <v>4</v>
      </c>
      <c r="BK830" s="230" t="s">
        <v>7474</v>
      </c>
      <c r="BL830" s="198" t="s">
        <v>7412</v>
      </c>
      <c r="CQ830" s="199">
        <v>1</v>
      </c>
    </row>
    <row r="831" spans="52:95" x14ac:dyDescent="0.25">
      <c r="AZ831" s="230" t="s">
        <v>997</v>
      </c>
      <c r="BA831" s="230" t="s">
        <v>5332</v>
      </c>
      <c r="BB831" s="230">
        <v>4</v>
      </c>
      <c r="BC831" s="194" t="s">
        <v>7502</v>
      </c>
      <c r="BD831" s="194" t="s">
        <v>13519</v>
      </c>
      <c r="BJ831" s="230">
        <v>4</v>
      </c>
      <c r="BK831" s="230" t="s">
        <v>7504</v>
      </c>
      <c r="BL831" s="198" t="s">
        <v>7412</v>
      </c>
      <c r="CQ831" s="199">
        <v>1</v>
      </c>
    </row>
    <row r="832" spans="52:95" x14ac:dyDescent="0.25">
      <c r="AZ832" s="230" t="s">
        <v>997</v>
      </c>
      <c r="BA832" s="230" t="s">
        <v>5332</v>
      </c>
      <c r="BB832" s="230">
        <v>5</v>
      </c>
      <c r="BC832" s="194" t="s">
        <v>7529</v>
      </c>
      <c r="BD832" s="194" t="s">
        <v>13520</v>
      </c>
      <c r="BE832" s="194" t="s">
        <v>13521</v>
      </c>
      <c r="BF832" s="194" t="s">
        <v>7532</v>
      </c>
      <c r="BG832" s="194" t="s">
        <v>7533</v>
      </c>
      <c r="BJ832" s="230">
        <v>4</v>
      </c>
      <c r="BK832" s="230" t="s">
        <v>7534</v>
      </c>
      <c r="BL832" s="198" t="s">
        <v>7412</v>
      </c>
      <c r="CQ832" s="199">
        <v>1</v>
      </c>
    </row>
    <row r="833" spans="52:95" x14ac:dyDescent="0.25">
      <c r="AZ833" s="230" t="s">
        <v>997</v>
      </c>
      <c r="BA833" s="230" t="s">
        <v>7562</v>
      </c>
      <c r="BB833" s="230">
        <v>1</v>
      </c>
      <c r="BC833" s="194" t="s">
        <v>7563</v>
      </c>
      <c r="BD833" s="194" t="s">
        <v>13519</v>
      </c>
      <c r="BJ833" s="230">
        <v>4</v>
      </c>
      <c r="BK833" s="230" t="s">
        <v>7564</v>
      </c>
      <c r="BL833" s="198" t="s">
        <v>7412</v>
      </c>
      <c r="CQ833" s="199">
        <v>1</v>
      </c>
    </row>
    <row r="834" spans="52:95" x14ac:dyDescent="0.25">
      <c r="AZ834" s="230" t="s">
        <v>997</v>
      </c>
      <c r="BA834" s="230" t="s">
        <v>7562</v>
      </c>
      <c r="BB834" s="230">
        <v>2</v>
      </c>
      <c r="BC834" s="194" t="s">
        <v>7589</v>
      </c>
      <c r="BD834" s="194" t="s">
        <v>7590</v>
      </c>
      <c r="BE834" s="194" t="s">
        <v>7591</v>
      </c>
      <c r="BF834" s="194" t="s">
        <v>7443</v>
      </c>
      <c r="BG834" s="194" t="s">
        <v>7442</v>
      </c>
      <c r="BH834" s="230" t="s">
        <v>7592</v>
      </c>
      <c r="BJ834" s="230">
        <v>4</v>
      </c>
      <c r="BK834" s="230" t="s">
        <v>7593</v>
      </c>
      <c r="BL834" s="198" t="s">
        <v>7412</v>
      </c>
      <c r="CQ834" s="199">
        <v>1</v>
      </c>
    </row>
    <row r="835" spans="52:95" x14ac:dyDescent="0.25">
      <c r="AZ835" s="230" t="s">
        <v>997</v>
      </c>
      <c r="BA835" s="230" t="s">
        <v>7562</v>
      </c>
      <c r="BB835" s="230">
        <v>3</v>
      </c>
      <c r="BC835" s="194" t="s">
        <v>7620</v>
      </c>
      <c r="BD835" s="194" t="s">
        <v>13517</v>
      </c>
      <c r="BE835" s="194" t="s">
        <v>13518</v>
      </c>
      <c r="BJ835" s="230">
        <v>4</v>
      </c>
      <c r="BK835" s="230" t="s">
        <v>7622</v>
      </c>
      <c r="BL835" s="198" t="s">
        <v>7412</v>
      </c>
      <c r="CQ835" s="199">
        <v>1</v>
      </c>
    </row>
    <row r="836" spans="52:95" x14ac:dyDescent="0.25">
      <c r="AZ836" s="230" t="s">
        <v>997</v>
      </c>
      <c r="BA836" s="230" t="s">
        <v>7562</v>
      </c>
      <c r="BB836" s="230">
        <v>4</v>
      </c>
      <c r="BC836" s="194" t="s">
        <v>7649</v>
      </c>
      <c r="BD836" s="194" t="s">
        <v>7650</v>
      </c>
      <c r="BE836" s="194" t="s">
        <v>7651</v>
      </c>
      <c r="BF836" s="194" t="s">
        <v>7652</v>
      </c>
      <c r="BG836" s="194" t="s">
        <v>7653</v>
      </c>
      <c r="BH836" s="230" t="s">
        <v>7654</v>
      </c>
      <c r="BI836" s="230" t="s">
        <v>7655</v>
      </c>
      <c r="BJ836" s="230">
        <v>4</v>
      </c>
      <c r="BK836" s="230" t="s">
        <v>7656</v>
      </c>
      <c r="BL836" s="198" t="s">
        <v>7412</v>
      </c>
      <c r="CQ836" s="199">
        <v>1</v>
      </c>
    </row>
    <row r="837" spans="52:95" x14ac:dyDescent="0.25">
      <c r="AZ837" s="230" t="s">
        <v>997</v>
      </c>
      <c r="BA837" s="230" t="s">
        <v>7562</v>
      </c>
      <c r="BB837" s="230">
        <v>5</v>
      </c>
      <c r="BC837" s="194" t="s">
        <v>7686</v>
      </c>
      <c r="BD837" s="194" t="s">
        <v>7687</v>
      </c>
      <c r="BE837" s="194" t="s">
        <v>7688</v>
      </c>
      <c r="BF837" s="194" t="s">
        <v>7689</v>
      </c>
      <c r="BG837" s="194" t="s">
        <v>7690</v>
      </c>
      <c r="BH837" s="230" t="s">
        <v>7691</v>
      </c>
      <c r="BJ837" s="230">
        <v>4</v>
      </c>
      <c r="BK837" s="230" t="s">
        <v>7692</v>
      </c>
      <c r="BL837" s="198" t="s">
        <v>7412</v>
      </c>
      <c r="CQ837" s="199">
        <v>1</v>
      </c>
    </row>
    <row r="838" spans="52:95" x14ac:dyDescent="0.25">
      <c r="AZ838" s="230" t="s">
        <v>997</v>
      </c>
      <c r="BA838" s="230" t="s">
        <v>5333</v>
      </c>
      <c r="BB838" s="230">
        <v>1</v>
      </c>
      <c r="BC838" s="194" t="s">
        <v>7719</v>
      </c>
      <c r="BD838" s="194" t="s">
        <v>13515</v>
      </c>
      <c r="BE838" s="194" t="s">
        <v>10683</v>
      </c>
      <c r="BH838" s="194"/>
      <c r="BI838" s="194"/>
      <c r="BJ838" s="230">
        <v>4</v>
      </c>
      <c r="BK838" s="230" t="s">
        <v>7720</v>
      </c>
      <c r="BL838" s="198" t="s">
        <v>7412</v>
      </c>
      <c r="CQ838" s="199">
        <v>1</v>
      </c>
    </row>
    <row r="839" spans="52:95" x14ac:dyDescent="0.25">
      <c r="AZ839" s="230" t="s">
        <v>997</v>
      </c>
      <c r="BA839" s="230" t="s">
        <v>5333</v>
      </c>
      <c r="BB839" s="230">
        <v>2</v>
      </c>
      <c r="BC839" s="194" t="s">
        <v>7745</v>
      </c>
      <c r="BD839" s="194" t="s">
        <v>7746</v>
      </c>
      <c r="BE839" s="194" t="s">
        <v>7747</v>
      </c>
      <c r="BF839" s="194" t="s">
        <v>7748</v>
      </c>
      <c r="BG839" s="194" t="s">
        <v>7749</v>
      </c>
      <c r="BH839" s="194" t="s">
        <v>7750</v>
      </c>
      <c r="BI839" s="194"/>
      <c r="BJ839" s="230">
        <v>4</v>
      </c>
      <c r="BK839" s="230" t="s">
        <v>7751</v>
      </c>
      <c r="BL839" s="198" t="s">
        <v>7412</v>
      </c>
      <c r="CQ839" s="199">
        <v>1</v>
      </c>
    </row>
    <row r="840" spans="52:95" x14ac:dyDescent="0.25">
      <c r="AZ840" s="230" t="s">
        <v>997</v>
      </c>
      <c r="BA840" s="230" t="s">
        <v>5333</v>
      </c>
      <c r="BB840" s="230">
        <v>3</v>
      </c>
      <c r="BC840" s="194" t="s">
        <v>7781</v>
      </c>
      <c r="BD840" s="194" t="s">
        <v>13515</v>
      </c>
      <c r="BE840" s="194" t="s">
        <v>13518</v>
      </c>
      <c r="BH840" s="194"/>
      <c r="BI840" s="194"/>
      <c r="BJ840" s="230">
        <v>4</v>
      </c>
      <c r="BK840" s="230" t="s">
        <v>7782</v>
      </c>
      <c r="BL840" s="198" t="s">
        <v>7412</v>
      </c>
      <c r="CQ840" s="199">
        <v>1</v>
      </c>
    </row>
    <row r="841" spans="52:95" x14ac:dyDescent="0.25">
      <c r="AZ841" s="230" t="s">
        <v>997</v>
      </c>
      <c r="BA841" s="230" t="s">
        <v>5333</v>
      </c>
      <c r="BB841" s="230">
        <v>4</v>
      </c>
      <c r="BC841" s="194" t="s">
        <v>7806</v>
      </c>
      <c r="BD841" s="194" t="s">
        <v>7807</v>
      </c>
      <c r="BE841" s="194" t="s">
        <v>7808</v>
      </c>
      <c r="BF841" s="194" t="s">
        <v>7654</v>
      </c>
      <c r="BG841" s="194" t="s">
        <v>7809</v>
      </c>
      <c r="BH841" s="194" t="s">
        <v>7810</v>
      </c>
      <c r="BI841" s="194" t="s">
        <v>7811</v>
      </c>
      <c r="BJ841" s="230">
        <v>4</v>
      </c>
      <c r="BK841" s="230" t="s">
        <v>7812</v>
      </c>
      <c r="BL841" s="198" t="s">
        <v>7412</v>
      </c>
      <c r="CQ841" s="199">
        <v>1</v>
      </c>
    </row>
    <row r="842" spans="52:95" x14ac:dyDescent="0.25">
      <c r="AZ842" s="230" t="s">
        <v>997</v>
      </c>
      <c r="BA842" s="230" t="s">
        <v>5333</v>
      </c>
      <c r="BB842" s="230">
        <v>5</v>
      </c>
      <c r="BC842" s="194" t="s">
        <v>7836</v>
      </c>
      <c r="BD842" s="194" t="s">
        <v>7837</v>
      </c>
      <c r="BE842" s="194" t="s">
        <v>7838</v>
      </c>
      <c r="BF842" s="194" t="s">
        <v>7839</v>
      </c>
      <c r="BG842" s="194" t="s">
        <v>7840</v>
      </c>
      <c r="BH842" s="194" t="s">
        <v>7533</v>
      </c>
      <c r="BI842" s="194"/>
      <c r="BJ842" s="230">
        <v>4</v>
      </c>
      <c r="BK842" s="230" t="s">
        <v>7841</v>
      </c>
      <c r="BL842" s="198" t="s">
        <v>7412</v>
      </c>
      <c r="CQ842" s="199">
        <v>1</v>
      </c>
    </row>
    <row r="843" spans="52:95" x14ac:dyDescent="0.25">
      <c r="AZ843" s="230" t="s">
        <v>1017</v>
      </c>
      <c r="BA843" s="230" t="s">
        <v>5332</v>
      </c>
      <c r="BB843" s="230">
        <v>1</v>
      </c>
      <c r="BC843" s="194" t="s">
        <v>7408</v>
      </c>
      <c r="BD843" s="194" t="s">
        <v>13522</v>
      </c>
      <c r="BE843" s="194" t="s">
        <v>10683</v>
      </c>
      <c r="BJ843" s="230">
        <v>4</v>
      </c>
      <c r="BK843" s="230" t="s">
        <v>7411</v>
      </c>
      <c r="BL843" s="198" t="s">
        <v>7412</v>
      </c>
      <c r="CQ843" s="199">
        <v>1</v>
      </c>
    </row>
    <row r="844" spans="52:95" x14ac:dyDescent="0.25">
      <c r="AZ844" s="230" t="s">
        <v>1017</v>
      </c>
      <c r="BA844" s="230" t="s">
        <v>5332</v>
      </c>
      <c r="BB844" s="230">
        <v>2</v>
      </c>
      <c r="BC844" s="194" t="s">
        <v>7439</v>
      </c>
      <c r="BD844" s="194" t="s">
        <v>13523</v>
      </c>
      <c r="BE844" s="194" t="s">
        <v>7441</v>
      </c>
      <c r="BF844" s="194" t="s">
        <v>7442</v>
      </c>
      <c r="BG844" s="194" t="s">
        <v>7443</v>
      </c>
      <c r="BJ844" s="230">
        <v>4</v>
      </c>
      <c r="BK844" s="230" t="s">
        <v>7444</v>
      </c>
      <c r="BL844" s="198" t="s">
        <v>7412</v>
      </c>
      <c r="CQ844" s="199">
        <v>1</v>
      </c>
    </row>
    <row r="845" spans="52:95" x14ac:dyDescent="0.25">
      <c r="AZ845" s="230" t="s">
        <v>1017</v>
      </c>
      <c r="BA845" s="230" t="s">
        <v>5332</v>
      </c>
      <c r="BB845" s="230">
        <v>3</v>
      </c>
      <c r="BC845" s="194" t="s">
        <v>7472</v>
      </c>
      <c r="BD845" s="194" t="s">
        <v>13524</v>
      </c>
      <c r="BE845" s="194" t="s">
        <v>13525</v>
      </c>
      <c r="BJ845" s="230">
        <v>4</v>
      </c>
      <c r="BK845" s="230" t="s">
        <v>7474</v>
      </c>
      <c r="BL845" s="198" t="s">
        <v>7412</v>
      </c>
      <c r="CQ845" s="199">
        <v>1</v>
      </c>
    </row>
    <row r="846" spans="52:95" x14ac:dyDescent="0.25">
      <c r="AZ846" s="230" t="s">
        <v>1017</v>
      </c>
      <c r="BA846" s="230" t="s">
        <v>5332</v>
      </c>
      <c r="BB846" s="230">
        <v>4</v>
      </c>
      <c r="BC846" s="194" t="s">
        <v>7502</v>
      </c>
      <c r="BD846" s="194" t="s">
        <v>13526</v>
      </c>
      <c r="BJ846" s="230">
        <v>4</v>
      </c>
      <c r="BK846" s="230" t="s">
        <v>7504</v>
      </c>
      <c r="BL846" s="198" t="s">
        <v>7412</v>
      </c>
      <c r="CQ846" s="199">
        <v>1</v>
      </c>
    </row>
    <row r="847" spans="52:95" x14ac:dyDescent="0.25">
      <c r="AZ847" s="230" t="s">
        <v>1017</v>
      </c>
      <c r="BA847" s="230" t="s">
        <v>5332</v>
      </c>
      <c r="BB847" s="230">
        <v>5</v>
      </c>
      <c r="BC847" s="194" t="s">
        <v>7529</v>
      </c>
      <c r="BD847" s="194" t="s">
        <v>13527</v>
      </c>
      <c r="BE847" s="194" t="s">
        <v>13528</v>
      </c>
      <c r="BF847" s="194" t="s">
        <v>7532</v>
      </c>
      <c r="BG847" s="194" t="s">
        <v>7533</v>
      </c>
      <c r="BJ847" s="230">
        <v>4</v>
      </c>
      <c r="BK847" s="230" t="s">
        <v>7534</v>
      </c>
      <c r="BL847" s="198" t="s">
        <v>7412</v>
      </c>
      <c r="CQ847" s="199">
        <v>1</v>
      </c>
    </row>
    <row r="848" spans="52:95" x14ac:dyDescent="0.25">
      <c r="AZ848" s="230" t="s">
        <v>1017</v>
      </c>
      <c r="BA848" s="230" t="s">
        <v>7562</v>
      </c>
      <c r="BB848" s="230">
        <v>1</v>
      </c>
      <c r="BC848" s="194" t="s">
        <v>7563</v>
      </c>
      <c r="BD848" s="194" t="s">
        <v>13526</v>
      </c>
      <c r="BJ848" s="230">
        <v>4</v>
      </c>
      <c r="BK848" s="230" t="s">
        <v>7564</v>
      </c>
      <c r="BL848" s="198" t="s">
        <v>7412</v>
      </c>
      <c r="CQ848" s="199">
        <v>1</v>
      </c>
    </row>
    <row r="849" spans="52:95" x14ac:dyDescent="0.25">
      <c r="AZ849" s="230" t="s">
        <v>1017</v>
      </c>
      <c r="BA849" s="230" t="s">
        <v>7562</v>
      </c>
      <c r="BB849" s="230">
        <v>2</v>
      </c>
      <c r="BC849" s="194" t="s">
        <v>7589</v>
      </c>
      <c r="BD849" s="194" t="s">
        <v>7590</v>
      </c>
      <c r="BE849" s="194" t="s">
        <v>7591</v>
      </c>
      <c r="BF849" s="194" t="s">
        <v>7443</v>
      </c>
      <c r="BG849" s="194" t="s">
        <v>7442</v>
      </c>
      <c r="BH849" s="230" t="s">
        <v>7592</v>
      </c>
      <c r="BJ849" s="230">
        <v>4</v>
      </c>
      <c r="BK849" s="230" t="s">
        <v>7593</v>
      </c>
      <c r="BL849" s="198" t="s">
        <v>7412</v>
      </c>
      <c r="CQ849" s="199">
        <v>1</v>
      </c>
    </row>
    <row r="850" spans="52:95" x14ac:dyDescent="0.25">
      <c r="AZ850" s="230" t="s">
        <v>1017</v>
      </c>
      <c r="BA850" s="230" t="s">
        <v>7562</v>
      </c>
      <c r="BB850" s="230">
        <v>3</v>
      </c>
      <c r="BC850" s="194" t="s">
        <v>7620</v>
      </c>
      <c r="BD850" s="194" t="s">
        <v>13524</v>
      </c>
      <c r="BE850" s="194" t="s">
        <v>13525</v>
      </c>
      <c r="BJ850" s="230">
        <v>4</v>
      </c>
      <c r="BK850" s="230" t="s">
        <v>7622</v>
      </c>
      <c r="BL850" s="198" t="s">
        <v>7412</v>
      </c>
      <c r="CQ850" s="199">
        <v>1</v>
      </c>
    </row>
    <row r="851" spans="52:95" x14ac:dyDescent="0.25">
      <c r="AZ851" s="230" t="s">
        <v>1017</v>
      </c>
      <c r="BA851" s="230" t="s">
        <v>7562</v>
      </c>
      <c r="BB851" s="230">
        <v>4</v>
      </c>
      <c r="BC851" s="194" t="s">
        <v>7649</v>
      </c>
      <c r="BD851" s="194" t="s">
        <v>7650</v>
      </c>
      <c r="BE851" s="194" t="s">
        <v>7651</v>
      </c>
      <c r="BF851" s="194" t="s">
        <v>7652</v>
      </c>
      <c r="BG851" s="194" t="s">
        <v>7653</v>
      </c>
      <c r="BH851" s="230" t="s">
        <v>7654</v>
      </c>
      <c r="BI851" s="230" t="s">
        <v>7655</v>
      </c>
      <c r="BJ851" s="230">
        <v>4</v>
      </c>
      <c r="BK851" s="230" t="s">
        <v>7656</v>
      </c>
      <c r="BL851" s="198" t="s">
        <v>7412</v>
      </c>
      <c r="CQ851" s="199">
        <v>1</v>
      </c>
    </row>
    <row r="852" spans="52:95" x14ac:dyDescent="0.25">
      <c r="AZ852" s="230" t="s">
        <v>1017</v>
      </c>
      <c r="BA852" s="230" t="s">
        <v>7562</v>
      </c>
      <c r="BB852" s="230">
        <v>5</v>
      </c>
      <c r="BC852" s="194" t="s">
        <v>7686</v>
      </c>
      <c r="BD852" s="194" t="s">
        <v>7687</v>
      </c>
      <c r="BE852" s="194" t="s">
        <v>7688</v>
      </c>
      <c r="BF852" s="194" t="s">
        <v>7689</v>
      </c>
      <c r="BG852" s="194" t="s">
        <v>7690</v>
      </c>
      <c r="BH852" s="230" t="s">
        <v>7691</v>
      </c>
      <c r="BJ852" s="230">
        <v>4</v>
      </c>
      <c r="BK852" s="230" t="s">
        <v>7692</v>
      </c>
      <c r="BL852" s="198" t="s">
        <v>7412</v>
      </c>
      <c r="CQ852" s="199">
        <v>1</v>
      </c>
    </row>
    <row r="853" spans="52:95" x14ac:dyDescent="0.25">
      <c r="AZ853" s="230" t="s">
        <v>1017</v>
      </c>
      <c r="BA853" s="230" t="s">
        <v>5333</v>
      </c>
      <c r="BB853" s="230">
        <v>1</v>
      </c>
      <c r="BC853" s="194" t="s">
        <v>7719</v>
      </c>
      <c r="BD853" s="194" t="s">
        <v>13522</v>
      </c>
      <c r="BE853" s="194" t="s">
        <v>10683</v>
      </c>
      <c r="BH853" s="194"/>
      <c r="BI853" s="194"/>
      <c r="BJ853" s="230">
        <v>4</v>
      </c>
      <c r="BK853" s="230" t="s">
        <v>7720</v>
      </c>
      <c r="BL853" s="198" t="s">
        <v>7412</v>
      </c>
      <c r="CQ853" s="199">
        <v>1</v>
      </c>
    </row>
    <row r="854" spans="52:95" x14ac:dyDescent="0.25">
      <c r="AZ854" s="230" t="s">
        <v>1017</v>
      </c>
      <c r="BA854" s="230" t="s">
        <v>5333</v>
      </c>
      <c r="BB854" s="230">
        <v>2</v>
      </c>
      <c r="BC854" s="194" t="s">
        <v>7745</v>
      </c>
      <c r="BD854" s="194" t="s">
        <v>7746</v>
      </c>
      <c r="BE854" s="194" t="s">
        <v>7747</v>
      </c>
      <c r="BF854" s="194" t="s">
        <v>7748</v>
      </c>
      <c r="BG854" s="194" t="s">
        <v>7749</v>
      </c>
      <c r="BH854" s="194" t="s">
        <v>7750</v>
      </c>
      <c r="BI854" s="194"/>
      <c r="BJ854" s="230">
        <v>4</v>
      </c>
      <c r="BK854" s="230" t="s">
        <v>7751</v>
      </c>
      <c r="BL854" s="198" t="s">
        <v>7412</v>
      </c>
      <c r="CQ854" s="199">
        <v>1</v>
      </c>
    </row>
    <row r="855" spans="52:95" x14ac:dyDescent="0.25">
      <c r="AZ855" s="230" t="s">
        <v>1017</v>
      </c>
      <c r="BA855" s="230" t="s">
        <v>5333</v>
      </c>
      <c r="BB855" s="230">
        <v>3</v>
      </c>
      <c r="BC855" s="194" t="s">
        <v>7781</v>
      </c>
      <c r="BD855" s="194" t="s">
        <v>13522</v>
      </c>
      <c r="BE855" s="194" t="s">
        <v>13525</v>
      </c>
      <c r="BH855" s="194"/>
      <c r="BI855" s="194"/>
      <c r="BJ855" s="230">
        <v>4</v>
      </c>
      <c r="BK855" s="230" t="s">
        <v>7782</v>
      </c>
      <c r="BL855" s="198" t="s">
        <v>7412</v>
      </c>
      <c r="CQ855" s="199">
        <v>1</v>
      </c>
    </row>
    <row r="856" spans="52:95" x14ac:dyDescent="0.25">
      <c r="AZ856" s="230" t="s">
        <v>1017</v>
      </c>
      <c r="BA856" s="230" t="s">
        <v>5333</v>
      </c>
      <c r="BB856" s="230">
        <v>4</v>
      </c>
      <c r="BC856" s="194" t="s">
        <v>7806</v>
      </c>
      <c r="BD856" s="194" t="s">
        <v>7807</v>
      </c>
      <c r="BE856" s="194" t="s">
        <v>7808</v>
      </c>
      <c r="BF856" s="194" t="s">
        <v>7654</v>
      </c>
      <c r="BG856" s="194" t="s">
        <v>7809</v>
      </c>
      <c r="BH856" s="194" t="s">
        <v>7810</v>
      </c>
      <c r="BI856" s="194" t="s">
        <v>7811</v>
      </c>
      <c r="BJ856" s="230">
        <v>4</v>
      </c>
      <c r="BK856" s="230" t="s">
        <v>7812</v>
      </c>
      <c r="BL856" s="198" t="s">
        <v>7412</v>
      </c>
      <c r="CQ856" s="199">
        <v>1</v>
      </c>
    </row>
    <row r="857" spans="52:95" x14ac:dyDescent="0.25">
      <c r="AZ857" s="230" t="s">
        <v>1017</v>
      </c>
      <c r="BA857" s="230" t="s">
        <v>5333</v>
      </c>
      <c r="BB857" s="230">
        <v>5</v>
      </c>
      <c r="BC857" s="194" t="s">
        <v>7836</v>
      </c>
      <c r="BD857" s="194" t="s">
        <v>7837</v>
      </c>
      <c r="BE857" s="194" t="s">
        <v>7838</v>
      </c>
      <c r="BF857" s="194" t="s">
        <v>7839</v>
      </c>
      <c r="BG857" s="194" t="s">
        <v>7840</v>
      </c>
      <c r="BH857" s="194" t="s">
        <v>7533</v>
      </c>
      <c r="BI857" s="194"/>
      <c r="BJ857" s="230">
        <v>4</v>
      </c>
      <c r="BK857" s="230" t="s">
        <v>7841</v>
      </c>
      <c r="BL857" s="198" t="s">
        <v>7412</v>
      </c>
      <c r="CQ857" s="199">
        <v>1</v>
      </c>
    </row>
    <row r="858" spans="52:95" x14ac:dyDescent="0.25">
      <c r="AZ858" s="230" t="s">
        <v>1036</v>
      </c>
      <c r="BA858" s="230" t="s">
        <v>5332</v>
      </c>
      <c r="BB858" s="230">
        <v>1</v>
      </c>
      <c r="BC858" s="194" t="s">
        <v>7408</v>
      </c>
      <c r="BD858" s="194" t="s">
        <v>13529</v>
      </c>
      <c r="BE858" s="194" t="s">
        <v>10683</v>
      </c>
      <c r="BJ858" s="230">
        <v>4</v>
      </c>
      <c r="BK858" s="230" t="s">
        <v>7411</v>
      </c>
      <c r="BL858" s="198" t="s">
        <v>7412</v>
      </c>
      <c r="CQ858" s="199">
        <v>1</v>
      </c>
    </row>
    <row r="859" spans="52:95" x14ac:dyDescent="0.25">
      <c r="AZ859" s="230" t="s">
        <v>1036</v>
      </c>
      <c r="BA859" s="230" t="s">
        <v>5332</v>
      </c>
      <c r="BB859" s="230">
        <v>2</v>
      </c>
      <c r="BC859" s="194" t="s">
        <v>7439</v>
      </c>
      <c r="BD859" s="194" t="s">
        <v>13530</v>
      </c>
      <c r="BE859" s="194" t="s">
        <v>7441</v>
      </c>
      <c r="BF859" s="194" t="s">
        <v>7442</v>
      </c>
      <c r="BG859" s="194" t="s">
        <v>7443</v>
      </c>
      <c r="BJ859" s="230">
        <v>4</v>
      </c>
      <c r="BK859" s="230" t="s">
        <v>7444</v>
      </c>
      <c r="BL859" s="198" t="s">
        <v>7412</v>
      </c>
      <c r="CQ859" s="199">
        <v>1</v>
      </c>
    </row>
    <row r="860" spans="52:95" x14ac:dyDescent="0.25">
      <c r="AZ860" s="230" t="s">
        <v>1036</v>
      </c>
      <c r="BA860" s="230" t="s">
        <v>5332</v>
      </c>
      <c r="BB860" s="230">
        <v>3</v>
      </c>
      <c r="BC860" s="194" t="s">
        <v>7472</v>
      </c>
      <c r="BD860" s="194" t="s">
        <v>13531</v>
      </c>
      <c r="BE860" s="194" t="s">
        <v>13532</v>
      </c>
      <c r="BI860" s="194"/>
      <c r="BJ860" s="230">
        <v>4</v>
      </c>
      <c r="BK860" s="230" t="s">
        <v>7474</v>
      </c>
      <c r="BL860" s="198" t="s">
        <v>7412</v>
      </c>
      <c r="CQ860" s="199">
        <v>1</v>
      </c>
    </row>
    <row r="861" spans="52:95" x14ac:dyDescent="0.25">
      <c r="AZ861" s="230" t="s">
        <v>1036</v>
      </c>
      <c r="BA861" s="230" t="s">
        <v>5332</v>
      </c>
      <c r="BB861" s="230">
        <v>4</v>
      </c>
      <c r="BC861" s="194" t="s">
        <v>7502</v>
      </c>
      <c r="BD861" s="194" t="s">
        <v>13533</v>
      </c>
      <c r="BJ861" s="230">
        <v>4</v>
      </c>
      <c r="BK861" s="230" t="s">
        <v>7504</v>
      </c>
      <c r="BL861" s="198" t="s">
        <v>7412</v>
      </c>
      <c r="CQ861" s="199">
        <v>1</v>
      </c>
    </row>
    <row r="862" spans="52:95" x14ac:dyDescent="0.25">
      <c r="AZ862" s="230" t="s">
        <v>1036</v>
      </c>
      <c r="BA862" s="230" t="s">
        <v>5332</v>
      </c>
      <c r="BB862" s="230">
        <v>5</v>
      </c>
      <c r="BC862" s="194" t="s">
        <v>7529</v>
      </c>
      <c r="BD862" s="194" t="s">
        <v>13534</v>
      </c>
      <c r="BE862" s="194" t="s">
        <v>13535</v>
      </c>
      <c r="BF862" s="194" t="s">
        <v>7532</v>
      </c>
      <c r="BG862" s="194" t="s">
        <v>7533</v>
      </c>
      <c r="BJ862" s="230">
        <v>4</v>
      </c>
      <c r="BK862" s="230" t="s">
        <v>7534</v>
      </c>
      <c r="BL862" s="198" t="s">
        <v>7412</v>
      </c>
      <c r="CQ862" s="199">
        <v>1</v>
      </c>
    </row>
    <row r="863" spans="52:95" x14ac:dyDescent="0.25">
      <c r="AZ863" s="230" t="s">
        <v>1036</v>
      </c>
      <c r="BA863" s="230" t="s">
        <v>7562</v>
      </c>
      <c r="BB863" s="230">
        <v>1</v>
      </c>
      <c r="BC863" s="194" t="s">
        <v>7563</v>
      </c>
      <c r="BD863" s="194" t="s">
        <v>13533</v>
      </c>
      <c r="BJ863" s="230">
        <v>4</v>
      </c>
      <c r="BK863" s="230" t="s">
        <v>7564</v>
      </c>
      <c r="BL863" s="198" t="s">
        <v>7412</v>
      </c>
      <c r="CQ863" s="199">
        <v>1</v>
      </c>
    </row>
    <row r="864" spans="52:95" x14ac:dyDescent="0.25">
      <c r="AZ864" s="230" t="s">
        <v>1036</v>
      </c>
      <c r="BA864" s="230" t="s">
        <v>7562</v>
      </c>
      <c r="BB864" s="230">
        <v>2</v>
      </c>
      <c r="BC864" s="194" t="s">
        <v>7589</v>
      </c>
      <c r="BD864" s="194" t="s">
        <v>7590</v>
      </c>
      <c r="BE864" s="194" t="s">
        <v>7591</v>
      </c>
      <c r="BF864" s="194" t="s">
        <v>7443</v>
      </c>
      <c r="BG864" s="194" t="s">
        <v>7442</v>
      </c>
      <c r="BH864" s="230" t="s">
        <v>7592</v>
      </c>
      <c r="BJ864" s="230">
        <v>4</v>
      </c>
      <c r="BK864" s="230" t="s">
        <v>7593</v>
      </c>
      <c r="BL864" s="198" t="s">
        <v>7412</v>
      </c>
      <c r="CQ864" s="199">
        <v>1</v>
      </c>
    </row>
    <row r="865" spans="52:95" x14ac:dyDescent="0.25">
      <c r="AZ865" s="230" t="s">
        <v>1036</v>
      </c>
      <c r="BA865" s="230" t="s">
        <v>7562</v>
      </c>
      <c r="BB865" s="230">
        <v>3</v>
      </c>
      <c r="BC865" s="194" t="s">
        <v>7620</v>
      </c>
      <c r="BD865" s="194" t="s">
        <v>13531</v>
      </c>
      <c r="BE865" s="194" t="s">
        <v>13532</v>
      </c>
      <c r="BI865" s="194"/>
      <c r="BJ865" s="230">
        <v>4</v>
      </c>
      <c r="BK865" s="230" t="s">
        <v>7622</v>
      </c>
      <c r="BL865" s="198" t="s">
        <v>7412</v>
      </c>
      <c r="CQ865" s="199">
        <v>1</v>
      </c>
    </row>
    <row r="866" spans="52:95" x14ac:dyDescent="0.25">
      <c r="AZ866" s="230" t="s">
        <v>1036</v>
      </c>
      <c r="BA866" s="230" t="s">
        <v>7562</v>
      </c>
      <c r="BB866" s="230">
        <v>4</v>
      </c>
      <c r="BC866" s="194" t="s">
        <v>7649</v>
      </c>
      <c r="BD866" s="194" t="s">
        <v>7650</v>
      </c>
      <c r="BE866" s="194" t="s">
        <v>7651</v>
      </c>
      <c r="BF866" s="194" t="s">
        <v>7652</v>
      </c>
      <c r="BG866" s="194" t="s">
        <v>7653</v>
      </c>
      <c r="BH866" s="230" t="s">
        <v>7654</v>
      </c>
      <c r="BI866" s="230" t="s">
        <v>7655</v>
      </c>
      <c r="BJ866" s="230">
        <v>4</v>
      </c>
      <c r="BK866" s="230" t="s">
        <v>7656</v>
      </c>
      <c r="BL866" s="198" t="s">
        <v>7412</v>
      </c>
      <c r="CQ866" s="199">
        <v>1</v>
      </c>
    </row>
    <row r="867" spans="52:95" x14ac:dyDescent="0.25">
      <c r="AZ867" s="230" t="s">
        <v>1036</v>
      </c>
      <c r="BA867" s="230" t="s">
        <v>7562</v>
      </c>
      <c r="BB867" s="230">
        <v>5</v>
      </c>
      <c r="BC867" s="194" t="s">
        <v>7686</v>
      </c>
      <c r="BD867" s="194" t="s">
        <v>7687</v>
      </c>
      <c r="BE867" s="194" t="s">
        <v>7688</v>
      </c>
      <c r="BF867" s="194" t="s">
        <v>7689</v>
      </c>
      <c r="BG867" s="194" t="s">
        <v>7690</v>
      </c>
      <c r="BH867" s="230" t="s">
        <v>7691</v>
      </c>
      <c r="BJ867" s="230">
        <v>4</v>
      </c>
      <c r="BK867" s="230" t="s">
        <v>7692</v>
      </c>
      <c r="BL867" s="198" t="s">
        <v>7412</v>
      </c>
      <c r="CQ867" s="199">
        <v>1</v>
      </c>
    </row>
    <row r="868" spans="52:95" x14ac:dyDescent="0.25">
      <c r="AZ868" s="230" t="s">
        <v>1036</v>
      </c>
      <c r="BA868" s="230" t="s">
        <v>5333</v>
      </c>
      <c r="BB868" s="230">
        <v>1</v>
      </c>
      <c r="BC868" s="194" t="s">
        <v>7719</v>
      </c>
      <c r="BD868" s="194" t="s">
        <v>13529</v>
      </c>
      <c r="BE868" s="194" t="s">
        <v>10683</v>
      </c>
      <c r="BH868" s="194"/>
      <c r="BI868" s="194"/>
      <c r="BJ868" s="230">
        <v>4</v>
      </c>
      <c r="BK868" s="230" t="s">
        <v>7720</v>
      </c>
      <c r="BL868" s="198" t="s">
        <v>7412</v>
      </c>
      <c r="CQ868" s="199">
        <v>1</v>
      </c>
    </row>
    <row r="869" spans="52:95" x14ac:dyDescent="0.25">
      <c r="AZ869" s="230" t="s">
        <v>1036</v>
      </c>
      <c r="BA869" s="230" t="s">
        <v>5333</v>
      </c>
      <c r="BB869" s="230">
        <v>2</v>
      </c>
      <c r="BC869" s="194" t="s">
        <v>7745</v>
      </c>
      <c r="BD869" s="194" t="s">
        <v>7746</v>
      </c>
      <c r="BE869" s="194" t="s">
        <v>7747</v>
      </c>
      <c r="BF869" s="194" t="s">
        <v>7748</v>
      </c>
      <c r="BG869" s="194" t="s">
        <v>7749</v>
      </c>
      <c r="BH869" s="194" t="s">
        <v>7750</v>
      </c>
      <c r="BI869" s="194"/>
      <c r="BJ869" s="230">
        <v>4</v>
      </c>
      <c r="BK869" s="230" t="s">
        <v>7751</v>
      </c>
      <c r="BL869" s="198" t="s">
        <v>7412</v>
      </c>
      <c r="CQ869" s="199">
        <v>1</v>
      </c>
    </row>
    <row r="870" spans="52:95" x14ac:dyDescent="0.25">
      <c r="AZ870" s="230" t="s">
        <v>1036</v>
      </c>
      <c r="BA870" s="230" t="s">
        <v>5333</v>
      </c>
      <c r="BB870" s="230">
        <v>3</v>
      </c>
      <c r="BC870" s="194" t="s">
        <v>7781</v>
      </c>
      <c r="BD870" s="194" t="s">
        <v>13529</v>
      </c>
      <c r="BE870" s="194" t="s">
        <v>13532</v>
      </c>
      <c r="BH870" s="194"/>
      <c r="BI870" s="194"/>
      <c r="BJ870" s="230">
        <v>4</v>
      </c>
      <c r="BK870" s="230" t="s">
        <v>7782</v>
      </c>
      <c r="BL870" s="198" t="s">
        <v>7412</v>
      </c>
      <c r="CQ870" s="199">
        <v>1</v>
      </c>
    </row>
    <row r="871" spans="52:95" x14ac:dyDescent="0.25">
      <c r="AZ871" s="230" t="s">
        <v>1036</v>
      </c>
      <c r="BA871" s="230" t="s">
        <v>5333</v>
      </c>
      <c r="BB871" s="230">
        <v>4</v>
      </c>
      <c r="BC871" s="194" t="s">
        <v>7806</v>
      </c>
      <c r="BD871" s="194" t="s">
        <v>7807</v>
      </c>
      <c r="BE871" s="194" t="s">
        <v>7808</v>
      </c>
      <c r="BF871" s="194" t="s">
        <v>7654</v>
      </c>
      <c r="BG871" s="194" t="s">
        <v>7809</v>
      </c>
      <c r="BH871" s="194" t="s">
        <v>7810</v>
      </c>
      <c r="BI871" s="194" t="s">
        <v>7811</v>
      </c>
      <c r="BJ871" s="230">
        <v>4</v>
      </c>
      <c r="BK871" s="230" t="s">
        <v>7812</v>
      </c>
      <c r="BL871" s="198" t="s">
        <v>7412</v>
      </c>
      <c r="CQ871" s="199">
        <v>1</v>
      </c>
    </row>
    <row r="872" spans="52:95" x14ac:dyDescent="0.25">
      <c r="AZ872" s="230" t="s">
        <v>1036</v>
      </c>
      <c r="BA872" s="230" t="s">
        <v>5333</v>
      </c>
      <c r="BB872" s="230">
        <v>5</v>
      </c>
      <c r="BC872" s="194" t="s">
        <v>7836</v>
      </c>
      <c r="BD872" s="194" t="s">
        <v>7837</v>
      </c>
      <c r="BE872" s="194" t="s">
        <v>7838</v>
      </c>
      <c r="BF872" s="194" t="s">
        <v>7839</v>
      </c>
      <c r="BG872" s="194" t="s">
        <v>7840</v>
      </c>
      <c r="BH872" s="194" t="s">
        <v>7533</v>
      </c>
      <c r="BI872" s="194"/>
      <c r="BJ872" s="230">
        <v>4</v>
      </c>
      <c r="BK872" s="230" t="s">
        <v>7841</v>
      </c>
      <c r="BL872" s="198" t="s">
        <v>7412</v>
      </c>
      <c r="CQ872" s="199">
        <v>1</v>
      </c>
    </row>
    <row r="873" spans="52:95" x14ac:dyDescent="0.25">
      <c r="AZ873" s="230" t="s">
        <v>1056</v>
      </c>
      <c r="BA873" s="230" t="s">
        <v>5332</v>
      </c>
      <c r="BB873" s="230">
        <v>1</v>
      </c>
      <c r="BC873" s="194" t="s">
        <v>7408</v>
      </c>
      <c r="BD873" s="194" t="s">
        <v>13536</v>
      </c>
      <c r="BE873" s="194" t="s">
        <v>8951</v>
      </c>
      <c r="BI873" s="194"/>
      <c r="BJ873" s="230">
        <v>4</v>
      </c>
      <c r="BK873" s="230" t="s">
        <v>7411</v>
      </c>
      <c r="BL873" s="198" t="s">
        <v>7412</v>
      </c>
      <c r="CQ873" s="199">
        <v>1</v>
      </c>
    </row>
    <row r="874" spans="52:95" x14ac:dyDescent="0.25">
      <c r="AZ874" s="230" t="s">
        <v>1056</v>
      </c>
      <c r="BA874" s="230" t="s">
        <v>5332</v>
      </c>
      <c r="BB874" s="230">
        <v>2</v>
      </c>
      <c r="BC874" s="194" t="s">
        <v>7439</v>
      </c>
      <c r="BD874" s="194" t="s">
        <v>13537</v>
      </c>
      <c r="BE874" s="194" t="s">
        <v>7441</v>
      </c>
      <c r="BF874" s="194" t="s">
        <v>7442</v>
      </c>
      <c r="BG874" s="194" t="s">
        <v>7443</v>
      </c>
      <c r="BI874" s="194"/>
      <c r="BJ874" s="230">
        <v>4</v>
      </c>
      <c r="BK874" s="230" t="s">
        <v>7444</v>
      </c>
      <c r="BL874" s="198" t="s">
        <v>7412</v>
      </c>
      <c r="CQ874" s="199">
        <v>1</v>
      </c>
    </row>
    <row r="875" spans="52:95" x14ac:dyDescent="0.25">
      <c r="AZ875" s="230" t="s">
        <v>1056</v>
      </c>
      <c r="BA875" s="230" t="s">
        <v>5332</v>
      </c>
      <c r="BB875" s="230">
        <v>3</v>
      </c>
      <c r="BC875" s="194" t="s">
        <v>7472</v>
      </c>
      <c r="BD875" s="194" t="s">
        <v>13538</v>
      </c>
      <c r="BE875" s="194" t="s">
        <v>13539</v>
      </c>
      <c r="BJ875" s="230">
        <v>4</v>
      </c>
      <c r="BK875" s="230" t="s">
        <v>7474</v>
      </c>
      <c r="BL875" s="198" t="s">
        <v>7412</v>
      </c>
      <c r="CQ875" s="199">
        <v>1</v>
      </c>
    </row>
    <row r="876" spans="52:95" x14ac:dyDescent="0.25">
      <c r="AZ876" s="230" t="s">
        <v>1056</v>
      </c>
      <c r="BA876" s="230" t="s">
        <v>5332</v>
      </c>
      <c r="BB876" s="230">
        <v>4</v>
      </c>
      <c r="BC876" s="194" t="s">
        <v>7502</v>
      </c>
      <c r="BD876" s="194" t="s">
        <v>13540</v>
      </c>
      <c r="BJ876" s="230">
        <v>4</v>
      </c>
      <c r="BK876" s="230" t="s">
        <v>7504</v>
      </c>
      <c r="BL876" s="198" t="s">
        <v>7412</v>
      </c>
      <c r="CQ876" s="199">
        <v>1</v>
      </c>
    </row>
    <row r="877" spans="52:95" x14ac:dyDescent="0.25">
      <c r="AZ877" s="230" t="s">
        <v>1056</v>
      </c>
      <c r="BA877" s="230" t="s">
        <v>5332</v>
      </c>
      <c r="BB877" s="230">
        <v>5</v>
      </c>
      <c r="BC877" s="194" t="s">
        <v>7529</v>
      </c>
      <c r="BD877" s="194" t="s">
        <v>13541</v>
      </c>
      <c r="BE877" s="194" t="s">
        <v>13542</v>
      </c>
      <c r="BF877" s="194" t="s">
        <v>7532</v>
      </c>
      <c r="BG877" s="194" t="s">
        <v>7533</v>
      </c>
      <c r="BJ877" s="230">
        <v>4</v>
      </c>
      <c r="BK877" s="230" t="s">
        <v>7534</v>
      </c>
      <c r="BL877" s="198" t="s">
        <v>7412</v>
      </c>
      <c r="CQ877" s="199">
        <v>1</v>
      </c>
    </row>
    <row r="878" spans="52:95" x14ac:dyDescent="0.25">
      <c r="AZ878" s="230" t="s">
        <v>1056</v>
      </c>
      <c r="BA878" s="230" t="s">
        <v>7562</v>
      </c>
      <c r="BB878" s="230">
        <v>1</v>
      </c>
      <c r="BC878" s="194" t="s">
        <v>7563</v>
      </c>
      <c r="BD878" s="194" t="s">
        <v>13540</v>
      </c>
      <c r="BJ878" s="230">
        <v>4</v>
      </c>
      <c r="BK878" s="230" t="s">
        <v>7564</v>
      </c>
      <c r="BL878" s="198" t="s">
        <v>7412</v>
      </c>
      <c r="CQ878" s="199">
        <v>1</v>
      </c>
    </row>
    <row r="879" spans="52:95" x14ac:dyDescent="0.25">
      <c r="AZ879" s="230" t="s">
        <v>1056</v>
      </c>
      <c r="BA879" s="230" t="s">
        <v>7562</v>
      </c>
      <c r="BB879" s="230">
        <v>2</v>
      </c>
      <c r="BC879" s="194" t="s">
        <v>7589</v>
      </c>
      <c r="BD879" s="194" t="s">
        <v>7590</v>
      </c>
      <c r="BE879" s="194" t="s">
        <v>7591</v>
      </c>
      <c r="BF879" s="194" t="s">
        <v>7443</v>
      </c>
      <c r="BG879" s="194" t="s">
        <v>7442</v>
      </c>
      <c r="BH879" s="230" t="s">
        <v>7592</v>
      </c>
      <c r="BJ879" s="230">
        <v>4</v>
      </c>
      <c r="BK879" s="230" t="s">
        <v>7593</v>
      </c>
      <c r="BL879" s="198" t="s">
        <v>7412</v>
      </c>
      <c r="CQ879" s="199">
        <v>1</v>
      </c>
    </row>
    <row r="880" spans="52:95" x14ac:dyDescent="0.25">
      <c r="AZ880" s="230" t="s">
        <v>1056</v>
      </c>
      <c r="BA880" s="230" t="s">
        <v>7562</v>
      </c>
      <c r="BB880" s="230">
        <v>3</v>
      </c>
      <c r="BC880" s="194" t="s">
        <v>7620</v>
      </c>
      <c r="BD880" s="194" t="s">
        <v>13538</v>
      </c>
      <c r="BE880" s="194" t="s">
        <v>13539</v>
      </c>
      <c r="BJ880" s="230">
        <v>4</v>
      </c>
      <c r="BK880" s="230" t="s">
        <v>7622</v>
      </c>
      <c r="BL880" s="198" t="s">
        <v>7412</v>
      </c>
      <c r="CQ880" s="199">
        <v>1</v>
      </c>
    </row>
    <row r="881" spans="52:95" x14ac:dyDescent="0.25">
      <c r="AZ881" s="230" t="s">
        <v>1056</v>
      </c>
      <c r="BA881" s="230" t="s">
        <v>7562</v>
      </c>
      <c r="BB881" s="230">
        <v>4</v>
      </c>
      <c r="BC881" s="194" t="s">
        <v>7649</v>
      </c>
      <c r="BD881" s="194" t="s">
        <v>7650</v>
      </c>
      <c r="BE881" s="194" t="s">
        <v>7651</v>
      </c>
      <c r="BF881" s="194" t="s">
        <v>7652</v>
      </c>
      <c r="BG881" s="194" t="s">
        <v>7653</v>
      </c>
      <c r="BH881" s="230" t="s">
        <v>7654</v>
      </c>
      <c r="BI881" s="230" t="s">
        <v>7655</v>
      </c>
      <c r="BJ881" s="230">
        <v>4</v>
      </c>
      <c r="BK881" s="230" t="s">
        <v>7656</v>
      </c>
      <c r="BL881" s="198" t="s">
        <v>7412</v>
      </c>
      <c r="CQ881" s="199">
        <v>1</v>
      </c>
    </row>
    <row r="882" spans="52:95" x14ac:dyDescent="0.25">
      <c r="AZ882" s="230" t="s">
        <v>1056</v>
      </c>
      <c r="BA882" s="230" t="s">
        <v>7562</v>
      </c>
      <c r="BB882" s="230">
        <v>5</v>
      </c>
      <c r="BC882" s="194" t="s">
        <v>7686</v>
      </c>
      <c r="BD882" s="194" t="s">
        <v>7687</v>
      </c>
      <c r="BE882" s="194" t="s">
        <v>7688</v>
      </c>
      <c r="BF882" s="194" t="s">
        <v>7689</v>
      </c>
      <c r="BG882" s="194" t="s">
        <v>7690</v>
      </c>
      <c r="BH882" s="230" t="s">
        <v>7691</v>
      </c>
      <c r="BJ882" s="230">
        <v>4</v>
      </c>
      <c r="BK882" s="230" t="s">
        <v>7692</v>
      </c>
      <c r="BL882" s="198" t="s">
        <v>7412</v>
      </c>
      <c r="CQ882" s="199">
        <v>1</v>
      </c>
    </row>
    <row r="883" spans="52:95" x14ac:dyDescent="0.25">
      <c r="AZ883" s="230" t="s">
        <v>1056</v>
      </c>
      <c r="BA883" s="230" t="s">
        <v>5333</v>
      </c>
      <c r="BB883" s="230">
        <v>1</v>
      </c>
      <c r="BC883" s="194" t="s">
        <v>7719</v>
      </c>
      <c r="BD883" s="194" t="s">
        <v>13536</v>
      </c>
      <c r="BE883" s="194" t="s">
        <v>8951</v>
      </c>
      <c r="BH883" s="194"/>
      <c r="BI883" s="194"/>
      <c r="BJ883" s="230">
        <v>4</v>
      </c>
      <c r="BK883" s="230" t="s">
        <v>7720</v>
      </c>
      <c r="BL883" s="198" t="s">
        <v>7412</v>
      </c>
      <c r="CQ883" s="199">
        <v>1</v>
      </c>
    </row>
    <row r="884" spans="52:95" x14ac:dyDescent="0.25">
      <c r="AZ884" s="230" t="s">
        <v>1056</v>
      </c>
      <c r="BA884" s="230" t="s">
        <v>5333</v>
      </c>
      <c r="BB884" s="230">
        <v>2</v>
      </c>
      <c r="BC884" s="194" t="s">
        <v>7745</v>
      </c>
      <c r="BD884" s="194" t="s">
        <v>7746</v>
      </c>
      <c r="BE884" s="194" t="s">
        <v>7747</v>
      </c>
      <c r="BF884" s="194" t="s">
        <v>7748</v>
      </c>
      <c r="BG884" s="194" t="s">
        <v>7749</v>
      </c>
      <c r="BH884" s="194" t="s">
        <v>7750</v>
      </c>
      <c r="BI884" s="194"/>
      <c r="BJ884" s="230">
        <v>4</v>
      </c>
      <c r="BK884" s="230" t="s">
        <v>7751</v>
      </c>
      <c r="BL884" s="198" t="s">
        <v>7412</v>
      </c>
      <c r="CQ884" s="199">
        <v>1</v>
      </c>
    </row>
    <row r="885" spans="52:95" x14ac:dyDescent="0.25">
      <c r="AZ885" s="230" t="s">
        <v>1056</v>
      </c>
      <c r="BA885" s="230" t="s">
        <v>5333</v>
      </c>
      <c r="BB885" s="230">
        <v>3</v>
      </c>
      <c r="BC885" s="194" t="s">
        <v>7781</v>
      </c>
      <c r="BD885" s="194" t="s">
        <v>13536</v>
      </c>
      <c r="BE885" s="194" t="s">
        <v>13539</v>
      </c>
      <c r="BH885" s="194"/>
      <c r="BI885" s="194"/>
      <c r="BJ885" s="230">
        <v>4</v>
      </c>
      <c r="BK885" s="230" t="s">
        <v>7782</v>
      </c>
      <c r="BL885" s="198" t="s">
        <v>7412</v>
      </c>
      <c r="CQ885" s="199">
        <v>1</v>
      </c>
    </row>
    <row r="886" spans="52:95" x14ac:dyDescent="0.25">
      <c r="AZ886" s="230" t="s">
        <v>1056</v>
      </c>
      <c r="BA886" s="230" t="s">
        <v>5333</v>
      </c>
      <c r="BB886" s="230">
        <v>4</v>
      </c>
      <c r="BC886" s="194" t="s">
        <v>7806</v>
      </c>
      <c r="BD886" s="194" t="s">
        <v>7807</v>
      </c>
      <c r="BE886" s="194" t="s">
        <v>7808</v>
      </c>
      <c r="BF886" s="194" t="s">
        <v>7654</v>
      </c>
      <c r="BG886" s="194" t="s">
        <v>7809</v>
      </c>
      <c r="BH886" s="194" t="s">
        <v>7810</v>
      </c>
      <c r="BI886" s="194" t="s">
        <v>7811</v>
      </c>
      <c r="BJ886" s="230">
        <v>4</v>
      </c>
      <c r="BK886" s="230" t="s">
        <v>7812</v>
      </c>
      <c r="BL886" s="198" t="s">
        <v>7412</v>
      </c>
      <c r="CQ886" s="199">
        <v>1</v>
      </c>
    </row>
    <row r="887" spans="52:95" x14ac:dyDescent="0.25">
      <c r="AZ887" s="230" t="s">
        <v>1056</v>
      </c>
      <c r="BA887" s="230" t="s">
        <v>5333</v>
      </c>
      <c r="BB887" s="230">
        <v>5</v>
      </c>
      <c r="BC887" s="194" t="s">
        <v>7836</v>
      </c>
      <c r="BD887" s="194" t="s">
        <v>7837</v>
      </c>
      <c r="BE887" s="194" t="s">
        <v>7838</v>
      </c>
      <c r="BF887" s="194" t="s">
        <v>7839</v>
      </c>
      <c r="BG887" s="194" t="s">
        <v>7840</v>
      </c>
      <c r="BH887" s="194" t="s">
        <v>7533</v>
      </c>
      <c r="BI887" s="194"/>
      <c r="BJ887" s="230">
        <v>4</v>
      </c>
      <c r="BK887" s="230" t="s">
        <v>7841</v>
      </c>
      <c r="BL887" s="198" t="s">
        <v>7412</v>
      </c>
      <c r="CQ887" s="199">
        <v>1</v>
      </c>
    </row>
    <row r="888" spans="52:95" x14ac:dyDescent="0.25">
      <c r="AZ888" s="230" t="s">
        <v>1076</v>
      </c>
      <c r="BA888" s="230" t="s">
        <v>5332</v>
      </c>
      <c r="BB888" s="230">
        <v>1</v>
      </c>
      <c r="BC888" s="194" t="s">
        <v>7408</v>
      </c>
      <c r="BD888" s="194" t="s">
        <v>13543</v>
      </c>
      <c r="BE888" s="194" t="s">
        <v>10683</v>
      </c>
      <c r="BI888" s="194"/>
      <c r="BJ888" s="230">
        <v>4</v>
      </c>
      <c r="BK888" s="230" t="s">
        <v>7411</v>
      </c>
      <c r="BL888" s="198" t="s">
        <v>7412</v>
      </c>
      <c r="CQ888" s="199">
        <v>1</v>
      </c>
    </row>
    <row r="889" spans="52:95" x14ac:dyDescent="0.25">
      <c r="AZ889" s="230" t="s">
        <v>1076</v>
      </c>
      <c r="BA889" s="230" t="s">
        <v>5332</v>
      </c>
      <c r="BB889" s="230">
        <v>2</v>
      </c>
      <c r="BC889" s="194" t="s">
        <v>7439</v>
      </c>
      <c r="BD889" s="194" t="s">
        <v>13544</v>
      </c>
      <c r="BE889" s="194" t="s">
        <v>7441</v>
      </c>
      <c r="BF889" s="194" t="s">
        <v>7442</v>
      </c>
      <c r="BG889" s="194" t="s">
        <v>7443</v>
      </c>
      <c r="BI889" s="194"/>
      <c r="BJ889" s="230">
        <v>4</v>
      </c>
      <c r="BK889" s="230" t="s">
        <v>7444</v>
      </c>
      <c r="BL889" s="198" t="s">
        <v>7412</v>
      </c>
      <c r="CQ889" s="199">
        <v>1</v>
      </c>
    </row>
    <row r="890" spans="52:95" x14ac:dyDescent="0.25">
      <c r="AZ890" s="230" t="s">
        <v>1076</v>
      </c>
      <c r="BA890" s="230" t="s">
        <v>5332</v>
      </c>
      <c r="BB890" s="230">
        <v>3</v>
      </c>
      <c r="BC890" s="194" t="s">
        <v>7472</v>
      </c>
      <c r="BD890" s="194" t="s">
        <v>13545</v>
      </c>
      <c r="BE890" s="194" t="s">
        <v>13546</v>
      </c>
      <c r="BJ890" s="230">
        <v>4</v>
      </c>
      <c r="BK890" s="230" t="s">
        <v>7474</v>
      </c>
      <c r="BL890" s="198" t="s">
        <v>7412</v>
      </c>
      <c r="CQ890" s="199">
        <v>1</v>
      </c>
    </row>
    <row r="891" spans="52:95" x14ac:dyDescent="0.25">
      <c r="AZ891" s="230" t="s">
        <v>1076</v>
      </c>
      <c r="BA891" s="230" t="s">
        <v>5332</v>
      </c>
      <c r="BB891" s="230">
        <v>4</v>
      </c>
      <c r="BC891" s="194" t="s">
        <v>7502</v>
      </c>
      <c r="BD891" s="194" t="s">
        <v>13547</v>
      </c>
      <c r="BJ891" s="230">
        <v>4</v>
      </c>
      <c r="BK891" s="230" t="s">
        <v>7504</v>
      </c>
      <c r="BL891" s="198" t="s">
        <v>7412</v>
      </c>
      <c r="CQ891" s="199">
        <v>1</v>
      </c>
    </row>
    <row r="892" spans="52:95" x14ac:dyDescent="0.25">
      <c r="AZ892" s="230" t="s">
        <v>1076</v>
      </c>
      <c r="BA892" s="230" t="s">
        <v>5332</v>
      </c>
      <c r="BB892" s="230">
        <v>5</v>
      </c>
      <c r="BC892" s="194" t="s">
        <v>7529</v>
      </c>
      <c r="BD892" s="194" t="s">
        <v>13548</v>
      </c>
      <c r="BE892" s="194" t="s">
        <v>13549</v>
      </c>
      <c r="BF892" s="194" t="s">
        <v>7532</v>
      </c>
      <c r="BG892" s="194" t="s">
        <v>7533</v>
      </c>
      <c r="BJ892" s="230">
        <v>4</v>
      </c>
      <c r="BK892" s="230" t="s">
        <v>7534</v>
      </c>
      <c r="BL892" s="198" t="s">
        <v>7412</v>
      </c>
      <c r="CQ892" s="199">
        <v>1</v>
      </c>
    </row>
    <row r="893" spans="52:95" x14ac:dyDescent="0.25">
      <c r="AZ893" s="230" t="s">
        <v>1076</v>
      </c>
      <c r="BA893" s="230" t="s">
        <v>7562</v>
      </c>
      <c r="BB893" s="230">
        <v>1</v>
      </c>
      <c r="BC893" s="194" t="s">
        <v>7563</v>
      </c>
      <c r="BD893" s="194" t="s">
        <v>13547</v>
      </c>
      <c r="BJ893" s="230">
        <v>4</v>
      </c>
      <c r="BK893" s="230" t="s">
        <v>7564</v>
      </c>
      <c r="BL893" s="198" t="s">
        <v>7412</v>
      </c>
      <c r="CQ893" s="199">
        <v>1</v>
      </c>
    </row>
    <row r="894" spans="52:95" x14ac:dyDescent="0.25">
      <c r="AZ894" s="230" t="s">
        <v>1076</v>
      </c>
      <c r="BA894" s="230" t="s">
        <v>7562</v>
      </c>
      <c r="BB894" s="230">
        <v>2</v>
      </c>
      <c r="BC894" s="194" t="s">
        <v>7589</v>
      </c>
      <c r="BD894" s="194" t="s">
        <v>7590</v>
      </c>
      <c r="BE894" s="194" t="s">
        <v>7591</v>
      </c>
      <c r="BF894" s="194" t="s">
        <v>7443</v>
      </c>
      <c r="BG894" s="194" t="s">
        <v>7442</v>
      </c>
      <c r="BH894" s="230" t="s">
        <v>7592</v>
      </c>
      <c r="BJ894" s="230">
        <v>4</v>
      </c>
      <c r="BK894" s="230" t="s">
        <v>7593</v>
      </c>
      <c r="BL894" s="198" t="s">
        <v>7412</v>
      </c>
      <c r="CQ894" s="199">
        <v>1</v>
      </c>
    </row>
    <row r="895" spans="52:95" x14ac:dyDescent="0.25">
      <c r="AZ895" s="230" t="s">
        <v>1076</v>
      </c>
      <c r="BA895" s="230" t="s">
        <v>7562</v>
      </c>
      <c r="BB895" s="230">
        <v>3</v>
      </c>
      <c r="BC895" s="194" t="s">
        <v>7620</v>
      </c>
      <c r="BD895" s="194" t="s">
        <v>13545</v>
      </c>
      <c r="BE895" s="194" t="s">
        <v>13546</v>
      </c>
      <c r="BJ895" s="230">
        <v>4</v>
      </c>
      <c r="BK895" s="230" t="s">
        <v>7622</v>
      </c>
      <c r="BL895" s="198" t="s">
        <v>7412</v>
      </c>
      <c r="CQ895" s="199">
        <v>1</v>
      </c>
    </row>
    <row r="896" spans="52:95" x14ac:dyDescent="0.25">
      <c r="AZ896" s="230" t="s">
        <v>1076</v>
      </c>
      <c r="BA896" s="230" t="s">
        <v>7562</v>
      </c>
      <c r="BB896" s="230">
        <v>4</v>
      </c>
      <c r="BC896" s="194" t="s">
        <v>7649</v>
      </c>
      <c r="BD896" s="194" t="s">
        <v>7650</v>
      </c>
      <c r="BE896" s="194" t="s">
        <v>7651</v>
      </c>
      <c r="BF896" s="194" t="s">
        <v>7652</v>
      </c>
      <c r="BG896" s="194" t="s">
        <v>7653</v>
      </c>
      <c r="BH896" s="230" t="s">
        <v>7654</v>
      </c>
      <c r="BI896" s="230" t="s">
        <v>7655</v>
      </c>
      <c r="BJ896" s="230">
        <v>4</v>
      </c>
      <c r="BK896" s="230" t="s">
        <v>7656</v>
      </c>
      <c r="BL896" s="198" t="s">
        <v>7412</v>
      </c>
      <c r="CQ896" s="199">
        <v>1</v>
      </c>
    </row>
    <row r="897" spans="52:95" x14ac:dyDescent="0.25">
      <c r="AZ897" s="230" t="s">
        <v>1076</v>
      </c>
      <c r="BA897" s="230" t="s">
        <v>7562</v>
      </c>
      <c r="BB897" s="230">
        <v>5</v>
      </c>
      <c r="BC897" s="194" t="s">
        <v>7686</v>
      </c>
      <c r="BD897" s="194" t="s">
        <v>7687</v>
      </c>
      <c r="BE897" s="194" t="s">
        <v>7688</v>
      </c>
      <c r="BF897" s="194" t="s">
        <v>7689</v>
      </c>
      <c r="BG897" s="194" t="s">
        <v>7690</v>
      </c>
      <c r="BH897" s="230" t="s">
        <v>7691</v>
      </c>
      <c r="BJ897" s="230">
        <v>4</v>
      </c>
      <c r="BK897" s="230" t="s">
        <v>7692</v>
      </c>
      <c r="BL897" s="198" t="s">
        <v>7412</v>
      </c>
      <c r="CQ897" s="199">
        <v>1</v>
      </c>
    </row>
    <row r="898" spans="52:95" x14ac:dyDescent="0.25">
      <c r="AZ898" s="230" t="s">
        <v>1076</v>
      </c>
      <c r="BA898" s="230" t="s">
        <v>5333</v>
      </c>
      <c r="BB898" s="230">
        <v>1</v>
      </c>
      <c r="BC898" s="194" t="s">
        <v>7719</v>
      </c>
      <c r="BD898" s="194" t="s">
        <v>13543</v>
      </c>
      <c r="BE898" s="194" t="s">
        <v>10683</v>
      </c>
      <c r="BH898" s="194"/>
      <c r="BI898" s="194"/>
      <c r="BJ898" s="230">
        <v>4</v>
      </c>
      <c r="BK898" s="230" t="s">
        <v>7720</v>
      </c>
      <c r="BL898" s="198" t="s">
        <v>7412</v>
      </c>
      <c r="CQ898" s="199">
        <v>1</v>
      </c>
    </row>
    <row r="899" spans="52:95" x14ac:dyDescent="0.25">
      <c r="AZ899" s="230" t="s">
        <v>1076</v>
      </c>
      <c r="BA899" s="230" t="s">
        <v>5333</v>
      </c>
      <c r="BB899" s="230">
        <v>2</v>
      </c>
      <c r="BC899" s="194" t="s">
        <v>7745</v>
      </c>
      <c r="BD899" s="194" t="s">
        <v>7746</v>
      </c>
      <c r="BE899" s="194" t="s">
        <v>7747</v>
      </c>
      <c r="BF899" s="194" t="s">
        <v>7748</v>
      </c>
      <c r="BG899" s="194" t="s">
        <v>7749</v>
      </c>
      <c r="BH899" s="194" t="s">
        <v>7750</v>
      </c>
      <c r="BI899" s="194"/>
      <c r="BJ899" s="230">
        <v>4</v>
      </c>
      <c r="BK899" s="230" t="s">
        <v>7751</v>
      </c>
      <c r="BL899" s="198" t="s">
        <v>7412</v>
      </c>
      <c r="CQ899" s="199">
        <v>1</v>
      </c>
    </row>
    <row r="900" spans="52:95" x14ac:dyDescent="0.25">
      <c r="AZ900" s="230" t="s">
        <v>1076</v>
      </c>
      <c r="BA900" s="230" t="s">
        <v>5333</v>
      </c>
      <c r="BB900" s="230">
        <v>3</v>
      </c>
      <c r="BC900" s="194" t="s">
        <v>7781</v>
      </c>
      <c r="BD900" s="194" t="s">
        <v>13543</v>
      </c>
      <c r="BE900" s="194" t="s">
        <v>13546</v>
      </c>
      <c r="BH900" s="194"/>
      <c r="BI900" s="194"/>
      <c r="BJ900" s="230">
        <v>4</v>
      </c>
      <c r="BK900" s="230" t="s">
        <v>7782</v>
      </c>
      <c r="BL900" s="198" t="s">
        <v>7412</v>
      </c>
      <c r="CQ900" s="199">
        <v>1</v>
      </c>
    </row>
    <row r="901" spans="52:95" x14ac:dyDescent="0.25">
      <c r="AZ901" s="230" t="s">
        <v>1076</v>
      </c>
      <c r="BA901" s="230" t="s">
        <v>5333</v>
      </c>
      <c r="BB901" s="230">
        <v>4</v>
      </c>
      <c r="BC901" s="194" t="s">
        <v>7806</v>
      </c>
      <c r="BD901" s="194" t="s">
        <v>7807</v>
      </c>
      <c r="BE901" s="194" t="s">
        <v>7808</v>
      </c>
      <c r="BF901" s="194" t="s">
        <v>7654</v>
      </c>
      <c r="BG901" s="194" t="s">
        <v>7809</v>
      </c>
      <c r="BH901" s="194" t="s">
        <v>7810</v>
      </c>
      <c r="BI901" s="194" t="s">
        <v>7811</v>
      </c>
      <c r="BJ901" s="230">
        <v>4</v>
      </c>
      <c r="BK901" s="230" t="s">
        <v>7812</v>
      </c>
      <c r="BL901" s="198" t="s">
        <v>7412</v>
      </c>
      <c r="CQ901" s="199">
        <v>1</v>
      </c>
    </row>
    <row r="902" spans="52:95" x14ac:dyDescent="0.25">
      <c r="AZ902" s="230" t="s">
        <v>1076</v>
      </c>
      <c r="BA902" s="230" t="s">
        <v>5333</v>
      </c>
      <c r="BB902" s="230">
        <v>5</v>
      </c>
      <c r="BC902" s="194" t="s">
        <v>7836</v>
      </c>
      <c r="BD902" s="194" t="s">
        <v>7837</v>
      </c>
      <c r="BE902" s="194" t="s">
        <v>7838</v>
      </c>
      <c r="BF902" s="194" t="s">
        <v>7839</v>
      </c>
      <c r="BG902" s="194" t="s">
        <v>7840</v>
      </c>
      <c r="BH902" s="194" t="s">
        <v>7533</v>
      </c>
      <c r="BI902" s="194"/>
      <c r="BJ902" s="230">
        <v>4</v>
      </c>
      <c r="BK902" s="230" t="s">
        <v>7841</v>
      </c>
      <c r="BL902" s="198" t="s">
        <v>7412</v>
      </c>
      <c r="CQ902" s="199">
        <v>1</v>
      </c>
    </row>
    <row r="903" spans="52:95" x14ac:dyDescent="0.25">
      <c r="AZ903" s="230" t="s">
        <v>1096</v>
      </c>
      <c r="BA903" s="230" t="s">
        <v>5332</v>
      </c>
      <c r="BB903" s="230">
        <v>1</v>
      </c>
      <c r="BC903" s="194" t="s">
        <v>7408</v>
      </c>
      <c r="BD903" s="194" t="s">
        <v>13550</v>
      </c>
      <c r="BE903" s="194" t="s">
        <v>10683</v>
      </c>
      <c r="BI903" s="194"/>
      <c r="BJ903" s="230">
        <v>4</v>
      </c>
      <c r="BK903" s="230" t="s">
        <v>7411</v>
      </c>
      <c r="BL903" s="198" t="s">
        <v>7412</v>
      </c>
      <c r="CQ903" s="199">
        <v>1</v>
      </c>
    </row>
    <row r="904" spans="52:95" x14ac:dyDescent="0.25">
      <c r="AZ904" s="230" t="s">
        <v>1096</v>
      </c>
      <c r="BA904" s="230" t="s">
        <v>5332</v>
      </c>
      <c r="BB904" s="230">
        <v>2</v>
      </c>
      <c r="BC904" s="194" t="s">
        <v>7439</v>
      </c>
      <c r="BD904" s="194" t="s">
        <v>13551</v>
      </c>
      <c r="BE904" s="194" t="s">
        <v>7441</v>
      </c>
      <c r="BF904" s="194" t="s">
        <v>7442</v>
      </c>
      <c r="BG904" s="194" t="s">
        <v>7443</v>
      </c>
      <c r="BI904" s="194"/>
      <c r="BJ904" s="230">
        <v>4</v>
      </c>
      <c r="BK904" s="230" t="s">
        <v>7444</v>
      </c>
      <c r="BL904" s="198" t="s">
        <v>7412</v>
      </c>
      <c r="CQ904" s="199">
        <v>1</v>
      </c>
    </row>
    <row r="905" spans="52:95" x14ac:dyDescent="0.25">
      <c r="AZ905" s="230" t="s">
        <v>1096</v>
      </c>
      <c r="BA905" s="230" t="s">
        <v>5332</v>
      </c>
      <c r="BB905" s="230">
        <v>3</v>
      </c>
      <c r="BC905" s="194" t="s">
        <v>7472</v>
      </c>
      <c r="BD905" s="194" t="s">
        <v>13552</v>
      </c>
      <c r="BI905" s="194"/>
      <c r="BJ905" s="230">
        <v>4</v>
      </c>
      <c r="BK905" s="230" t="s">
        <v>7474</v>
      </c>
      <c r="BL905" s="198" t="s">
        <v>7412</v>
      </c>
      <c r="CQ905" s="199">
        <v>1</v>
      </c>
    </row>
    <row r="906" spans="52:95" x14ac:dyDescent="0.25">
      <c r="AZ906" s="230" t="s">
        <v>1096</v>
      </c>
      <c r="BA906" s="230" t="s">
        <v>5332</v>
      </c>
      <c r="BB906" s="230">
        <v>4</v>
      </c>
      <c r="BC906" s="194" t="s">
        <v>7502</v>
      </c>
      <c r="BD906" s="194" t="s">
        <v>13553</v>
      </c>
      <c r="BJ906" s="230">
        <v>4</v>
      </c>
      <c r="BK906" s="230" t="s">
        <v>7504</v>
      </c>
      <c r="BL906" s="198" t="s">
        <v>7412</v>
      </c>
      <c r="CQ906" s="199">
        <v>1</v>
      </c>
    </row>
    <row r="907" spans="52:95" x14ac:dyDescent="0.25">
      <c r="AZ907" s="230" t="s">
        <v>1096</v>
      </c>
      <c r="BA907" s="230" t="s">
        <v>5332</v>
      </c>
      <c r="BB907" s="230">
        <v>5</v>
      </c>
      <c r="BC907" s="194" t="s">
        <v>7529</v>
      </c>
      <c r="BD907" s="194" t="s">
        <v>7532</v>
      </c>
      <c r="BE907" s="194" t="s">
        <v>7533</v>
      </c>
      <c r="BJ907" s="230">
        <v>4</v>
      </c>
      <c r="BK907" s="230" t="s">
        <v>7534</v>
      </c>
      <c r="BL907" s="198" t="s">
        <v>7412</v>
      </c>
      <c r="CQ907" s="199">
        <v>1</v>
      </c>
    </row>
    <row r="908" spans="52:95" x14ac:dyDescent="0.25">
      <c r="AZ908" s="230" t="s">
        <v>1096</v>
      </c>
      <c r="BA908" s="230" t="s">
        <v>7562</v>
      </c>
      <c r="BB908" s="230">
        <v>1</v>
      </c>
      <c r="BC908" s="194" t="s">
        <v>7563</v>
      </c>
      <c r="BD908" s="194" t="s">
        <v>13553</v>
      </c>
      <c r="BJ908" s="230">
        <v>4</v>
      </c>
      <c r="BK908" s="230" t="s">
        <v>7564</v>
      </c>
      <c r="BL908" s="198" t="s">
        <v>7412</v>
      </c>
      <c r="CQ908" s="199">
        <v>1</v>
      </c>
    </row>
    <row r="909" spans="52:95" x14ac:dyDescent="0.25">
      <c r="AZ909" s="230" t="s">
        <v>1096</v>
      </c>
      <c r="BA909" s="230" t="s">
        <v>7562</v>
      </c>
      <c r="BB909" s="230">
        <v>2</v>
      </c>
      <c r="BC909" s="194" t="s">
        <v>7589</v>
      </c>
      <c r="BD909" s="194" t="s">
        <v>7590</v>
      </c>
      <c r="BE909" s="194" t="s">
        <v>7591</v>
      </c>
      <c r="BF909" s="194" t="s">
        <v>7443</v>
      </c>
      <c r="BG909" s="194" t="s">
        <v>7442</v>
      </c>
      <c r="BH909" s="230" t="s">
        <v>7592</v>
      </c>
      <c r="BJ909" s="230">
        <v>4</v>
      </c>
      <c r="BK909" s="230" t="s">
        <v>7593</v>
      </c>
      <c r="BL909" s="198" t="s">
        <v>7412</v>
      </c>
      <c r="CQ909" s="199">
        <v>1</v>
      </c>
    </row>
    <row r="910" spans="52:95" x14ac:dyDescent="0.25">
      <c r="AZ910" s="230" t="s">
        <v>1096</v>
      </c>
      <c r="BA910" s="230" t="s">
        <v>7562</v>
      </c>
      <c r="BB910" s="230">
        <v>3</v>
      </c>
      <c r="BC910" s="194" t="s">
        <v>7620</v>
      </c>
      <c r="BD910" s="194" t="s">
        <v>13554</v>
      </c>
      <c r="BE910" s="194" t="s">
        <v>13552</v>
      </c>
      <c r="BI910" s="194"/>
      <c r="BJ910" s="230">
        <v>4</v>
      </c>
      <c r="BK910" s="230" t="s">
        <v>7622</v>
      </c>
      <c r="BL910" s="198" t="s">
        <v>7412</v>
      </c>
      <c r="CQ910" s="199">
        <v>1</v>
      </c>
    </row>
    <row r="911" spans="52:95" x14ac:dyDescent="0.25">
      <c r="AZ911" s="230" t="s">
        <v>1096</v>
      </c>
      <c r="BA911" s="230" t="s">
        <v>7562</v>
      </c>
      <c r="BB911" s="230">
        <v>4</v>
      </c>
      <c r="BC911" s="194" t="s">
        <v>7649</v>
      </c>
      <c r="BD911" s="194" t="s">
        <v>7650</v>
      </c>
      <c r="BE911" s="194" t="s">
        <v>7651</v>
      </c>
      <c r="BF911" s="194" t="s">
        <v>7652</v>
      </c>
      <c r="BG911" s="194" t="s">
        <v>7653</v>
      </c>
      <c r="BH911" s="230" t="s">
        <v>7654</v>
      </c>
      <c r="BI911" s="230" t="s">
        <v>7655</v>
      </c>
      <c r="BJ911" s="230">
        <v>4</v>
      </c>
      <c r="BK911" s="230" t="s">
        <v>7656</v>
      </c>
      <c r="BL911" s="198" t="s">
        <v>7412</v>
      </c>
      <c r="CQ911" s="199">
        <v>1</v>
      </c>
    </row>
    <row r="912" spans="52:95" x14ac:dyDescent="0.25">
      <c r="AZ912" s="230" t="s">
        <v>1096</v>
      </c>
      <c r="BA912" s="230" t="s">
        <v>7562</v>
      </c>
      <c r="BB912" s="230">
        <v>5</v>
      </c>
      <c r="BC912" s="194" t="s">
        <v>7686</v>
      </c>
      <c r="BD912" s="194" t="s">
        <v>7687</v>
      </c>
      <c r="BE912" s="194" t="s">
        <v>7688</v>
      </c>
      <c r="BF912" s="194" t="s">
        <v>7689</v>
      </c>
      <c r="BG912" s="194" t="s">
        <v>7690</v>
      </c>
      <c r="BH912" s="230" t="s">
        <v>7691</v>
      </c>
      <c r="BJ912" s="230">
        <v>4</v>
      </c>
      <c r="BK912" s="230" t="s">
        <v>7692</v>
      </c>
      <c r="BL912" s="198" t="s">
        <v>7412</v>
      </c>
      <c r="CQ912" s="199">
        <v>1</v>
      </c>
    </row>
    <row r="913" spans="52:95" x14ac:dyDescent="0.25">
      <c r="AZ913" s="230" t="s">
        <v>1096</v>
      </c>
      <c r="BA913" s="230" t="s">
        <v>5333</v>
      </c>
      <c r="BB913" s="230">
        <v>1</v>
      </c>
      <c r="BC913" s="194" t="s">
        <v>7719</v>
      </c>
      <c r="BD913" s="194" t="s">
        <v>13550</v>
      </c>
      <c r="BE913" s="194" t="s">
        <v>10683</v>
      </c>
      <c r="BH913" s="194"/>
      <c r="BI913" s="194"/>
      <c r="BJ913" s="230">
        <v>4</v>
      </c>
      <c r="BK913" s="230" t="s">
        <v>7720</v>
      </c>
      <c r="BL913" s="198" t="s">
        <v>7412</v>
      </c>
      <c r="CQ913" s="199">
        <v>1</v>
      </c>
    </row>
    <row r="914" spans="52:95" x14ac:dyDescent="0.25">
      <c r="AZ914" s="230" t="s">
        <v>1096</v>
      </c>
      <c r="BA914" s="230" t="s">
        <v>5333</v>
      </c>
      <c r="BB914" s="230">
        <v>2</v>
      </c>
      <c r="BC914" s="194" t="s">
        <v>7745</v>
      </c>
      <c r="BD914" s="194" t="s">
        <v>7746</v>
      </c>
      <c r="BE914" s="194" t="s">
        <v>7747</v>
      </c>
      <c r="BF914" s="194" t="s">
        <v>7748</v>
      </c>
      <c r="BG914" s="194" t="s">
        <v>7749</v>
      </c>
      <c r="BH914" s="194" t="s">
        <v>7750</v>
      </c>
      <c r="BI914" s="194"/>
      <c r="BJ914" s="230">
        <v>4</v>
      </c>
      <c r="BK914" s="230" t="s">
        <v>7751</v>
      </c>
      <c r="BL914" s="198" t="s">
        <v>7412</v>
      </c>
      <c r="CQ914" s="199">
        <v>1</v>
      </c>
    </row>
    <row r="915" spans="52:95" x14ac:dyDescent="0.25">
      <c r="AZ915" s="230" t="s">
        <v>1096</v>
      </c>
      <c r="BA915" s="230" t="s">
        <v>5333</v>
      </c>
      <c r="BB915" s="230">
        <v>3</v>
      </c>
      <c r="BC915" s="194" t="s">
        <v>7781</v>
      </c>
      <c r="BD915" s="194" t="s">
        <v>13550</v>
      </c>
      <c r="BE915" s="194" t="s">
        <v>13552</v>
      </c>
      <c r="BH915" s="194"/>
      <c r="BI915" s="194"/>
      <c r="BJ915" s="230">
        <v>4</v>
      </c>
      <c r="BK915" s="230" t="s">
        <v>7782</v>
      </c>
      <c r="BL915" s="198" t="s">
        <v>7412</v>
      </c>
      <c r="CQ915" s="199">
        <v>1</v>
      </c>
    </row>
    <row r="916" spans="52:95" x14ac:dyDescent="0.25">
      <c r="AZ916" s="230" t="s">
        <v>1096</v>
      </c>
      <c r="BA916" s="230" t="s">
        <v>5333</v>
      </c>
      <c r="BB916" s="230">
        <v>4</v>
      </c>
      <c r="BC916" s="194" t="s">
        <v>7806</v>
      </c>
      <c r="BD916" s="194" t="s">
        <v>7807</v>
      </c>
      <c r="BE916" s="194" t="s">
        <v>7808</v>
      </c>
      <c r="BF916" s="194" t="s">
        <v>7654</v>
      </c>
      <c r="BG916" s="194" t="s">
        <v>7809</v>
      </c>
      <c r="BH916" s="194" t="s">
        <v>7810</v>
      </c>
      <c r="BI916" s="194" t="s">
        <v>7811</v>
      </c>
      <c r="BJ916" s="230">
        <v>4</v>
      </c>
      <c r="BK916" s="230" t="s">
        <v>7812</v>
      </c>
      <c r="BL916" s="198" t="s">
        <v>7412</v>
      </c>
      <c r="CQ916" s="199">
        <v>1</v>
      </c>
    </row>
    <row r="917" spans="52:95" x14ac:dyDescent="0.25">
      <c r="AZ917" s="230" t="s">
        <v>1096</v>
      </c>
      <c r="BA917" s="230" t="s">
        <v>5333</v>
      </c>
      <c r="BB917" s="230">
        <v>5</v>
      </c>
      <c r="BC917" s="194" t="s">
        <v>7836</v>
      </c>
      <c r="BD917" s="194" t="s">
        <v>7837</v>
      </c>
      <c r="BE917" s="194" t="s">
        <v>7838</v>
      </c>
      <c r="BF917" s="194" t="s">
        <v>7839</v>
      </c>
      <c r="BG917" s="194" t="s">
        <v>7840</v>
      </c>
      <c r="BH917" s="194" t="s">
        <v>7533</v>
      </c>
      <c r="BI917" s="194"/>
      <c r="BJ917" s="230">
        <v>4</v>
      </c>
      <c r="BK917" s="230" t="s">
        <v>7841</v>
      </c>
      <c r="BL917" s="198" t="s">
        <v>7412</v>
      </c>
      <c r="CQ917" s="199">
        <v>1</v>
      </c>
    </row>
    <row r="918" spans="52:95" x14ac:dyDescent="0.25">
      <c r="AZ918" s="230" t="s">
        <v>1116</v>
      </c>
      <c r="BA918" s="230" t="s">
        <v>5332</v>
      </c>
      <c r="BB918" s="230">
        <v>1</v>
      </c>
      <c r="BC918" s="194" t="s">
        <v>7408</v>
      </c>
      <c r="BD918" s="194" t="s">
        <v>13555</v>
      </c>
      <c r="BE918" s="194" t="s">
        <v>10683</v>
      </c>
      <c r="BJ918" s="230">
        <v>4</v>
      </c>
      <c r="BK918" s="230" t="s">
        <v>7411</v>
      </c>
      <c r="BL918" s="198" t="s">
        <v>7412</v>
      </c>
      <c r="CQ918" s="199">
        <v>1</v>
      </c>
    </row>
    <row r="919" spans="52:95" x14ac:dyDescent="0.25">
      <c r="AZ919" s="230" t="s">
        <v>1116</v>
      </c>
      <c r="BA919" s="230" t="s">
        <v>5332</v>
      </c>
      <c r="BB919" s="230">
        <v>2</v>
      </c>
      <c r="BC919" s="194" t="s">
        <v>7439</v>
      </c>
      <c r="BD919" s="194" t="s">
        <v>13556</v>
      </c>
      <c r="BE919" s="194" t="s">
        <v>7441</v>
      </c>
      <c r="BF919" s="194" t="s">
        <v>7442</v>
      </c>
      <c r="BG919" s="194" t="s">
        <v>7443</v>
      </c>
      <c r="BJ919" s="230">
        <v>4</v>
      </c>
      <c r="BK919" s="230" t="s">
        <v>7444</v>
      </c>
      <c r="BL919" s="198" t="s">
        <v>7412</v>
      </c>
      <c r="CQ919" s="199">
        <v>1</v>
      </c>
    </row>
    <row r="920" spans="52:95" x14ac:dyDescent="0.25">
      <c r="AZ920" s="230" t="s">
        <v>1116</v>
      </c>
      <c r="BA920" s="230" t="s">
        <v>5332</v>
      </c>
      <c r="BB920" s="230">
        <v>3</v>
      </c>
      <c r="BC920" s="194" t="s">
        <v>7472</v>
      </c>
      <c r="BD920" s="194" t="s">
        <v>13557</v>
      </c>
      <c r="BE920" s="194" t="s">
        <v>13558</v>
      </c>
      <c r="BJ920" s="230">
        <v>4</v>
      </c>
      <c r="BK920" s="230" t="s">
        <v>7474</v>
      </c>
      <c r="BL920" s="198" t="s">
        <v>7412</v>
      </c>
      <c r="CQ920" s="199">
        <v>1</v>
      </c>
    </row>
    <row r="921" spans="52:95" x14ac:dyDescent="0.25">
      <c r="AZ921" s="230" t="s">
        <v>1116</v>
      </c>
      <c r="BA921" s="230" t="s">
        <v>5332</v>
      </c>
      <c r="BB921" s="230">
        <v>4</v>
      </c>
      <c r="BC921" s="194" t="s">
        <v>7502</v>
      </c>
      <c r="BD921" s="194" t="s">
        <v>13559</v>
      </c>
      <c r="BJ921" s="230">
        <v>4</v>
      </c>
      <c r="BK921" s="230" t="s">
        <v>7504</v>
      </c>
      <c r="BL921" s="198" t="s">
        <v>7412</v>
      </c>
      <c r="CQ921" s="199">
        <v>1</v>
      </c>
    </row>
    <row r="922" spans="52:95" x14ac:dyDescent="0.25">
      <c r="AZ922" s="230" t="s">
        <v>1116</v>
      </c>
      <c r="BA922" s="230" t="s">
        <v>5332</v>
      </c>
      <c r="BB922" s="230">
        <v>5</v>
      </c>
      <c r="BC922" s="194" t="s">
        <v>7529</v>
      </c>
      <c r="BD922" s="194" t="s">
        <v>8970</v>
      </c>
      <c r="BE922" s="194" t="s">
        <v>7532</v>
      </c>
      <c r="BF922" s="194" t="s">
        <v>7533</v>
      </c>
      <c r="BJ922" s="230">
        <v>4</v>
      </c>
      <c r="BK922" s="230" t="s">
        <v>7534</v>
      </c>
      <c r="BL922" s="198" t="s">
        <v>7412</v>
      </c>
      <c r="CQ922" s="199">
        <v>1</v>
      </c>
    </row>
    <row r="923" spans="52:95" x14ac:dyDescent="0.25">
      <c r="AZ923" s="230" t="s">
        <v>1116</v>
      </c>
      <c r="BA923" s="230" t="s">
        <v>7562</v>
      </c>
      <c r="BB923" s="230">
        <v>1</v>
      </c>
      <c r="BC923" s="194" t="s">
        <v>7563</v>
      </c>
      <c r="BD923" s="194" t="s">
        <v>13559</v>
      </c>
      <c r="BJ923" s="230">
        <v>4</v>
      </c>
      <c r="BK923" s="230" t="s">
        <v>7564</v>
      </c>
      <c r="BL923" s="198" t="s">
        <v>7412</v>
      </c>
      <c r="CQ923" s="199">
        <v>1</v>
      </c>
    </row>
    <row r="924" spans="52:95" x14ac:dyDescent="0.25">
      <c r="AZ924" s="230" t="s">
        <v>1116</v>
      </c>
      <c r="BA924" s="230" t="s">
        <v>7562</v>
      </c>
      <c r="BB924" s="230">
        <v>2</v>
      </c>
      <c r="BC924" s="194" t="s">
        <v>7589</v>
      </c>
      <c r="BD924" s="194" t="s">
        <v>7590</v>
      </c>
      <c r="BE924" s="194" t="s">
        <v>7591</v>
      </c>
      <c r="BF924" s="194" t="s">
        <v>7443</v>
      </c>
      <c r="BG924" s="194" t="s">
        <v>7442</v>
      </c>
      <c r="BH924" s="230" t="s">
        <v>7592</v>
      </c>
      <c r="BJ924" s="230">
        <v>4</v>
      </c>
      <c r="BK924" s="230" t="s">
        <v>7593</v>
      </c>
      <c r="BL924" s="198" t="s">
        <v>7412</v>
      </c>
      <c r="CQ924" s="199">
        <v>1</v>
      </c>
    </row>
    <row r="925" spans="52:95" x14ac:dyDescent="0.25">
      <c r="AZ925" s="230" t="s">
        <v>1116</v>
      </c>
      <c r="BA925" s="230" t="s">
        <v>7562</v>
      </c>
      <c r="BB925" s="230">
        <v>3</v>
      </c>
      <c r="BC925" s="194" t="s">
        <v>7620</v>
      </c>
      <c r="BD925" s="194" t="s">
        <v>13557</v>
      </c>
      <c r="BE925" s="194" t="s">
        <v>13558</v>
      </c>
      <c r="BJ925" s="230">
        <v>4</v>
      </c>
      <c r="BK925" s="230" t="s">
        <v>7622</v>
      </c>
      <c r="BL925" s="198" t="s">
        <v>7412</v>
      </c>
      <c r="CQ925" s="199">
        <v>1</v>
      </c>
    </row>
    <row r="926" spans="52:95" x14ac:dyDescent="0.25">
      <c r="AZ926" s="230" t="s">
        <v>1116</v>
      </c>
      <c r="BA926" s="230" t="s">
        <v>7562</v>
      </c>
      <c r="BB926" s="230">
        <v>4</v>
      </c>
      <c r="BC926" s="194" t="s">
        <v>7649</v>
      </c>
      <c r="BD926" s="194" t="s">
        <v>7650</v>
      </c>
      <c r="BE926" s="194" t="s">
        <v>7651</v>
      </c>
      <c r="BF926" s="194" t="s">
        <v>7652</v>
      </c>
      <c r="BG926" s="194" t="s">
        <v>7653</v>
      </c>
      <c r="BH926" s="230" t="s">
        <v>7654</v>
      </c>
      <c r="BI926" s="230" t="s">
        <v>7655</v>
      </c>
      <c r="BJ926" s="230">
        <v>4</v>
      </c>
      <c r="BK926" s="230" t="s">
        <v>7656</v>
      </c>
      <c r="BL926" s="198" t="s">
        <v>7412</v>
      </c>
      <c r="CQ926" s="199">
        <v>1</v>
      </c>
    </row>
    <row r="927" spans="52:95" x14ac:dyDescent="0.25">
      <c r="AZ927" s="230" t="s">
        <v>1116</v>
      </c>
      <c r="BA927" s="230" t="s">
        <v>7562</v>
      </c>
      <c r="BB927" s="230">
        <v>5</v>
      </c>
      <c r="BC927" s="194" t="s">
        <v>7686</v>
      </c>
      <c r="BD927" s="194" t="s">
        <v>7687</v>
      </c>
      <c r="BE927" s="194" t="s">
        <v>7688</v>
      </c>
      <c r="BF927" s="194" t="s">
        <v>7689</v>
      </c>
      <c r="BG927" s="194" t="s">
        <v>7690</v>
      </c>
      <c r="BH927" s="230" t="s">
        <v>7691</v>
      </c>
      <c r="BJ927" s="230">
        <v>4</v>
      </c>
      <c r="BK927" s="230" t="s">
        <v>7692</v>
      </c>
      <c r="BL927" s="198" t="s">
        <v>7412</v>
      </c>
      <c r="CQ927" s="199">
        <v>1</v>
      </c>
    </row>
    <row r="928" spans="52:95" x14ac:dyDescent="0.25">
      <c r="AZ928" s="230" t="s">
        <v>1116</v>
      </c>
      <c r="BA928" s="230" t="s">
        <v>5333</v>
      </c>
      <c r="BB928" s="230">
        <v>1</v>
      </c>
      <c r="BC928" s="194" t="s">
        <v>7719</v>
      </c>
      <c r="BD928" s="194" t="s">
        <v>13555</v>
      </c>
      <c r="BE928" s="194" t="s">
        <v>10683</v>
      </c>
      <c r="BH928" s="194"/>
      <c r="BI928" s="194"/>
      <c r="BJ928" s="230">
        <v>4</v>
      </c>
      <c r="BK928" s="230" t="s">
        <v>7720</v>
      </c>
      <c r="BL928" s="198" t="s">
        <v>7412</v>
      </c>
      <c r="CQ928" s="199">
        <v>1</v>
      </c>
    </row>
    <row r="929" spans="52:95" x14ac:dyDescent="0.25">
      <c r="AZ929" s="230" t="s">
        <v>1116</v>
      </c>
      <c r="BA929" s="230" t="s">
        <v>5333</v>
      </c>
      <c r="BB929" s="230">
        <v>2</v>
      </c>
      <c r="BC929" s="194" t="s">
        <v>7745</v>
      </c>
      <c r="BD929" s="194" t="s">
        <v>7746</v>
      </c>
      <c r="BE929" s="194" t="s">
        <v>7747</v>
      </c>
      <c r="BF929" s="194" t="s">
        <v>7748</v>
      </c>
      <c r="BG929" s="194" t="s">
        <v>7749</v>
      </c>
      <c r="BH929" s="194" t="s">
        <v>7750</v>
      </c>
      <c r="BI929" s="194"/>
      <c r="BJ929" s="230">
        <v>4</v>
      </c>
      <c r="BK929" s="230" t="s">
        <v>7751</v>
      </c>
      <c r="BL929" s="198" t="s">
        <v>7412</v>
      </c>
      <c r="CQ929" s="199">
        <v>1</v>
      </c>
    </row>
    <row r="930" spans="52:95" x14ac:dyDescent="0.25">
      <c r="AZ930" s="230" t="s">
        <v>1116</v>
      </c>
      <c r="BA930" s="230" t="s">
        <v>5333</v>
      </c>
      <c r="BB930" s="230">
        <v>3</v>
      </c>
      <c r="BC930" s="194" t="s">
        <v>7781</v>
      </c>
      <c r="BD930" s="194" t="s">
        <v>13555</v>
      </c>
      <c r="BE930" s="194" t="s">
        <v>13558</v>
      </c>
      <c r="BH930" s="194"/>
      <c r="BI930" s="194"/>
      <c r="BJ930" s="230">
        <v>4</v>
      </c>
      <c r="BK930" s="230" t="s">
        <v>7782</v>
      </c>
      <c r="BL930" s="198" t="s">
        <v>7412</v>
      </c>
      <c r="CQ930" s="199">
        <v>1</v>
      </c>
    </row>
    <row r="931" spans="52:95" x14ac:dyDescent="0.25">
      <c r="AZ931" s="230" t="s">
        <v>1116</v>
      </c>
      <c r="BA931" s="230" t="s">
        <v>5333</v>
      </c>
      <c r="BB931" s="230">
        <v>4</v>
      </c>
      <c r="BC931" s="194" t="s">
        <v>7806</v>
      </c>
      <c r="BD931" s="194" t="s">
        <v>7807</v>
      </c>
      <c r="BE931" s="194" t="s">
        <v>7808</v>
      </c>
      <c r="BF931" s="194" t="s">
        <v>7654</v>
      </c>
      <c r="BG931" s="194" t="s">
        <v>7809</v>
      </c>
      <c r="BH931" s="194" t="s">
        <v>7810</v>
      </c>
      <c r="BI931" s="194" t="s">
        <v>7811</v>
      </c>
      <c r="BJ931" s="230">
        <v>4</v>
      </c>
      <c r="BK931" s="230" t="s">
        <v>7812</v>
      </c>
      <c r="BL931" s="198" t="s">
        <v>7412</v>
      </c>
      <c r="CQ931" s="199">
        <v>1</v>
      </c>
    </row>
    <row r="932" spans="52:95" x14ac:dyDescent="0.25">
      <c r="AZ932" s="230" t="s">
        <v>1116</v>
      </c>
      <c r="BA932" s="230" t="s">
        <v>5333</v>
      </c>
      <c r="BB932" s="230">
        <v>5</v>
      </c>
      <c r="BC932" s="194" t="s">
        <v>7836</v>
      </c>
      <c r="BD932" s="194" t="s">
        <v>7837</v>
      </c>
      <c r="BE932" s="194" t="s">
        <v>7838</v>
      </c>
      <c r="BF932" s="194" t="s">
        <v>7839</v>
      </c>
      <c r="BG932" s="194" t="s">
        <v>7840</v>
      </c>
      <c r="BH932" s="194" t="s">
        <v>7533</v>
      </c>
      <c r="BI932" s="194"/>
      <c r="BJ932" s="230">
        <v>4</v>
      </c>
      <c r="BK932" s="230" t="s">
        <v>7841</v>
      </c>
      <c r="BL932" s="198" t="s">
        <v>7412</v>
      </c>
      <c r="CQ932" s="199">
        <v>1</v>
      </c>
    </row>
    <row r="933" spans="52:95" x14ac:dyDescent="0.25">
      <c r="AZ933" s="230" t="s">
        <v>1136</v>
      </c>
      <c r="BA933" s="230" t="s">
        <v>5332</v>
      </c>
      <c r="BB933" s="230">
        <v>1</v>
      </c>
      <c r="BC933" s="194" t="s">
        <v>7408</v>
      </c>
      <c r="BD933" s="194" t="s">
        <v>13560</v>
      </c>
      <c r="BE933" s="194" t="s">
        <v>10683</v>
      </c>
      <c r="BJ933" s="230">
        <v>4</v>
      </c>
      <c r="BK933" s="230" t="s">
        <v>7411</v>
      </c>
      <c r="BL933" s="198" t="s">
        <v>7412</v>
      </c>
      <c r="CQ933" s="199">
        <v>1</v>
      </c>
    </row>
    <row r="934" spans="52:95" x14ac:dyDescent="0.25">
      <c r="AZ934" s="230" t="s">
        <v>1136</v>
      </c>
      <c r="BA934" s="230" t="s">
        <v>5332</v>
      </c>
      <c r="BB934" s="230">
        <v>2</v>
      </c>
      <c r="BC934" s="194" t="s">
        <v>7439</v>
      </c>
      <c r="BD934" s="194" t="s">
        <v>13561</v>
      </c>
      <c r="BE934" s="194" t="s">
        <v>7441</v>
      </c>
      <c r="BF934" s="194" t="s">
        <v>7442</v>
      </c>
      <c r="BG934" s="194" t="s">
        <v>7443</v>
      </c>
      <c r="BJ934" s="230">
        <v>4</v>
      </c>
      <c r="BK934" s="230" t="s">
        <v>7444</v>
      </c>
      <c r="BL934" s="198" t="s">
        <v>7412</v>
      </c>
      <c r="CQ934" s="199">
        <v>1</v>
      </c>
    </row>
    <row r="935" spans="52:95" x14ac:dyDescent="0.25">
      <c r="AZ935" s="230" t="s">
        <v>1136</v>
      </c>
      <c r="BA935" s="230" t="s">
        <v>5332</v>
      </c>
      <c r="BB935" s="230">
        <v>3</v>
      </c>
      <c r="BC935" s="194" t="s">
        <v>7472</v>
      </c>
      <c r="BD935" s="194" t="s">
        <v>13562</v>
      </c>
      <c r="BE935" s="194" t="s">
        <v>13563</v>
      </c>
      <c r="BJ935" s="230">
        <v>4</v>
      </c>
      <c r="BK935" s="230" t="s">
        <v>7474</v>
      </c>
      <c r="BL935" s="198" t="s">
        <v>7412</v>
      </c>
      <c r="CQ935" s="199">
        <v>1</v>
      </c>
    </row>
    <row r="936" spans="52:95" x14ac:dyDescent="0.25">
      <c r="AZ936" s="230" t="s">
        <v>1136</v>
      </c>
      <c r="BA936" s="230" t="s">
        <v>5332</v>
      </c>
      <c r="BB936" s="230">
        <v>4</v>
      </c>
      <c r="BC936" s="194" t="s">
        <v>7502</v>
      </c>
      <c r="BD936" s="194" t="s">
        <v>13564</v>
      </c>
      <c r="BJ936" s="230">
        <v>4</v>
      </c>
      <c r="BK936" s="230" t="s">
        <v>7504</v>
      </c>
      <c r="BL936" s="198" t="s">
        <v>7412</v>
      </c>
      <c r="CQ936" s="199">
        <v>1</v>
      </c>
    </row>
    <row r="937" spans="52:95" x14ac:dyDescent="0.25">
      <c r="AZ937" s="230" t="s">
        <v>1136</v>
      </c>
      <c r="BA937" s="230" t="s">
        <v>5332</v>
      </c>
      <c r="BB937" s="230">
        <v>5</v>
      </c>
      <c r="BC937" s="194" t="s">
        <v>7529</v>
      </c>
      <c r="BD937" s="194" t="s">
        <v>13565</v>
      </c>
      <c r="BE937" s="194" t="s">
        <v>7532</v>
      </c>
      <c r="BF937" s="194" t="s">
        <v>7533</v>
      </c>
      <c r="BJ937" s="230">
        <v>4</v>
      </c>
      <c r="BK937" s="230" t="s">
        <v>7534</v>
      </c>
      <c r="BL937" s="198" t="s">
        <v>7412</v>
      </c>
      <c r="CQ937" s="199">
        <v>1</v>
      </c>
    </row>
    <row r="938" spans="52:95" x14ac:dyDescent="0.25">
      <c r="AZ938" s="230" t="s">
        <v>1136</v>
      </c>
      <c r="BA938" s="230" t="s">
        <v>7562</v>
      </c>
      <c r="BB938" s="230">
        <v>1</v>
      </c>
      <c r="BC938" s="194" t="s">
        <v>7563</v>
      </c>
      <c r="BD938" s="194" t="s">
        <v>13564</v>
      </c>
      <c r="BJ938" s="230">
        <v>4</v>
      </c>
      <c r="BK938" s="230" t="s">
        <v>7564</v>
      </c>
      <c r="BL938" s="198" t="s">
        <v>7412</v>
      </c>
      <c r="CQ938" s="199">
        <v>1</v>
      </c>
    </row>
    <row r="939" spans="52:95" x14ac:dyDescent="0.25">
      <c r="AZ939" s="230" t="s">
        <v>1136</v>
      </c>
      <c r="BA939" s="230" t="s">
        <v>7562</v>
      </c>
      <c r="BB939" s="230">
        <v>2</v>
      </c>
      <c r="BC939" s="194" t="s">
        <v>7589</v>
      </c>
      <c r="BD939" s="194" t="s">
        <v>7590</v>
      </c>
      <c r="BE939" s="194" t="s">
        <v>7591</v>
      </c>
      <c r="BF939" s="194" t="s">
        <v>7443</v>
      </c>
      <c r="BG939" s="194" t="s">
        <v>7442</v>
      </c>
      <c r="BH939" s="230" t="s">
        <v>7592</v>
      </c>
      <c r="BJ939" s="230">
        <v>4</v>
      </c>
      <c r="BK939" s="230" t="s">
        <v>7593</v>
      </c>
      <c r="BL939" s="198" t="s">
        <v>7412</v>
      </c>
      <c r="CQ939" s="199">
        <v>1</v>
      </c>
    </row>
    <row r="940" spans="52:95" x14ac:dyDescent="0.25">
      <c r="AZ940" s="230" t="s">
        <v>1136</v>
      </c>
      <c r="BA940" s="230" t="s">
        <v>7562</v>
      </c>
      <c r="BB940" s="230">
        <v>3</v>
      </c>
      <c r="BC940" s="194" t="s">
        <v>7620</v>
      </c>
      <c r="BD940" s="194" t="s">
        <v>13562</v>
      </c>
      <c r="BE940" s="194" t="s">
        <v>13563</v>
      </c>
      <c r="BJ940" s="230">
        <v>4</v>
      </c>
      <c r="BK940" s="230" t="s">
        <v>7622</v>
      </c>
      <c r="BL940" s="198" t="s">
        <v>7412</v>
      </c>
      <c r="CQ940" s="199">
        <v>1</v>
      </c>
    </row>
    <row r="941" spans="52:95" x14ac:dyDescent="0.25">
      <c r="AZ941" s="230" t="s">
        <v>1136</v>
      </c>
      <c r="BA941" s="230" t="s">
        <v>7562</v>
      </c>
      <c r="BB941" s="230">
        <v>4</v>
      </c>
      <c r="BC941" s="194" t="s">
        <v>7649</v>
      </c>
      <c r="BD941" s="194" t="s">
        <v>7650</v>
      </c>
      <c r="BE941" s="194" t="s">
        <v>7651</v>
      </c>
      <c r="BF941" s="194" t="s">
        <v>7652</v>
      </c>
      <c r="BG941" s="194" t="s">
        <v>7653</v>
      </c>
      <c r="BH941" s="230" t="s">
        <v>7654</v>
      </c>
      <c r="BI941" s="230" t="s">
        <v>7655</v>
      </c>
      <c r="BJ941" s="230">
        <v>4</v>
      </c>
      <c r="BK941" s="230" t="s">
        <v>7656</v>
      </c>
      <c r="BL941" s="198" t="s">
        <v>7412</v>
      </c>
      <c r="CQ941" s="199">
        <v>1</v>
      </c>
    </row>
    <row r="942" spans="52:95" x14ac:dyDescent="0.25">
      <c r="AZ942" s="230" t="s">
        <v>1136</v>
      </c>
      <c r="BA942" s="230" t="s">
        <v>7562</v>
      </c>
      <c r="BB942" s="230">
        <v>5</v>
      </c>
      <c r="BC942" s="194" t="s">
        <v>7686</v>
      </c>
      <c r="BD942" s="194" t="s">
        <v>7687</v>
      </c>
      <c r="BE942" s="194" t="s">
        <v>7688</v>
      </c>
      <c r="BF942" s="194" t="s">
        <v>7689</v>
      </c>
      <c r="BG942" s="194" t="s">
        <v>7690</v>
      </c>
      <c r="BH942" s="230" t="s">
        <v>7691</v>
      </c>
      <c r="BJ942" s="230">
        <v>4</v>
      </c>
      <c r="BK942" s="230" t="s">
        <v>7692</v>
      </c>
      <c r="BL942" s="198" t="s">
        <v>7412</v>
      </c>
      <c r="CQ942" s="199">
        <v>1</v>
      </c>
    </row>
    <row r="943" spans="52:95" x14ac:dyDescent="0.25">
      <c r="AZ943" s="230" t="s">
        <v>1136</v>
      </c>
      <c r="BA943" s="230" t="s">
        <v>5333</v>
      </c>
      <c r="BB943" s="230">
        <v>1</v>
      </c>
      <c r="BC943" s="194" t="s">
        <v>7719</v>
      </c>
      <c r="BD943" s="194" t="s">
        <v>13560</v>
      </c>
      <c r="BE943" s="194" t="s">
        <v>10683</v>
      </c>
      <c r="BH943" s="194"/>
      <c r="BI943" s="194"/>
      <c r="BJ943" s="230">
        <v>4</v>
      </c>
      <c r="BK943" s="230" t="s">
        <v>7720</v>
      </c>
      <c r="BL943" s="198" t="s">
        <v>7412</v>
      </c>
      <c r="CQ943" s="199">
        <v>1</v>
      </c>
    </row>
    <row r="944" spans="52:95" x14ac:dyDescent="0.25">
      <c r="AZ944" s="230" t="s">
        <v>1136</v>
      </c>
      <c r="BA944" s="230" t="s">
        <v>5333</v>
      </c>
      <c r="BB944" s="230">
        <v>2</v>
      </c>
      <c r="BC944" s="194" t="s">
        <v>7745</v>
      </c>
      <c r="BD944" s="194" t="s">
        <v>7746</v>
      </c>
      <c r="BE944" s="194" t="s">
        <v>7747</v>
      </c>
      <c r="BF944" s="194" t="s">
        <v>7748</v>
      </c>
      <c r="BG944" s="194" t="s">
        <v>7749</v>
      </c>
      <c r="BH944" s="194" t="s">
        <v>7750</v>
      </c>
      <c r="BI944" s="194"/>
      <c r="BJ944" s="230">
        <v>4</v>
      </c>
      <c r="BK944" s="230" t="s">
        <v>7751</v>
      </c>
      <c r="BL944" s="198" t="s">
        <v>7412</v>
      </c>
      <c r="CQ944" s="199">
        <v>1</v>
      </c>
    </row>
    <row r="945" spans="52:95" x14ac:dyDescent="0.25">
      <c r="AZ945" s="230" t="s">
        <v>1136</v>
      </c>
      <c r="BA945" s="230" t="s">
        <v>5333</v>
      </c>
      <c r="BB945" s="230">
        <v>3</v>
      </c>
      <c r="BC945" s="194" t="s">
        <v>7781</v>
      </c>
      <c r="BD945" s="194" t="s">
        <v>13560</v>
      </c>
      <c r="BE945" s="194" t="s">
        <v>13563</v>
      </c>
      <c r="BH945" s="194"/>
      <c r="BI945" s="194"/>
      <c r="BJ945" s="230">
        <v>4</v>
      </c>
      <c r="BK945" s="230" t="s">
        <v>7782</v>
      </c>
      <c r="BL945" s="198" t="s">
        <v>7412</v>
      </c>
      <c r="CQ945" s="199">
        <v>1</v>
      </c>
    </row>
    <row r="946" spans="52:95" x14ac:dyDescent="0.25">
      <c r="AZ946" s="230" t="s">
        <v>1136</v>
      </c>
      <c r="BA946" s="230" t="s">
        <v>5333</v>
      </c>
      <c r="BB946" s="230">
        <v>4</v>
      </c>
      <c r="BC946" s="194" t="s">
        <v>7806</v>
      </c>
      <c r="BD946" s="194" t="s">
        <v>7807</v>
      </c>
      <c r="BE946" s="194" t="s">
        <v>7808</v>
      </c>
      <c r="BF946" s="194" t="s">
        <v>7654</v>
      </c>
      <c r="BG946" s="194" t="s">
        <v>7809</v>
      </c>
      <c r="BH946" s="194" t="s">
        <v>7810</v>
      </c>
      <c r="BI946" s="194" t="s">
        <v>7811</v>
      </c>
      <c r="BJ946" s="230">
        <v>4</v>
      </c>
      <c r="BK946" s="230" t="s">
        <v>7812</v>
      </c>
      <c r="BL946" s="198" t="s">
        <v>7412</v>
      </c>
      <c r="CQ946" s="199">
        <v>1</v>
      </c>
    </row>
    <row r="947" spans="52:95" x14ac:dyDescent="0.25">
      <c r="AZ947" s="230" t="s">
        <v>1136</v>
      </c>
      <c r="BA947" s="230" t="s">
        <v>5333</v>
      </c>
      <c r="BB947" s="230">
        <v>5</v>
      </c>
      <c r="BC947" s="194" t="s">
        <v>7836</v>
      </c>
      <c r="BD947" s="194" t="s">
        <v>7837</v>
      </c>
      <c r="BE947" s="194" t="s">
        <v>7838</v>
      </c>
      <c r="BF947" s="194" t="s">
        <v>7839</v>
      </c>
      <c r="BG947" s="194" t="s">
        <v>7840</v>
      </c>
      <c r="BH947" s="194" t="s">
        <v>7533</v>
      </c>
      <c r="BI947" s="194"/>
      <c r="BJ947" s="230">
        <v>4</v>
      </c>
      <c r="BK947" s="230" t="s">
        <v>7841</v>
      </c>
      <c r="BL947" s="198" t="s">
        <v>7412</v>
      </c>
      <c r="CQ947" s="199">
        <v>1</v>
      </c>
    </row>
    <row r="948" spans="52:95" x14ac:dyDescent="0.25">
      <c r="AZ948" s="230" t="s">
        <v>1155</v>
      </c>
      <c r="BA948" s="230" t="s">
        <v>5332</v>
      </c>
      <c r="BB948" s="230">
        <v>1</v>
      </c>
      <c r="BC948" s="194" t="s">
        <v>7408</v>
      </c>
      <c r="BD948" s="194" t="s">
        <v>10683</v>
      </c>
      <c r="BJ948" s="230">
        <v>4</v>
      </c>
      <c r="BK948" s="230" t="s">
        <v>7411</v>
      </c>
      <c r="BL948" s="198" t="s">
        <v>7412</v>
      </c>
      <c r="CQ948" s="199">
        <v>1</v>
      </c>
    </row>
    <row r="949" spans="52:95" x14ac:dyDescent="0.25">
      <c r="AZ949" s="230" t="s">
        <v>1155</v>
      </c>
      <c r="BA949" s="230" t="s">
        <v>5332</v>
      </c>
      <c r="BB949" s="230">
        <v>2</v>
      </c>
      <c r="BC949" s="194" t="s">
        <v>7439</v>
      </c>
      <c r="BD949" s="194" t="s">
        <v>13566</v>
      </c>
      <c r="BE949" s="194" t="s">
        <v>7441</v>
      </c>
      <c r="BF949" s="194" t="s">
        <v>7442</v>
      </c>
      <c r="BG949" s="194" t="s">
        <v>7443</v>
      </c>
      <c r="BJ949" s="230">
        <v>4</v>
      </c>
      <c r="BK949" s="230" t="s">
        <v>7444</v>
      </c>
      <c r="BL949" s="198" t="s">
        <v>7412</v>
      </c>
      <c r="CQ949" s="199">
        <v>1</v>
      </c>
    </row>
    <row r="950" spans="52:95" x14ac:dyDescent="0.25">
      <c r="AZ950" s="230" t="s">
        <v>1155</v>
      </c>
      <c r="BA950" s="230" t="s">
        <v>5332</v>
      </c>
      <c r="BB950" s="230">
        <v>3</v>
      </c>
      <c r="BC950" s="194" t="s">
        <v>7472</v>
      </c>
      <c r="BD950" s="194" t="s">
        <v>13567</v>
      </c>
      <c r="BE950" s="194" t="s">
        <v>13568</v>
      </c>
      <c r="BI950" s="194"/>
      <c r="BJ950" s="230">
        <v>4</v>
      </c>
      <c r="BK950" s="230" t="s">
        <v>7474</v>
      </c>
      <c r="BL950" s="198" t="s">
        <v>7412</v>
      </c>
      <c r="CQ950" s="199">
        <v>1</v>
      </c>
    </row>
    <row r="951" spans="52:95" x14ac:dyDescent="0.25">
      <c r="AZ951" s="230" t="s">
        <v>1155</v>
      </c>
      <c r="BA951" s="230" t="s">
        <v>5332</v>
      </c>
      <c r="BB951" s="230">
        <v>4</v>
      </c>
      <c r="BC951" s="194" t="s">
        <v>7502</v>
      </c>
      <c r="BD951" s="194" t="s">
        <v>13569</v>
      </c>
      <c r="BJ951" s="230">
        <v>4</v>
      </c>
      <c r="BK951" s="230" t="s">
        <v>7504</v>
      </c>
      <c r="BL951" s="198" t="s">
        <v>7412</v>
      </c>
      <c r="CQ951" s="199">
        <v>1</v>
      </c>
    </row>
    <row r="952" spans="52:95" x14ac:dyDescent="0.25">
      <c r="AZ952" s="230" t="s">
        <v>1155</v>
      </c>
      <c r="BA952" s="230" t="s">
        <v>5332</v>
      </c>
      <c r="BB952" s="230">
        <v>5</v>
      </c>
      <c r="BC952" s="194" t="s">
        <v>7529</v>
      </c>
      <c r="BD952" s="194" t="s">
        <v>13570</v>
      </c>
      <c r="BE952" s="194" t="s">
        <v>7532</v>
      </c>
      <c r="BF952" s="194" t="s">
        <v>7533</v>
      </c>
      <c r="BJ952" s="230">
        <v>4</v>
      </c>
      <c r="BK952" s="230" t="s">
        <v>7534</v>
      </c>
      <c r="BL952" s="198" t="s">
        <v>7412</v>
      </c>
      <c r="CQ952" s="199">
        <v>1</v>
      </c>
    </row>
    <row r="953" spans="52:95" x14ac:dyDescent="0.25">
      <c r="AZ953" s="230" t="s">
        <v>1155</v>
      </c>
      <c r="BA953" s="230" t="s">
        <v>7562</v>
      </c>
      <c r="BB953" s="230">
        <v>1</v>
      </c>
      <c r="BC953" s="194" t="s">
        <v>7563</v>
      </c>
      <c r="BD953" s="194" t="s">
        <v>13569</v>
      </c>
      <c r="BJ953" s="230">
        <v>4</v>
      </c>
      <c r="BK953" s="230" t="s">
        <v>7564</v>
      </c>
      <c r="BL953" s="198" t="s">
        <v>7412</v>
      </c>
      <c r="CQ953" s="199">
        <v>1</v>
      </c>
    </row>
    <row r="954" spans="52:95" x14ac:dyDescent="0.25">
      <c r="AZ954" s="230" t="s">
        <v>1155</v>
      </c>
      <c r="BA954" s="230" t="s">
        <v>7562</v>
      </c>
      <c r="BB954" s="230">
        <v>2</v>
      </c>
      <c r="BC954" s="194" t="s">
        <v>7589</v>
      </c>
      <c r="BD954" s="194" t="s">
        <v>7590</v>
      </c>
      <c r="BE954" s="194" t="s">
        <v>7591</v>
      </c>
      <c r="BF954" s="194" t="s">
        <v>7443</v>
      </c>
      <c r="BG954" s="194" t="s">
        <v>7442</v>
      </c>
      <c r="BH954" s="230" t="s">
        <v>7592</v>
      </c>
      <c r="BJ954" s="230">
        <v>4</v>
      </c>
      <c r="BK954" s="230" t="s">
        <v>7593</v>
      </c>
      <c r="BL954" s="198" t="s">
        <v>7412</v>
      </c>
      <c r="CQ954" s="199">
        <v>1</v>
      </c>
    </row>
    <row r="955" spans="52:95" x14ac:dyDescent="0.25">
      <c r="AZ955" s="230" t="s">
        <v>1155</v>
      </c>
      <c r="BA955" s="230" t="s">
        <v>7562</v>
      </c>
      <c r="BB955" s="230">
        <v>3</v>
      </c>
      <c r="BC955" s="194" t="s">
        <v>7620</v>
      </c>
      <c r="BD955" s="194" t="s">
        <v>13567</v>
      </c>
      <c r="BE955" s="194" t="s">
        <v>13568</v>
      </c>
      <c r="BI955" s="194"/>
      <c r="BJ955" s="230">
        <v>4</v>
      </c>
      <c r="BK955" s="230" t="s">
        <v>7622</v>
      </c>
      <c r="BL955" s="198" t="s">
        <v>7412</v>
      </c>
      <c r="CQ955" s="199">
        <v>1</v>
      </c>
    </row>
    <row r="956" spans="52:95" x14ac:dyDescent="0.25">
      <c r="AZ956" s="230" t="s">
        <v>1155</v>
      </c>
      <c r="BA956" s="230" t="s">
        <v>7562</v>
      </c>
      <c r="BB956" s="230">
        <v>4</v>
      </c>
      <c r="BC956" s="194" t="s">
        <v>7649</v>
      </c>
      <c r="BD956" s="194" t="s">
        <v>7650</v>
      </c>
      <c r="BE956" s="194" t="s">
        <v>7651</v>
      </c>
      <c r="BF956" s="194" t="s">
        <v>7652</v>
      </c>
      <c r="BG956" s="194" t="s">
        <v>7653</v>
      </c>
      <c r="BH956" s="230" t="s">
        <v>7654</v>
      </c>
      <c r="BI956" s="230" t="s">
        <v>7655</v>
      </c>
      <c r="BJ956" s="230">
        <v>4</v>
      </c>
      <c r="BK956" s="230" t="s">
        <v>7656</v>
      </c>
      <c r="BL956" s="198" t="s">
        <v>7412</v>
      </c>
      <c r="CQ956" s="199">
        <v>1</v>
      </c>
    </row>
    <row r="957" spans="52:95" x14ac:dyDescent="0.25">
      <c r="AZ957" s="230" t="s">
        <v>1155</v>
      </c>
      <c r="BA957" s="230" t="s">
        <v>7562</v>
      </c>
      <c r="BB957" s="230">
        <v>5</v>
      </c>
      <c r="BC957" s="194" t="s">
        <v>7686</v>
      </c>
      <c r="BD957" s="194" t="s">
        <v>7687</v>
      </c>
      <c r="BE957" s="194" t="s">
        <v>7688</v>
      </c>
      <c r="BF957" s="194" t="s">
        <v>7689</v>
      </c>
      <c r="BG957" s="194" t="s">
        <v>7690</v>
      </c>
      <c r="BH957" s="230" t="s">
        <v>7691</v>
      </c>
      <c r="BJ957" s="230">
        <v>4</v>
      </c>
      <c r="BK957" s="230" t="s">
        <v>7692</v>
      </c>
      <c r="BL957" s="198" t="s">
        <v>7412</v>
      </c>
      <c r="CQ957" s="199">
        <v>1</v>
      </c>
    </row>
    <row r="958" spans="52:95" x14ac:dyDescent="0.25">
      <c r="AZ958" s="230" t="s">
        <v>1155</v>
      </c>
      <c r="BA958" s="230" t="s">
        <v>5333</v>
      </c>
      <c r="BB958" s="230">
        <v>1</v>
      </c>
      <c r="BC958" s="194" t="s">
        <v>7719</v>
      </c>
      <c r="BD958" s="194" t="s">
        <v>10683</v>
      </c>
      <c r="BH958" s="194"/>
      <c r="BI958" s="194"/>
      <c r="BJ958" s="230">
        <v>4</v>
      </c>
      <c r="BK958" s="230" t="s">
        <v>7720</v>
      </c>
      <c r="BL958" s="198" t="s">
        <v>7412</v>
      </c>
      <c r="CQ958" s="199">
        <v>1</v>
      </c>
    </row>
    <row r="959" spans="52:95" x14ac:dyDescent="0.25">
      <c r="AZ959" s="230" t="s">
        <v>1155</v>
      </c>
      <c r="BA959" s="230" t="s">
        <v>5333</v>
      </c>
      <c r="BB959" s="230">
        <v>2</v>
      </c>
      <c r="BC959" s="194" t="s">
        <v>7745</v>
      </c>
      <c r="BD959" s="194" t="s">
        <v>7746</v>
      </c>
      <c r="BE959" s="194" t="s">
        <v>7747</v>
      </c>
      <c r="BF959" s="194" t="s">
        <v>7748</v>
      </c>
      <c r="BG959" s="194" t="s">
        <v>7749</v>
      </c>
      <c r="BH959" s="194" t="s">
        <v>7750</v>
      </c>
      <c r="BI959" s="194"/>
      <c r="BJ959" s="230">
        <v>4</v>
      </c>
      <c r="BK959" s="230" t="s">
        <v>7751</v>
      </c>
      <c r="BL959" s="198" t="s">
        <v>7412</v>
      </c>
      <c r="CQ959" s="199">
        <v>1</v>
      </c>
    </row>
    <row r="960" spans="52:95" x14ac:dyDescent="0.25">
      <c r="AZ960" s="230" t="s">
        <v>1155</v>
      </c>
      <c r="BA960" s="230" t="s">
        <v>5333</v>
      </c>
      <c r="BB960" s="230">
        <v>3</v>
      </c>
      <c r="BC960" s="194" t="s">
        <v>7781</v>
      </c>
      <c r="BD960" s="194" t="s">
        <v>13568</v>
      </c>
      <c r="BH960" s="194"/>
      <c r="BI960" s="194"/>
      <c r="BJ960" s="230">
        <v>4</v>
      </c>
      <c r="BK960" s="230" t="s">
        <v>7782</v>
      </c>
      <c r="BL960" s="198" t="s">
        <v>7412</v>
      </c>
      <c r="CQ960" s="199">
        <v>1</v>
      </c>
    </row>
    <row r="961" spans="52:95" x14ac:dyDescent="0.25">
      <c r="AZ961" s="230" t="s">
        <v>1155</v>
      </c>
      <c r="BA961" s="230" t="s">
        <v>5333</v>
      </c>
      <c r="BB961" s="230">
        <v>4</v>
      </c>
      <c r="BC961" s="194" t="s">
        <v>7806</v>
      </c>
      <c r="BD961" s="194" t="s">
        <v>7807</v>
      </c>
      <c r="BE961" s="194" t="s">
        <v>7808</v>
      </c>
      <c r="BF961" s="194" t="s">
        <v>7654</v>
      </c>
      <c r="BG961" s="194" t="s">
        <v>7809</v>
      </c>
      <c r="BH961" s="194" t="s">
        <v>7810</v>
      </c>
      <c r="BI961" s="194" t="s">
        <v>7811</v>
      </c>
      <c r="BJ961" s="230">
        <v>4</v>
      </c>
      <c r="BK961" s="230" t="s">
        <v>7812</v>
      </c>
      <c r="BL961" s="198" t="s">
        <v>7412</v>
      </c>
      <c r="CQ961" s="199">
        <v>1</v>
      </c>
    </row>
    <row r="962" spans="52:95" x14ac:dyDescent="0.25">
      <c r="AZ962" s="230" t="s">
        <v>1155</v>
      </c>
      <c r="BA962" s="230" t="s">
        <v>5333</v>
      </c>
      <c r="BB962" s="230">
        <v>5</v>
      </c>
      <c r="BC962" s="194" t="s">
        <v>7836</v>
      </c>
      <c r="BD962" s="194" t="s">
        <v>7837</v>
      </c>
      <c r="BE962" s="194" t="s">
        <v>7838</v>
      </c>
      <c r="BF962" s="194" t="s">
        <v>7839</v>
      </c>
      <c r="BG962" s="194" t="s">
        <v>7840</v>
      </c>
      <c r="BH962" s="194" t="s">
        <v>7533</v>
      </c>
      <c r="BI962" s="194"/>
      <c r="BJ962" s="230">
        <v>4</v>
      </c>
      <c r="BK962" s="230" t="s">
        <v>7841</v>
      </c>
      <c r="BL962" s="198" t="s">
        <v>7412</v>
      </c>
      <c r="CQ962" s="199">
        <v>1</v>
      </c>
    </row>
    <row r="963" spans="52:95" x14ac:dyDescent="0.25">
      <c r="AZ963" s="230" t="s">
        <v>1174</v>
      </c>
      <c r="BA963" s="230" t="s">
        <v>5332</v>
      </c>
      <c r="BB963" s="230">
        <v>1</v>
      </c>
      <c r="BC963" s="194" t="s">
        <v>7408</v>
      </c>
      <c r="BD963" s="194" t="s">
        <v>9042</v>
      </c>
      <c r="BE963" s="194" t="s">
        <v>13571</v>
      </c>
      <c r="BF963" s="194" t="s">
        <v>10683</v>
      </c>
      <c r="BI963" s="194"/>
      <c r="BJ963" s="230">
        <v>4</v>
      </c>
      <c r="BK963" s="230" t="s">
        <v>7411</v>
      </c>
      <c r="BL963" s="198" t="s">
        <v>7412</v>
      </c>
      <c r="CQ963" s="199">
        <v>1</v>
      </c>
    </row>
    <row r="964" spans="52:95" x14ac:dyDescent="0.25">
      <c r="AZ964" s="230" t="s">
        <v>1174</v>
      </c>
      <c r="BA964" s="230" t="s">
        <v>5332</v>
      </c>
      <c r="BB964" s="230">
        <v>2</v>
      </c>
      <c r="BC964" s="194" t="s">
        <v>7439</v>
      </c>
      <c r="BD964" s="194" t="s">
        <v>13572</v>
      </c>
      <c r="BE964" s="194" t="s">
        <v>7441</v>
      </c>
      <c r="BF964" s="194" t="s">
        <v>7442</v>
      </c>
      <c r="BG964" s="194" t="s">
        <v>7443</v>
      </c>
      <c r="BI964" s="194"/>
      <c r="BJ964" s="230">
        <v>4</v>
      </c>
      <c r="BK964" s="230" t="s">
        <v>7444</v>
      </c>
      <c r="BL964" s="198" t="s">
        <v>7412</v>
      </c>
      <c r="CQ964" s="199">
        <v>1</v>
      </c>
    </row>
    <row r="965" spans="52:95" x14ac:dyDescent="0.25">
      <c r="AZ965" s="230" t="s">
        <v>1174</v>
      </c>
      <c r="BA965" s="230" t="s">
        <v>5332</v>
      </c>
      <c r="BB965" s="230">
        <v>3</v>
      </c>
      <c r="BC965" s="194" t="s">
        <v>7472</v>
      </c>
      <c r="BD965" s="194" t="s">
        <v>13573</v>
      </c>
      <c r="BE965" s="194" t="s">
        <v>13574</v>
      </c>
      <c r="BJ965" s="230">
        <v>4</v>
      </c>
      <c r="BK965" s="230" t="s">
        <v>7474</v>
      </c>
      <c r="BL965" s="198" t="s">
        <v>7412</v>
      </c>
      <c r="CQ965" s="199">
        <v>1</v>
      </c>
    </row>
    <row r="966" spans="52:95" x14ac:dyDescent="0.25">
      <c r="AZ966" s="230" t="s">
        <v>1174</v>
      </c>
      <c r="BA966" s="230" t="s">
        <v>5332</v>
      </c>
      <c r="BB966" s="230">
        <v>4</v>
      </c>
      <c r="BC966" s="194" t="s">
        <v>7502</v>
      </c>
      <c r="BD966" s="194" t="s">
        <v>13575</v>
      </c>
      <c r="BJ966" s="230">
        <v>4</v>
      </c>
      <c r="BK966" s="230" t="s">
        <v>7504</v>
      </c>
      <c r="BL966" s="198" t="s">
        <v>7412</v>
      </c>
      <c r="CQ966" s="199">
        <v>1</v>
      </c>
    </row>
    <row r="967" spans="52:95" x14ac:dyDescent="0.25">
      <c r="AZ967" s="230" t="s">
        <v>1174</v>
      </c>
      <c r="BA967" s="230" t="s">
        <v>5332</v>
      </c>
      <c r="BB967" s="230">
        <v>5</v>
      </c>
      <c r="BC967" s="194" t="s">
        <v>7529</v>
      </c>
      <c r="BD967" s="194" t="s">
        <v>9042</v>
      </c>
      <c r="BE967" s="194" t="s">
        <v>7532</v>
      </c>
      <c r="BF967" s="194" t="s">
        <v>7533</v>
      </c>
      <c r="BJ967" s="230">
        <v>4</v>
      </c>
      <c r="BK967" s="230" t="s">
        <v>7534</v>
      </c>
      <c r="BL967" s="198" t="s">
        <v>7412</v>
      </c>
      <c r="CQ967" s="199">
        <v>1</v>
      </c>
    </row>
    <row r="968" spans="52:95" x14ac:dyDescent="0.25">
      <c r="AZ968" s="230" t="s">
        <v>1174</v>
      </c>
      <c r="BA968" s="230" t="s">
        <v>7562</v>
      </c>
      <c r="BB968" s="230">
        <v>1</v>
      </c>
      <c r="BC968" s="194" t="s">
        <v>7563</v>
      </c>
      <c r="BD968" s="194" t="s">
        <v>13575</v>
      </c>
      <c r="BJ968" s="230">
        <v>4</v>
      </c>
      <c r="BK968" s="230" t="s">
        <v>7564</v>
      </c>
      <c r="BL968" s="198" t="s">
        <v>7412</v>
      </c>
      <c r="CQ968" s="199">
        <v>1</v>
      </c>
    </row>
    <row r="969" spans="52:95" x14ac:dyDescent="0.25">
      <c r="AZ969" s="230" t="s">
        <v>1174</v>
      </c>
      <c r="BA969" s="230" t="s">
        <v>7562</v>
      </c>
      <c r="BB969" s="230">
        <v>2</v>
      </c>
      <c r="BC969" s="194" t="s">
        <v>7589</v>
      </c>
      <c r="BD969" s="194" t="s">
        <v>7590</v>
      </c>
      <c r="BE969" s="194" t="s">
        <v>7591</v>
      </c>
      <c r="BF969" s="194" t="s">
        <v>7443</v>
      </c>
      <c r="BG969" s="194" t="s">
        <v>7442</v>
      </c>
      <c r="BH969" s="230" t="s">
        <v>7592</v>
      </c>
      <c r="BJ969" s="230">
        <v>4</v>
      </c>
      <c r="BK969" s="230" t="s">
        <v>7593</v>
      </c>
      <c r="BL969" s="198" t="s">
        <v>7412</v>
      </c>
      <c r="CQ969" s="199">
        <v>1</v>
      </c>
    </row>
    <row r="970" spans="52:95" x14ac:dyDescent="0.25">
      <c r="AZ970" s="230" t="s">
        <v>1174</v>
      </c>
      <c r="BA970" s="230" t="s">
        <v>7562</v>
      </c>
      <c r="BB970" s="230">
        <v>3</v>
      </c>
      <c r="BC970" s="194" t="s">
        <v>7620</v>
      </c>
      <c r="BD970" s="194" t="s">
        <v>13573</v>
      </c>
      <c r="BE970" s="194" t="s">
        <v>13574</v>
      </c>
      <c r="BJ970" s="230">
        <v>4</v>
      </c>
      <c r="BK970" s="230" t="s">
        <v>7622</v>
      </c>
      <c r="BL970" s="198" t="s">
        <v>7412</v>
      </c>
      <c r="CQ970" s="199">
        <v>1</v>
      </c>
    </row>
    <row r="971" spans="52:95" x14ac:dyDescent="0.25">
      <c r="AZ971" s="230" t="s">
        <v>1174</v>
      </c>
      <c r="BA971" s="230" t="s">
        <v>7562</v>
      </c>
      <c r="BB971" s="230">
        <v>4</v>
      </c>
      <c r="BC971" s="194" t="s">
        <v>7649</v>
      </c>
      <c r="BD971" s="194" t="s">
        <v>7650</v>
      </c>
      <c r="BE971" s="194" t="s">
        <v>7651</v>
      </c>
      <c r="BF971" s="194" t="s">
        <v>7652</v>
      </c>
      <c r="BG971" s="194" t="s">
        <v>7653</v>
      </c>
      <c r="BH971" s="230" t="s">
        <v>7654</v>
      </c>
      <c r="BI971" s="230" t="s">
        <v>7655</v>
      </c>
      <c r="BJ971" s="230">
        <v>4</v>
      </c>
      <c r="BK971" s="230" t="s">
        <v>7656</v>
      </c>
      <c r="BL971" s="198" t="s">
        <v>7412</v>
      </c>
      <c r="CQ971" s="199">
        <v>1</v>
      </c>
    </row>
    <row r="972" spans="52:95" x14ac:dyDescent="0.25">
      <c r="AZ972" s="230" t="s">
        <v>1174</v>
      </c>
      <c r="BA972" s="230" t="s">
        <v>7562</v>
      </c>
      <c r="BB972" s="230">
        <v>5</v>
      </c>
      <c r="BC972" s="194" t="s">
        <v>7686</v>
      </c>
      <c r="BD972" s="194" t="s">
        <v>7687</v>
      </c>
      <c r="BE972" s="194" t="s">
        <v>7688</v>
      </c>
      <c r="BF972" s="194" t="s">
        <v>7689</v>
      </c>
      <c r="BG972" s="194" t="s">
        <v>7690</v>
      </c>
      <c r="BH972" s="230" t="s">
        <v>7691</v>
      </c>
      <c r="BJ972" s="230">
        <v>4</v>
      </c>
      <c r="BK972" s="230" t="s">
        <v>7692</v>
      </c>
      <c r="BL972" s="198" t="s">
        <v>7412</v>
      </c>
      <c r="CQ972" s="199">
        <v>1</v>
      </c>
    </row>
    <row r="973" spans="52:95" x14ac:dyDescent="0.25">
      <c r="AZ973" s="230" t="s">
        <v>1174</v>
      </c>
      <c r="BA973" s="230" t="s">
        <v>5333</v>
      </c>
      <c r="BB973" s="230">
        <v>1</v>
      </c>
      <c r="BC973" s="194" t="s">
        <v>7719</v>
      </c>
      <c r="BD973" s="194" t="s">
        <v>13571</v>
      </c>
      <c r="BE973" s="194" t="s">
        <v>10683</v>
      </c>
      <c r="BH973" s="194"/>
      <c r="BI973" s="194"/>
      <c r="BJ973" s="230">
        <v>4</v>
      </c>
      <c r="BK973" s="230" t="s">
        <v>7720</v>
      </c>
      <c r="BL973" s="198" t="s">
        <v>7412</v>
      </c>
      <c r="CQ973" s="199">
        <v>1</v>
      </c>
    </row>
    <row r="974" spans="52:95" x14ac:dyDescent="0.25">
      <c r="AZ974" s="230" t="s">
        <v>1174</v>
      </c>
      <c r="BA974" s="230" t="s">
        <v>5333</v>
      </c>
      <c r="BB974" s="230">
        <v>2</v>
      </c>
      <c r="BC974" s="194" t="s">
        <v>7745</v>
      </c>
      <c r="BD974" s="194" t="s">
        <v>7746</v>
      </c>
      <c r="BE974" s="194" t="s">
        <v>7747</v>
      </c>
      <c r="BF974" s="194" t="s">
        <v>7748</v>
      </c>
      <c r="BG974" s="194" t="s">
        <v>7749</v>
      </c>
      <c r="BH974" s="194" t="s">
        <v>7750</v>
      </c>
      <c r="BI974" s="194"/>
      <c r="BJ974" s="230">
        <v>4</v>
      </c>
      <c r="BK974" s="230" t="s">
        <v>7751</v>
      </c>
      <c r="BL974" s="198" t="s">
        <v>7412</v>
      </c>
      <c r="CQ974" s="199">
        <v>1</v>
      </c>
    </row>
    <row r="975" spans="52:95" x14ac:dyDescent="0.25">
      <c r="AZ975" s="230" t="s">
        <v>1174</v>
      </c>
      <c r="BA975" s="230" t="s">
        <v>5333</v>
      </c>
      <c r="BB975" s="230">
        <v>3</v>
      </c>
      <c r="BC975" s="194" t="s">
        <v>7781</v>
      </c>
      <c r="BD975" s="194" t="s">
        <v>13571</v>
      </c>
      <c r="BE975" s="194" t="s">
        <v>13574</v>
      </c>
      <c r="BH975" s="194"/>
      <c r="BI975" s="194"/>
      <c r="BJ975" s="230">
        <v>4</v>
      </c>
      <c r="BK975" s="230" t="s">
        <v>7782</v>
      </c>
      <c r="BL975" s="198" t="s">
        <v>7412</v>
      </c>
      <c r="CQ975" s="199">
        <v>1</v>
      </c>
    </row>
    <row r="976" spans="52:95" x14ac:dyDescent="0.25">
      <c r="AZ976" s="230" t="s">
        <v>1174</v>
      </c>
      <c r="BA976" s="230" t="s">
        <v>5333</v>
      </c>
      <c r="BB976" s="230">
        <v>4</v>
      </c>
      <c r="BC976" s="194" t="s">
        <v>7806</v>
      </c>
      <c r="BD976" s="194" t="s">
        <v>7807</v>
      </c>
      <c r="BE976" s="194" t="s">
        <v>7808</v>
      </c>
      <c r="BF976" s="194" t="s">
        <v>7654</v>
      </c>
      <c r="BG976" s="194" t="s">
        <v>7809</v>
      </c>
      <c r="BH976" s="194" t="s">
        <v>7810</v>
      </c>
      <c r="BI976" s="194" t="s">
        <v>7811</v>
      </c>
      <c r="BJ976" s="230">
        <v>4</v>
      </c>
      <c r="BK976" s="230" t="s">
        <v>7812</v>
      </c>
      <c r="BL976" s="198" t="s">
        <v>7412</v>
      </c>
      <c r="CQ976" s="199">
        <v>1</v>
      </c>
    </row>
    <row r="977" spans="52:95" x14ac:dyDescent="0.25">
      <c r="AZ977" s="230" t="s">
        <v>1174</v>
      </c>
      <c r="BA977" s="230" t="s">
        <v>5333</v>
      </c>
      <c r="BB977" s="230">
        <v>5</v>
      </c>
      <c r="BC977" s="194" t="s">
        <v>7836</v>
      </c>
      <c r="BD977" s="194" t="s">
        <v>7837</v>
      </c>
      <c r="BE977" s="194" t="s">
        <v>7838</v>
      </c>
      <c r="BF977" s="194" t="s">
        <v>7839</v>
      </c>
      <c r="BG977" s="194" t="s">
        <v>7840</v>
      </c>
      <c r="BH977" s="194" t="s">
        <v>7533</v>
      </c>
      <c r="BI977" s="194"/>
      <c r="BJ977" s="230">
        <v>4</v>
      </c>
      <c r="BK977" s="230" t="s">
        <v>7841</v>
      </c>
      <c r="BL977" s="198" t="s">
        <v>7412</v>
      </c>
      <c r="CQ977" s="199">
        <v>1</v>
      </c>
    </row>
    <row r="978" spans="52:95" x14ac:dyDescent="0.25">
      <c r="AZ978" s="230" t="s">
        <v>1193</v>
      </c>
      <c r="BA978" s="230" t="s">
        <v>5332</v>
      </c>
      <c r="BB978" s="230">
        <v>1</v>
      </c>
      <c r="BC978" s="194" t="s">
        <v>7408</v>
      </c>
      <c r="BD978" s="194" t="s">
        <v>13576</v>
      </c>
      <c r="BE978" s="194" t="s">
        <v>10683</v>
      </c>
      <c r="BI978" s="194"/>
      <c r="BJ978" s="230">
        <v>4</v>
      </c>
      <c r="BK978" s="230" t="s">
        <v>7411</v>
      </c>
      <c r="BL978" s="198" t="s">
        <v>7412</v>
      </c>
      <c r="CQ978" s="199">
        <v>1</v>
      </c>
    </row>
    <row r="979" spans="52:95" x14ac:dyDescent="0.25">
      <c r="AZ979" s="230" t="s">
        <v>1193</v>
      </c>
      <c r="BA979" s="230" t="s">
        <v>5332</v>
      </c>
      <c r="BB979" s="230">
        <v>2</v>
      </c>
      <c r="BC979" s="194" t="s">
        <v>7439</v>
      </c>
      <c r="BD979" s="194" t="s">
        <v>13577</v>
      </c>
      <c r="BE979" s="194" t="s">
        <v>7441</v>
      </c>
      <c r="BF979" s="194" t="s">
        <v>7442</v>
      </c>
      <c r="BG979" s="194" t="s">
        <v>7443</v>
      </c>
      <c r="BI979" s="194"/>
      <c r="BJ979" s="230">
        <v>4</v>
      </c>
      <c r="BK979" s="230" t="s">
        <v>7444</v>
      </c>
      <c r="BL979" s="198" t="s">
        <v>7412</v>
      </c>
      <c r="CQ979" s="199">
        <v>1</v>
      </c>
    </row>
    <row r="980" spans="52:95" x14ac:dyDescent="0.25">
      <c r="AZ980" s="230" t="s">
        <v>1193</v>
      </c>
      <c r="BA980" s="230" t="s">
        <v>5332</v>
      </c>
      <c r="BB980" s="230">
        <v>3</v>
      </c>
      <c r="BC980" s="194" t="s">
        <v>7472</v>
      </c>
      <c r="BD980" s="194" t="s">
        <v>13578</v>
      </c>
      <c r="BE980" s="194" t="s">
        <v>13579</v>
      </c>
      <c r="BJ980" s="230">
        <v>4</v>
      </c>
      <c r="BK980" s="230" t="s">
        <v>7474</v>
      </c>
      <c r="BL980" s="198" t="s">
        <v>7412</v>
      </c>
      <c r="CQ980" s="199">
        <v>1</v>
      </c>
    </row>
    <row r="981" spans="52:95" x14ac:dyDescent="0.25">
      <c r="AZ981" s="230" t="s">
        <v>1193</v>
      </c>
      <c r="BA981" s="230" t="s">
        <v>5332</v>
      </c>
      <c r="BB981" s="230">
        <v>4</v>
      </c>
      <c r="BC981" s="194" t="s">
        <v>7502</v>
      </c>
      <c r="BD981" s="194" t="s">
        <v>13580</v>
      </c>
      <c r="BJ981" s="230">
        <v>4</v>
      </c>
      <c r="BK981" s="230" t="s">
        <v>7504</v>
      </c>
      <c r="BL981" s="198" t="s">
        <v>7412</v>
      </c>
      <c r="CQ981" s="199">
        <v>1</v>
      </c>
    </row>
    <row r="982" spans="52:95" x14ac:dyDescent="0.25">
      <c r="AZ982" s="230" t="s">
        <v>1193</v>
      </c>
      <c r="BA982" s="230" t="s">
        <v>5332</v>
      </c>
      <c r="BB982" s="230">
        <v>5</v>
      </c>
      <c r="BC982" s="194" t="s">
        <v>7529</v>
      </c>
      <c r="BD982" s="194" t="s">
        <v>9067</v>
      </c>
      <c r="BE982" s="194" t="s">
        <v>7532</v>
      </c>
      <c r="BF982" s="194" t="s">
        <v>7533</v>
      </c>
      <c r="BJ982" s="230">
        <v>4</v>
      </c>
      <c r="BK982" s="230" t="s">
        <v>7534</v>
      </c>
      <c r="BL982" s="198" t="s">
        <v>7412</v>
      </c>
      <c r="CQ982" s="199">
        <v>1</v>
      </c>
    </row>
    <row r="983" spans="52:95" x14ac:dyDescent="0.25">
      <c r="AZ983" s="230" t="s">
        <v>1193</v>
      </c>
      <c r="BA983" s="230" t="s">
        <v>7562</v>
      </c>
      <c r="BB983" s="230">
        <v>1</v>
      </c>
      <c r="BC983" s="194" t="s">
        <v>7563</v>
      </c>
      <c r="BD983" s="194" t="s">
        <v>13580</v>
      </c>
      <c r="BJ983" s="230">
        <v>4</v>
      </c>
      <c r="BK983" s="230" t="s">
        <v>7564</v>
      </c>
      <c r="BL983" s="198" t="s">
        <v>7412</v>
      </c>
      <c r="CQ983" s="199">
        <v>1</v>
      </c>
    </row>
    <row r="984" spans="52:95" x14ac:dyDescent="0.25">
      <c r="AZ984" s="230" t="s">
        <v>1193</v>
      </c>
      <c r="BA984" s="230" t="s">
        <v>7562</v>
      </c>
      <c r="BB984" s="230">
        <v>2</v>
      </c>
      <c r="BC984" s="194" t="s">
        <v>7589</v>
      </c>
      <c r="BD984" s="194" t="s">
        <v>7590</v>
      </c>
      <c r="BE984" s="194" t="s">
        <v>7591</v>
      </c>
      <c r="BF984" s="194" t="s">
        <v>7443</v>
      </c>
      <c r="BG984" s="194" t="s">
        <v>7442</v>
      </c>
      <c r="BH984" s="230" t="s">
        <v>7592</v>
      </c>
      <c r="BJ984" s="230">
        <v>4</v>
      </c>
      <c r="BK984" s="230" t="s">
        <v>7593</v>
      </c>
      <c r="BL984" s="198" t="s">
        <v>7412</v>
      </c>
      <c r="CQ984" s="199">
        <v>1</v>
      </c>
    </row>
    <row r="985" spans="52:95" x14ac:dyDescent="0.25">
      <c r="AZ985" s="230" t="s">
        <v>1193</v>
      </c>
      <c r="BA985" s="230" t="s">
        <v>7562</v>
      </c>
      <c r="BB985" s="230">
        <v>3</v>
      </c>
      <c r="BC985" s="194" t="s">
        <v>7620</v>
      </c>
      <c r="BD985" s="194" t="s">
        <v>13578</v>
      </c>
      <c r="BE985" s="194" t="s">
        <v>13579</v>
      </c>
      <c r="BJ985" s="230">
        <v>4</v>
      </c>
      <c r="BK985" s="230" t="s">
        <v>7622</v>
      </c>
      <c r="BL985" s="198" t="s">
        <v>7412</v>
      </c>
      <c r="CQ985" s="199">
        <v>1</v>
      </c>
    </row>
    <row r="986" spans="52:95" x14ac:dyDescent="0.25">
      <c r="AZ986" s="230" t="s">
        <v>1193</v>
      </c>
      <c r="BA986" s="230" t="s">
        <v>7562</v>
      </c>
      <c r="BB986" s="230">
        <v>4</v>
      </c>
      <c r="BC986" s="194" t="s">
        <v>7649</v>
      </c>
      <c r="BD986" s="194" t="s">
        <v>7650</v>
      </c>
      <c r="BE986" s="194" t="s">
        <v>7651</v>
      </c>
      <c r="BF986" s="194" t="s">
        <v>7652</v>
      </c>
      <c r="BG986" s="194" t="s">
        <v>7653</v>
      </c>
      <c r="BH986" s="230" t="s">
        <v>7654</v>
      </c>
      <c r="BI986" s="230" t="s">
        <v>7655</v>
      </c>
      <c r="BJ986" s="230">
        <v>4</v>
      </c>
      <c r="BK986" s="230" t="s">
        <v>7656</v>
      </c>
      <c r="BL986" s="198" t="s">
        <v>7412</v>
      </c>
      <c r="CQ986" s="199">
        <v>1</v>
      </c>
    </row>
    <row r="987" spans="52:95" x14ac:dyDescent="0.25">
      <c r="AZ987" s="230" t="s">
        <v>1193</v>
      </c>
      <c r="BA987" s="230" t="s">
        <v>7562</v>
      </c>
      <c r="BB987" s="230">
        <v>5</v>
      </c>
      <c r="BC987" s="194" t="s">
        <v>7686</v>
      </c>
      <c r="BD987" s="194" t="s">
        <v>7687</v>
      </c>
      <c r="BE987" s="194" t="s">
        <v>7688</v>
      </c>
      <c r="BF987" s="194" t="s">
        <v>7689</v>
      </c>
      <c r="BG987" s="194" t="s">
        <v>7690</v>
      </c>
      <c r="BH987" s="230" t="s">
        <v>7691</v>
      </c>
      <c r="BJ987" s="230">
        <v>4</v>
      </c>
      <c r="BK987" s="230" t="s">
        <v>7692</v>
      </c>
      <c r="BL987" s="198" t="s">
        <v>7412</v>
      </c>
      <c r="CQ987" s="199">
        <v>1</v>
      </c>
    </row>
    <row r="988" spans="52:95" x14ac:dyDescent="0.25">
      <c r="AZ988" s="230" t="s">
        <v>1193</v>
      </c>
      <c r="BA988" s="230" t="s">
        <v>5333</v>
      </c>
      <c r="BB988" s="230">
        <v>1</v>
      </c>
      <c r="BC988" s="194" t="s">
        <v>7719</v>
      </c>
      <c r="BD988" s="194" t="s">
        <v>13576</v>
      </c>
      <c r="BE988" s="194" t="s">
        <v>10683</v>
      </c>
      <c r="BH988" s="194"/>
      <c r="BI988" s="194"/>
      <c r="BJ988" s="230">
        <v>4</v>
      </c>
      <c r="BK988" s="230" t="s">
        <v>7720</v>
      </c>
      <c r="BL988" s="198" t="s">
        <v>7412</v>
      </c>
      <c r="CQ988" s="199">
        <v>1</v>
      </c>
    </row>
    <row r="989" spans="52:95" x14ac:dyDescent="0.25">
      <c r="AZ989" s="230" t="s">
        <v>1193</v>
      </c>
      <c r="BA989" s="230" t="s">
        <v>5333</v>
      </c>
      <c r="BB989" s="230">
        <v>2</v>
      </c>
      <c r="BC989" s="194" t="s">
        <v>7745</v>
      </c>
      <c r="BD989" s="194" t="s">
        <v>7746</v>
      </c>
      <c r="BE989" s="194" t="s">
        <v>7747</v>
      </c>
      <c r="BF989" s="194" t="s">
        <v>7748</v>
      </c>
      <c r="BG989" s="194" t="s">
        <v>7749</v>
      </c>
      <c r="BH989" s="194" t="s">
        <v>7750</v>
      </c>
      <c r="BI989" s="194"/>
      <c r="BJ989" s="230">
        <v>4</v>
      </c>
      <c r="BK989" s="230" t="s">
        <v>7751</v>
      </c>
      <c r="BL989" s="198" t="s">
        <v>7412</v>
      </c>
      <c r="CQ989" s="199">
        <v>1</v>
      </c>
    </row>
    <row r="990" spans="52:95" x14ac:dyDescent="0.25">
      <c r="AZ990" s="230" t="s">
        <v>1193</v>
      </c>
      <c r="BA990" s="230" t="s">
        <v>5333</v>
      </c>
      <c r="BB990" s="230">
        <v>3</v>
      </c>
      <c r="BC990" s="194" t="s">
        <v>7781</v>
      </c>
      <c r="BD990" s="194" t="s">
        <v>13576</v>
      </c>
      <c r="BE990" s="194" t="s">
        <v>13579</v>
      </c>
      <c r="BH990" s="194"/>
      <c r="BI990" s="194"/>
      <c r="BJ990" s="230">
        <v>4</v>
      </c>
      <c r="BK990" s="230" t="s">
        <v>7782</v>
      </c>
      <c r="BL990" s="198" t="s">
        <v>7412</v>
      </c>
      <c r="CQ990" s="199">
        <v>1</v>
      </c>
    </row>
    <row r="991" spans="52:95" x14ac:dyDescent="0.25">
      <c r="AZ991" s="230" t="s">
        <v>1193</v>
      </c>
      <c r="BA991" s="230" t="s">
        <v>5333</v>
      </c>
      <c r="BB991" s="230">
        <v>4</v>
      </c>
      <c r="BC991" s="194" t="s">
        <v>7806</v>
      </c>
      <c r="BD991" s="194" t="s">
        <v>7807</v>
      </c>
      <c r="BE991" s="194" t="s">
        <v>7808</v>
      </c>
      <c r="BF991" s="194" t="s">
        <v>7654</v>
      </c>
      <c r="BG991" s="194" t="s">
        <v>7809</v>
      </c>
      <c r="BH991" s="194" t="s">
        <v>7810</v>
      </c>
      <c r="BI991" s="194" t="s">
        <v>7811</v>
      </c>
      <c r="BJ991" s="230">
        <v>4</v>
      </c>
      <c r="BK991" s="230" t="s">
        <v>7812</v>
      </c>
      <c r="BL991" s="198" t="s">
        <v>7412</v>
      </c>
      <c r="CQ991" s="199">
        <v>1</v>
      </c>
    </row>
    <row r="992" spans="52:95" x14ac:dyDescent="0.25">
      <c r="AZ992" s="230" t="s">
        <v>1193</v>
      </c>
      <c r="BA992" s="230" t="s">
        <v>5333</v>
      </c>
      <c r="BB992" s="230">
        <v>5</v>
      </c>
      <c r="BC992" s="194" t="s">
        <v>7836</v>
      </c>
      <c r="BD992" s="194" t="s">
        <v>7837</v>
      </c>
      <c r="BE992" s="194" t="s">
        <v>7838</v>
      </c>
      <c r="BF992" s="194" t="s">
        <v>7839</v>
      </c>
      <c r="BG992" s="194" t="s">
        <v>7840</v>
      </c>
      <c r="BH992" s="194" t="s">
        <v>7533</v>
      </c>
      <c r="BI992" s="194"/>
      <c r="BJ992" s="230">
        <v>4</v>
      </c>
      <c r="BK992" s="230" t="s">
        <v>7841</v>
      </c>
      <c r="BL992" s="198" t="s">
        <v>7412</v>
      </c>
      <c r="CQ992" s="199">
        <v>1</v>
      </c>
    </row>
    <row r="993" spans="52:95" x14ac:dyDescent="0.25">
      <c r="AZ993" s="230" t="s">
        <v>1214</v>
      </c>
      <c r="BA993" s="230" t="s">
        <v>5332</v>
      </c>
      <c r="BB993" s="230">
        <v>1</v>
      </c>
      <c r="BC993" s="194" t="s">
        <v>7408</v>
      </c>
      <c r="BD993" s="194" t="s">
        <v>13581</v>
      </c>
      <c r="BE993" s="194" t="s">
        <v>10683</v>
      </c>
      <c r="BJ993" s="230">
        <v>4</v>
      </c>
      <c r="BK993" s="230" t="s">
        <v>7411</v>
      </c>
      <c r="BL993" s="198" t="s">
        <v>7412</v>
      </c>
      <c r="CQ993" s="199">
        <v>1</v>
      </c>
    </row>
    <row r="994" spans="52:95" x14ac:dyDescent="0.25">
      <c r="AZ994" s="230" t="s">
        <v>1214</v>
      </c>
      <c r="BA994" s="230" t="s">
        <v>5332</v>
      </c>
      <c r="BB994" s="230">
        <v>2</v>
      </c>
      <c r="BC994" s="194" t="s">
        <v>7439</v>
      </c>
      <c r="BD994" s="194" t="s">
        <v>13582</v>
      </c>
      <c r="BE994" s="194" t="s">
        <v>7441</v>
      </c>
      <c r="BF994" s="194" t="s">
        <v>7442</v>
      </c>
      <c r="BG994" s="194" t="s">
        <v>7443</v>
      </c>
      <c r="BJ994" s="230">
        <v>4</v>
      </c>
      <c r="BK994" s="230" t="s">
        <v>7444</v>
      </c>
      <c r="BL994" s="198" t="s">
        <v>7412</v>
      </c>
      <c r="CQ994" s="199">
        <v>1</v>
      </c>
    </row>
    <row r="995" spans="52:95" x14ac:dyDescent="0.25">
      <c r="AZ995" s="230" t="s">
        <v>1214</v>
      </c>
      <c r="BA995" s="230" t="s">
        <v>5332</v>
      </c>
      <c r="BB995" s="230">
        <v>3</v>
      </c>
      <c r="BC995" s="194" t="s">
        <v>7472</v>
      </c>
      <c r="BD995" s="194" t="s">
        <v>13583</v>
      </c>
      <c r="BE995" s="194" t="s">
        <v>13584</v>
      </c>
      <c r="BJ995" s="230">
        <v>4</v>
      </c>
      <c r="BK995" s="230" t="s">
        <v>7474</v>
      </c>
      <c r="BL995" s="198" t="s">
        <v>7412</v>
      </c>
      <c r="CQ995" s="199">
        <v>1</v>
      </c>
    </row>
    <row r="996" spans="52:95" x14ac:dyDescent="0.25">
      <c r="AZ996" s="230" t="s">
        <v>1214</v>
      </c>
      <c r="BA996" s="230" t="s">
        <v>5332</v>
      </c>
      <c r="BB996" s="230">
        <v>4</v>
      </c>
      <c r="BC996" s="194" t="s">
        <v>7502</v>
      </c>
      <c r="BD996" s="194" t="s">
        <v>13585</v>
      </c>
      <c r="BJ996" s="230">
        <v>4</v>
      </c>
      <c r="BK996" s="230" t="s">
        <v>7504</v>
      </c>
      <c r="BL996" s="198" t="s">
        <v>7412</v>
      </c>
      <c r="CQ996" s="199">
        <v>1</v>
      </c>
    </row>
    <row r="997" spans="52:95" x14ac:dyDescent="0.25">
      <c r="AZ997" s="230" t="s">
        <v>1214</v>
      </c>
      <c r="BA997" s="230" t="s">
        <v>5332</v>
      </c>
      <c r="BB997" s="230">
        <v>5</v>
      </c>
      <c r="BC997" s="194" t="s">
        <v>7529</v>
      </c>
      <c r="BD997" s="194" t="s">
        <v>13586</v>
      </c>
      <c r="BE997" s="194" t="s">
        <v>7532</v>
      </c>
      <c r="BF997" s="194" t="s">
        <v>7533</v>
      </c>
      <c r="BJ997" s="230">
        <v>4</v>
      </c>
      <c r="BK997" s="230" t="s">
        <v>7534</v>
      </c>
      <c r="BL997" s="198" t="s">
        <v>7412</v>
      </c>
      <c r="CQ997" s="199">
        <v>1</v>
      </c>
    </row>
    <row r="998" spans="52:95" x14ac:dyDescent="0.25">
      <c r="AZ998" s="230" t="s">
        <v>1214</v>
      </c>
      <c r="BA998" s="230" t="s">
        <v>7562</v>
      </c>
      <c r="BB998" s="230">
        <v>1</v>
      </c>
      <c r="BC998" s="194" t="s">
        <v>7563</v>
      </c>
      <c r="BD998" s="194" t="s">
        <v>13585</v>
      </c>
      <c r="BJ998" s="230">
        <v>4</v>
      </c>
      <c r="BK998" s="230" t="s">
        <v>7564</v>
      </c>
      <c r="BL998" s="198" t="s">
        <v>7412</v>
      </c>
      <c r="CQ998" s="199">
        <v>1</v>
      </c>
    </row>
    <row r="999" spans="52:95" x14ac:dyDescent="0.25">
      <c r="AZ999" s="230" t="s">
        <v>1214</v>
      </c>
      <c r="BA999" s="230" t="s">
        <v>7562</v>
      </c>
      <c r="BB999" s="230">
        <v>2</v>
      </c>
      <c r="BC999" s="194" t="s">
        <v>7589</v>
      </c>
      <c r="BD999" s="194" t="s">
        <v>7590</v>
      </c>
      <c r="BE999" s="194" t="s">
        <v>7591</v>
      </c>
      <c r="BF999" s="194" t="s">
        <v>7443</v>
      </c>
      <c r="BG999" s="194" t="s">
        <v>7442</v>
      </c>
      <c r="BH999" s="230" t="s">
        <v>7592</v>
      </c>
      <c r="BJ999" s="230">
        <v>4</v>
      </c>
      <c r="BK999" s="230" t="s">
        <v>7593</v>
      </c>
      <c r="BL999" s="198" t="s">
        <v>7412</v>
      </c>
      <c r="CQ999" s="199">
        <v>1</v>
      </c>
    </row>
    <row r="1000" spans="52:95" x14ac:dyDescent="0.25">
      <c r="AZ1000" s="230" t="s">
        <v>1214</v>
      </c>
      <c r="BA1000" s="230" t="s">
        <v>7562</v>
      </c>
      <c r="BB1000" s="230">
        <v>3</v>
      </c>
      <c r="BC1000" s="194" t="s">
        <v>7620</v>
      </c>
      <c r="BD1000" s="194" t="s">
        <v>13583</v>
      </c>
      <c r="BE1000" s="194" t="s">
        <v>13584</v>
      </c>
      <c r="BJ1000" s="230">
        <v>4</v>
      </c>
      <c r="BK1000" s="230" t="s">
        <v>7622</v>
      </c>
      <c r="BL1000" s="198" t="s">
        <v>7412</v>
      </c>
      <c r="CQ1000" s="199">
        <v>1</v>
      </c>
    </row>
    <row r="1001" spans="52:95" x14ac:dyDescent="0.25">
      <c r="AZ1001" s="230" t="s">
        <v>1214</v>
      </c>
      <c r="BA1001" s="230" t="s">
        <v>7562</v>
      </c>
      <c r="BB1001" s="230">
        <v>4</v>
      </c>
      <c r="BC1001" s="194" t="s">
        <v>7649</v>
      </c>
      <c r="BD1001" s="194" t="s">
        <v>7650</v>
      </c>
      <c r="BE1001" s="194" t="s">
        <v>7651</v>
      </c>
      <c r="BF1001" s="194" t="s">
        <v>7652</v>
      </c>
      <c r="BG1001" s="194" t="s">
        <v>7653</v>
      </c>
      <c r="BH1001" s="230" t="s">
        <v>7654</v>
      </c>
      <c r="BI1001" s="230" t="s">
        <v>7655</v>
      </c>
      <c r="BJ1001" s="230">
        <v>4</v>
      </c>
      <c r="BK1001" s="230" t="s">
        <v>7656</v>
      </c>
      <c r="BL1001" s="198" t="s">
        <v>7412</v>
      </c>
      <c r="CQ1001" s="199">
        <v>1</v>
      </c>
    </row>
    <row r="1002" spans="52:95" x14ac:dyDescent="0.25">
      <c r="AZ1002" s="230" t="s">
        <v>1214</v>
      </c>
      <c r="BA1002" s="230" t="s">
        <v>7562</v>
      </c>
      <c r="BB1002" s="230">
        <v>5</v>
      </c>
      <c r="BC1002" s="194" t="s">
        <v>7686</v>
      </c>
      <c r="BD1002" s="194" t="s">
        <v>7687</v>
      </c>
      <c r="BE1002" s="194" t="s">
        <v>7688</v>
      </c>
      <c r="BF1002" s="194" t="s">
        <v>7689</v>
      </c>
      <c r="BG1002" s="194" t="s">
        <v>7690</v>
      </c>
      <c r="BH1002" s="230" t="s">
        <v>7691</v>
      </c>
      <c r="BJ1002" s="230">
        <v>4</v>
      </c>
      <c r="BK1002" s="230" t="s">
        <v>7692</v>
      </c>
      <c r="BL1002" s="198" t="s">
        <v>7412</v>
      </c>
      <c r="CQ1002" s="199">
        <v>1</v>
      </c>
    </row>
    <row r="1003" spans="52:95" x14ac:dyDescent="0.25">
      <c r="AZ1003" s="230" t="s">
        <v>1214</v>
      </c>
      <c r="BA1003" s="230" t="s">
        <v>5333</v>
      </c>
      <c r="BB1003" s="230">
        <v>1</v>
      </c>
      <c r="BC1003" s="194" t="s">
        <v>7719</v>
      </c>
      <c r="BD1003" s="194" t="s">
        <v>13581</v>
      </c>
      <c r="BE1003" s="194" t="s">
        <v>10683</v>
      </c>
      <c r="BH1003" s="194"/>
      <c r="BI1003" s="194"/>
      <c r="BJ1003" s="230">
        <v>4</v>
      </c>
      <c r="BK1003" s="230" t="s">
        <v>7720</v>
      </c>
      <c r="BL1003" s="198" t="s">
        <v>7412</v>
      </c>
      <c r="CQ1003" s="199">
        <v>1</v>
      </c>
    </row>
    <row r="1004" spans="52:95" x14ac:dyDescent="0.25">
      <c r="AZ1004" s="230" t="s">
        <v>1214</v>
      </c>
      <c r="BA1004" s="230" t="s">
        <v>5333</v>
      </c>
      <c r="BB1004" s="230">
        <v>2</v>
      </c>
      <c r="BC1004" s="194" t="s">
        <v>7745</v>
      </c>
      <c r="BD1004" s="194" t="s">
        <v>7746</v>
      </c>
      <c r="BE1004" s="194" t="s">
        <v>7747</v>
      </c>
      <c r="BF1004" s="194" t="s">
        <v>7748</v>
      </c>
      <c r="BG1004" s="194" t="s">
        <v>7749</v>
      </c>
      <c r="BH1004" s="194" t="s">
        <v>7750</v>
      </c>
      <c r="BI1004" s="194"/>
      <c r="BJ1004" s="230">
        <v>4</v>
      </c>
      <c r="BK1004" s="230" t="s">
        <v>7751</v>
      </c>
      <c r="BL1004" s="198" t="s">
        <v>7412</v>
      </c>
      <c r="CQ1004" s="199">
        <v>1</v>
      </c>
    </row>
    <row r="1005" spans="52:95" x14ac:dyDescent="0.25">
      <c r="AZ1005" s="230" t="s">
        <v>1214</v>
      </c>
      <c r="BA1005" s="230" t="s">
        <v>5333</v>
      </c>
      <c r="BB1005" s="230">
        <v>3</v>
      </c>
      <c r="BC1005" s="194" t="s">
        <v>7781</v>
      </c>
      <c r="BD1005" s="194" t="s">
        <v>13581</v>
      </c>
      <c r="BE1005" s="194" t="s">
        <v>13584</v>
      </c>
      <c r="BH1005" s="194"/>
      <c r="BI1005" s="194"/>
      <c r="BJ1005" s="230">
        <v>4</v>
      </c>
      <c r="BK1005" s="230" t="s">
        <v>7782</v>
      </c>
      <c r="BL1005" s="198" t="s">
        <v>7412</v>
      </c>
      <c r="CQ1005" s="199">
        <v>1</v>
      </c>
    </row>
    <row r="1006" spans="52:95" x14ac:dyDescent="0.25">
      <c r="AZ1006" s="230" t="s">
        <v>1214</v>
      </c>
      <c r="BA1006" s="230" t="s">
        <v>5333</v>
      </c>
      <c r="BB1006" s="230">
        <v>4</v>
      </c>
      <c r="BC1006" s="194" t="s">
        <v>7806</v>
      </c>
      <c r="BD1006" s="194" t="s">
        <v>7807</v>
      </c>
      <c r="BE1006" s="194" t="s">
        <v>7808</v>
      </c>
      <c r="BF1006" s="194" t="s">
        <v>7654</v>
      </c>
      <c r="BG1006" s="194" t="s">
        <v>7809</v>
      </c>
      <c r="BH1006" s="194" t="s">
        <v>7810</v>
      </c>
      <c r="BI1006" s="194" t="s">
        <v>7811</v>
      </c>
      <c r="BJ1006" s="230">
        <v>4</v>
      </c>
      <c r="BK1006" s="230" t="s">
        <v>7812</v>
      </c>
      <c r="BL1006" s="198" t="s">
        <v>7412</v>
      </c>
      <c r="CQ1006" s="199">
        <v>1</v>
      </c>
    </row>
    <row r="1007" spans="52:95" x14ac:dyDescent="0.25">
      <c r="AZ1007" s="230" t="s">
        <v>1214</v>
      </c>
      <c r="BA1007" s="230" t="s">
        <v>5333</v>
      </c>
      <c r="BB1007" s="230">
        <v>5</v>
      </c>
      <c r="BC1007" s="194" t="s">
        <v>7836</v>
      </c>
      <c r="BD1007" s="194" t="s">
        <v>7837</v>
      </c>
      <c r="BE1007" s="194" t="s">
        <v>7838</v>
      </c>
      <c r="BF1007" s="194" t="s">
        <v>7839</v>
      </c>
      <c r="BG1007" s="194" t="s">
        <v>7840</v>
      </c>
      <c r="BH1007" s="194" t="s">
        <v>7533</v>
      </c>
      <c r="BI1007" s="194"/>
      <c r="BJ1007" s="230">
        <v>4</v>
      </c>
      <c r="BK1007" s="230" t="s">
        <v>7841</v>
      </c>
      <c r="BL1007" s="198" t="s">
        <v>7412</v>
      </c>
      <c r="CQ1007" s="199">
        <v>1</v>
      </c>
    </row>
    <row r="1008" spans="52:95" x14ac:dyDescent="0.25">
      <c r="AZ1008" s="230" t="s">
        <v>1235</v>
      </c>
      <c r="BA1008" s="230" t="s">
        <v>5332</v>
      </c>
      <c r="BB1008" s="230">
        <v>1</v>
      </c>
      <c r="BC1008" s="194" t="s">
        <v>7408</v>
      </c>
      <c r="BD1008" s="194" t="s">
        <v>9619</v>
      </c>
      <c r="BE1008" s="194" t="s">
        <v>10683</v>
      </c>
      <c r="BJ1008" s="230">
        <v>4</v>
      </c>
      <c r="BK1008" s="230" t="s">
        <v>7411</v>
      </c>
      <c r="BL1008" s="198" t="s">
        <v>7412</v>
      </c>
      <c r="CQ1008" s="199">
        <v>1</v>
      </c>
    </row>
    <row r="1009" spans="52:95" x14ac:dyDescent="0.25">
      <c r="AZ1009" s="230" t="s">
        <v>1235</v>
      </c>
      <c r="BA1009" s="230" t="s">
        <v>5332</v>
      </c>
      <c r="BB1009" s="230">
        <v>2</v>
      </c>
      <c r="BC1009" s="194" t="s">
        <v>7439</v>
      </c>
      <c r="BD1009" s="194" t="s">
        <v>13587</v>
      </c>
      <c r="BE1009" s="194" t="s">
        <v>7441</v>
      </c>
      <c r="BF1009" s="194" t="s">
        <v>7442</v>
      </c>
      <c r="BG1009" s="194" t="s">
        <v>7443</v>
      </c>
      <c r="BJ1009" s="230">
        <v>4</v>
      </c>
      <c r="BK1009" s="230" t="s">
        <v>7444</v>
      </c>
      <c r="BL1009" s="198" t="s">
        <v>7412</v>
      </c>
      <c r="CQ1009" s="199">
        <v>1</v>
      </c>
    </row>
    <row r="1010" spans="52:95" x14ac:dyDescent="0.25">
      <c r="AZ1010" s="230" t="s">
        <v>1235</v>
      </c>
      <c r="BA1010" s="230" t="s">
        <v>5332</v>
      </c>
      <c r="BB1010" s="230">
        <v>3</v>
      </c>
      <c r="BC1010" s="194" t="s">
        <v>7472</v>
      </c>
      <c r="BD1010" s="194" t="s">
        <v>13588</v>
      </c>
      <c r="BE1010" s="194" t="s">
        <v>13589</v>
      </c>
      <c r="BJ1010" s="230">
        <v>4</v>
      </c>
      <c r="BK1010" s="230" t="s">
        <v>7474</v>
      </c>
      <c r="BL1010" s="198" t="s">
        <v>7412</v>
      </c>
      <c r="CQ1010" s="199">
        <v>1</v>
      </c>
    </row>
    <row r="1011" spans="52:95" x14ac:dyDescent="0.25">
      <c r="AZ1011" s="230" t="s">
        <v>1235</v>
      </c>
      <c r="BA1011" s="230" t="s">
        <v>5332</v>
      </c>
      <c r="BB1011" s="230">
        <v>4</v>
      </c>
      <c r="BC1011" s="194" t="s">
        <v>7502</v>
      </c>
      <c r="BD1011" s="194" t="s">
        <v>13590</v>
      </c>
      <c r="BJ1011" s="230">
        <v>4</v>
      </c>
      <c r="BK1011" s="230" t="s">
        <v>7504</v>
      </c>
      <c r="BL1011" s="198" t="s">
        <v>7412</v>
      </c>
      <c r="CQ1011" s="199">
        <v>1</v>
      </c>
    </row>
    <row r="1012" spans="52:95" x14ac:dyDescent="0.25">
      <c r="AZ1012" s="230" t="s">
        <v>1235</v>
      </c>
      <c r="BA1012" s="230" t="s">
        <v>5332</v>
      </c>
      <c r="BB1012" s="230">
        <v>5</v>
      </c>
      <c r="BC1012" s="194" t="s">
        <v>7529</v>
      </c>
      <c r="BD1012" s="194" t="s">
        <v>9113</v>
      </c>
      <c r="BE1012" s="194" t="s">
        <v>7532</v>
      </c>
      <c r="BF1012" s="194" t="s">
        <v>7533</v>
      </c>
      <c r="BJ1012" s="230">
        <v>4</v>
      </c>
      <c r="BK1012" s="230" t="s">
        <v>7534</v>
      </c>
      <c r="BL1012" s="198" t="s">
        <v>7412</v>
      </c>
      <c r="CQ1012" s="199">
        <v>1</v>
      </c>
    </row>
    <row r="1013" spans="52:95" x14ac:dyDescent="0.25">
      <c r="AZ1013" s="230" t="s">
        <v>1235</v>
      </c>
      <c r="BA1013" s="230" t="s">
        <v>7562</v>
      </c>
      <c r="BB1013" s="230">
        <v>1</v>
      </c>
      <c r="BC1013" s="194" t="s">
        <v>7563</v>
      </c>
      <c r="BD1013" s="194" t="s">
        <v>13590</v>
      </c>
      <c r="BJ1013" s="230">
        <v>4</v>
      </c>
      <c r="BK1013" s="230" t="s">
        <v>7564</v>
      </c>
      <c r="BL1013" s="198" t="s">
        <v>7412</v>
      </c>
      <c r="CQ1013" s="199">
        <v>1</v>
      </c>
    </row>
    <row r="1014" spans="52:95" x14ac:dyDescent="0.25">
      <c r="AZ1014" s="230" t="s">
        <v>1235</v>
      </c>
      <c r="BA1014" s="230" t="s">
        <v>7562</v>
      </c>
      <c r="BB1014" s="230">
        <v>2</v>
      </c>
      <c r="BC1014" s="194" t="s">
        <v>7589</v>
      </c>
      <c r="BD1014" s="194" t="s">
        <v>7590</v>
      </c>
      <c r="BE1014" s="194" t="s">
        <v>7591</v>
      </c>
      <c r="BF1014" s="194" t="s">
        <v>7443</v>
      </c>
      <c r="BG1014" s="194" t="s">
        <v>7442</v>
      </c>
      <c r="BH1014" s="230" t="s">
        <v>7592</v>
      </c>
      <c r="BJ1014" s="230">
        <v>4</v>
      </c>
      <c r="BK1014" s="230" t="s">
        <v>7593</v>
      </c>
      <c r="BL1014" s="198" t="s">
        <v>7412</v>
      </c>
      <c r="CQ1014" s="199">
        <v>1</v>
      </c>
    </row>
    <row r="1015" spans="52:95" x14ac:dyDescent="0.25">
      <c r="AZ1015" s="230" t="s">
        <v>1235</v>
      </c>
      <c r="BA1015" s="230" t="s">
        <v>7562</v>
      </c>
      <c r="BB1015" s="230">
        <v>3</v>
      </c>
      <c r="BC1015" s="194" t="s">
        <v>7620</v>
      </c>
      <c r="BD1015" s="194" t="s">
        <v>13588</v>
      </c>
      <c r="BE1015" s="194" t="s">
        <v>13589</v>
      </c>
      <c r="BJ1015" s="230">
        <v>4</v>
      </c>
      <c r="BK1015" s="230" t="s">
        <v>7622</v>
      </c>
      <c r="BL1015" s="198" t="s">
        <v>7412</v>
      </c>
      <c r="CQ1015" s="199">
        <v>1</v>
      </c>
    </row>
    <row r="1016" spans="52:95" x14ac:dyDescent="0.25">
      <c r="AZ1016" s="230" t="s">
        <v>1235</v>
      </c>
      <c r="BA1016" s="230" t="s">
        <v>7562</v>
      </c>
      <c r="BB1016" s="230">
        <v>4</v>
      </c>
      <c r="BC1016" s="194" t="s">
        <v>7649</v>
      </c>
      <c r="BD1016" s="194" t="s">
        <v>7650</v>
      </c>
      <c r="BE1016" s="194" t="s">
        <v>7651</v>
      </c>
      <c r="BF1016" s="194" t="s">
        <v>7652</v>
      </c>
      <c r="BG1016" s="194" t="s">
        <v>7653</v>
      </c>
      <c r="BH1016" s="230" t="s">
        <v>7654</v>
      </c>
      <c r="BI1016" s="230" t="s">
        <v>7655</v>
      </c>
      <c r="BJ1016" s="230">
        <v>4</v>
      </c>
      <c r="BK1016" s="230" t="s">
        <v>7656</v>
      </c>
      <c r="BL1016" s="198" t="s">
        <v>7412</v>
      </c>
      <c r="CQ1016" s="199">
        <v>1</v>
      </c>
    </row>
    <row r="1017" spans="52:95" x14ac:dyDescent="0.25">
      <c r="AZ1017" s="230" t="s">
        <v>1235</v>
      </c>
      <c r="BA1017" s="230" t="s">
        <v>7562</v>
      </c>
      <c r="BB1017" s="230">
        <v>5</v>
      </c>
      <c r="BC1017" s="194" t="s">
        <v>7686</v>
      </c>
      <c r="BD1017" s="194" t="s">
        <v>7687</v>
      </c>
      <c r="BE1017" s="194" t="s">
        <v>7688</v>
      </c>
      <c r="BF1017" s="194" t="s">
        <v>7689</v>
      </c>
      <c r="BG1017" s="194" t="s">
        <v>7690</v>
      </c>
      <c r="BH1017" s="230" t="s">
        <v>7691</v>
      </c>
      <c r="BI1017" s="194"/>
      <c r="BJ1017" s="230">
        <v>4</v>
      </c>
      <c r="BK1017" s="230" t="s">
        <v>7692</v>
      </c>
      <c r="BL1017" s="198" t="s">
        <v>7412</v>
      </c>
      <c r="CQ1017" s="199">
        <v>1</v>
      </c>
    </row>
    <row r="1018" spans="52:95" x14ac:dyDescent="0.25">
      <c r="AZ1018" s="230" t="s">
        <v>1235</v>
      </c>
      <c r="BA1018" s="230" t="s">
        <v>5333</v>
      </c>
      <c r="BB1018" s="230">
        <v>1</v>
      </c>
      <c r="BC1018" s="194" t="s">
        <v>7719</v>
      </c>
      <c r="BD1018" s="194" t="s">
        <v>9619</v>
      </c>
      <c r="BE1018" s="194" t="s">
        <v>10683</v>
      </c>
      <c r="BH1018" s="194"/>
      <c r="BI1018" s="194"/>
      <c r="BJ1018" s="230">
        <v>4</v>
      </c>
      <c r="BK1018" s="230" t="s">
        <v>7720</v>
      </c>
      <c r="BL1018" s="198" t="s">
        <v>7412</v>
      </c>
      <c r="CQ1018" s="199">
        <v>1</v>
      </c>
    </row>
    <row r="1019" spans="52:95" x14ac:dyDescent="0.25">
      <c r="AZ1019" s="230" t="s">
        <v>1235</v>
      </c>
      <c r="BA1019" s="230" t="s">
        <v>5333</v>
      </c>
      <c r="BB1019" s="230">
        <v>2</v>
      </c>
      <c r="BC1019" s="194" t="s">
        <v>7745</v>
      </c>
      <c r="BD1019" s="194" t="s">
        <v>7746</v>
      </c>
      <c r="BE1019" s="194" t="s">
        <v>7747</v>
      </c>
      <c r="BF1019" s="194" t="s">
        <v>7748</v>
      </c>
      <c r="BG1019" s="194" t="s">
        <v>7749</v>
      </c>
      <c r="BH1019" s="194" t="s">
        <v>7750</v>
      </c>
      <c r="BI1019" s="194"/>
      <c r="BJ1019" s="230">
        <v>4</v>
      </c>
      <c r="BK1019" s="230" t="s">
        <v>7751</v>
      </c>
      <c r="BL1019" s="198" t="s">
        <v>7412</v>
      </c>
      <c r="CQ1019" s="199">
        <v>1</v>
      </c>
    </row>
    <row r="1020" spans="52:95" x14ac:dyDescent="0.25">
      <c r="AZ1020" s="230" t="s">
        <v>1235</v>
      </c>
      <c r="BA1020" s="230" t="s">
        <v>5333</v>
      </c>
      <c r="BB1020" s="230">
        <v>3</v>
      </c>
      <c r="BC1020" s="194" t="s">
        <v>7781</v>
      </c>
      <c r="BD1020" s="194" t="s">
        <v>9619</v>
      </c>
      <c r="BE1020" s="194" t="s">
        <v>13589</v>
      </c>
      <c r="BH1020" s="194"/>
      <c r="BI1020" s="194"/>
      <c r="BJ1020" s="230">
        <v>4</v>
      </c>
      <c r="BK1020" s="230" t="s">
        <v>7782</v>
      </c>
      <c r="BL1020" s="198" t="s">
        <v>7412</v>
      </c>
      <c r="CQ1020" s="199">
        <v>1</v>
      </c>
    </row>
    <row r="1021" spans="52:95" x14ac:dyDescent="0.25">
      <c r="AZ1021" s="230" t="s">
        <v>1235</v>
      </c>
      <c r="BA1021" s="230" t="s">
        <v>5333</v>
      </c>
      <c r="BB1021" s="230">
        <v>4</v>
      </c>
      <c r="BC1021" s="194" t="s">
        <v>7806</v>
      </c>
      <c r="BD1021" s="194" t="s">
        <v>7807</v>
      </c>
      <c r="BE1021" s="194" t="s">
        <v>7808</v>
      </c>
      <c r="BF1021" s="194" t="s">
        <v>7654</v>
      </c>
      <c r="BG1021" s="194" t="s">
        <v>7809</v>
      </c>
      <c r="BH1021" s="194" t="s">
        <v>7810</v>
      </c>
      <c r="BI1021" s="194" t="s">
        <v>7811</v>
      </c>
      <c r="BJ1021" s="230">
        <v>4</v>
      </c>
      <c r="BK1021" s="230" t="s">
        <v>7812</v>
      </c>
      <c r="BL1021" s="198" t="s">
        <v>7412</v>
      </c>
      <c r="CQ1021" s="199">
        <v>1</v>
      </c>
    </row>
    <row r="1022" spans="52:95" x14ac:dyDescent="0.25">
      <c r="AZ1022" s="230" t="s">
        <v>1235</v>
      </c>
      <c r="BA1022" s="230" t="s">
        <v>5333</v>
      </c>
      <c r="BB1022" s="230">
        <v>5</v>
      </c>
      <c r="BC1022" s="194" t="s">
        <v>7836</v>
      </c>
      <c r="BD1022" s="194" t="s">
        <v>7837</v>
      </c>
      <c r="BE1022" s="194" t="s">
        <v>7838</v>
      </c>
      <c r="BF1022" s="194" t="s">
        <v>7839</v>
      </c>
      <c r="BG1022" s="194" t="s">
        <v>7840</v>
      </c>
      <c r="BH1022" s="194" t="s">
        <v>7533</v>
      </c>
      <c r="BI1022" s="194"/>
      <c r="BJ1022" s="230">
        <v>4</v>
      </c>
      <c r="BK1022" s="230" t="s">
        <v>7841</v>
      </c>
      <c r="BL1022" s="198" t="s">
        <v>7412</v>
      </c>
      <c r="CQ1022" s="199">
        <v>1</v>
      </c>
    </row>
    <row r="1023" spans="52:95" x14ac:dyDescent="0.25">
      <c r="AZ1023" s="230" t="s">
        <v>1255</v>
      </c>
      <c r="BA1023" s="230" t="s">
        <v>5332</v>
      </c>
      <c r="BB1023" s="230">
        <v>1</v>
      </c>
      <c r="BC1023" s="194" t="s">
        <v>7408</v>
      </c>
      <c r="BD1023" s="194" t="s">
        <v>10683</v>
      </c>
      <c r="BJ1023" s="230">
        <v>4</v>
      </c>
      <c r="BK1023" s="230" t="s">
        <v>7411</v>
      </c>
      <c r="BL1023" s="198" t="s">
        <v>7412</v>
      </c>
      <c r="CQ1023" s="199">
        <v>1</v>
      </c>
    </row>
    <row r="1024" spans="52:95" x14ac:dyDescent="0.25">
      <c r="AZ1024" s="230" t="s">
        <v>1255</v>
      </c>
      <c r="BA1024" s="230" t="s">
        <v>5332</v>
      </c>
      <c r="BB1024" s="230">
        <v>2</v>
      </c>
      <c r="BC1024" s="194" t="s">
        <v>7439</v>
      </c>
      <c r="BD1024" s="194" t="s">
        <v>13591</v>
      </c>
      <c r="BE1024" s="194" t="s">
        <v>7441</v>
      </c>
      <c r="BF1024" s="194" t="s">
        <v>7442</v>
      </c>
      <c r="BG1024" s="194" t="s">
        <v>7443</v>
      </c>
      <c r="BJ1024" s="230">
        <v>4</v>
      </c>
      <c r="BK1024" s="230" t="s">
        <v>7444</v>
      </c>
      <c r="BL1024" s="198" t="s">
        <v>7412</v>
      </c>
      <c r="CQ1024" s="199">
        <v>1</v>
      </c>
    </row>
    <row r="1025" spans="52:95" x14ac:dyDescent="0.25">
      <c r="AZ1025" s="230" t="s">
        <v>1255</v>
      </c>
      <c r="BA1025" s="230" t="s">
        <v>5332</v>
      </c>
      <c r="BB1025" s="230">
        <v>3</v>
      </c>
      <c r="BC1025" s="194" t="s">
        <v>7472</v>
      </c>
      <c r="BD1025" s="194" t="s">
        <v>13592</v>
      </c>
      <c r="BE1025" s="194" t="s">
        <v>13593</v>
      </c>
      <c r="BI1025" s="194"/>
      <c r="BJ1025" s="230">
        <v>4</v>
      </c>
      <c r="BK1025" s="230" t="s">
        <v>7474</v>
      </c>
      <c r="BL1025" s="198" t="s">
        <v>7412</v>
      </c>
      <c r="CQ1025" s="199">
        <v>1</v>
      </c>
    </row>
    <row r="1026" spans="52:95" x14ac:dyDescent="0.25">
      <c r="AZ1026" s="230" t="s">
        <v>1255</v>
      </c>
      <c r="BA1026" s="230" t="s">
        <v>5332</v>
      </c>
      <c r="BB1026" s="230">
        <v>4</v>
      </c>
      <c r="BC1026" s="194" t="s">
        <v>7502</v>
      </c>
      <c r="BD1026" s="194" t="s">
        <v>13594</v>
      </c>
      <c r="BJ1026" s="230">
        <v>4</v>
      </c>
      <c r="BK1026" s="230" t="s">
        <v>7504</v>
      </c>
      <c r="BL1026" s="198" t="s">
        <v>7412</v>
      </c>
      <c r="CQ1026" s="199">
        <v>1</v>
      </c>
    </row>
    <row r="1027" spans="52:95" x14ac:dyDescent="0.25">
      <c r="AZ1027" s="230" t="s">
        <v>1255</v>
      </c>
      <c r="BA1027" s="230" t="s">
        <v>5332</v>
      </c>
      <c r="BB1027" s="230">
        <v>5</v>
      </c>
      <c r="BC1027" s="194" t="s">
        <v>7529</v>
      </c>
      <c r="BD1027" s="194" t="s">
        <v>9137</v>
      </c>
      <c r="BE1027" s="194" t="s">
        <v>7532</v>
      </c>
      <c r="BF1027" s="194" t="s">
        <v>7533</v>
      </c>
      <c r="BJ1027" s="230">
        <v>4</v>
      </c>
      <c r="BK1027" s="230" t="s">
        <v>7534</v>
      </c>
      <c r="BL1027" s="198" t="s">
        <v>7412</v>
      </c>
      <c r="CQ1027" s="199">
        <v>1</v>
      </c>
    </row>
    <row r="1028" spans="52:95" x14ac:dyDescent="0.25">
      <c r="AZ1028" s="230" t="s">
        <v>1255</v>
      </c>
      <c r="BA1028" s="230" t="s">
        <v>7562</v>
      </c>
      <c r="BB1028" s="230">
        <v>1</v>
      </c>
      <c r="BC1028" s="194" t="s">
        <v>7563</v>
      </c>
      <c r="BD1028" s="194" t="s">
        <v>13594</v>
      </c>
      <c r="BJ1028" s="230">
        <v>4</v>
      </c>
      <c r="BK1028" s="230" t="s">
        <v>7564</v>
      </c>
      <c r="BL1028" s="198" t="s">
        <v>7412</v>
      </c>
      <c r="CQ1028" s="199">
        <v>1</v>
      </c>
    </row>
    <row r="1029" spans="52:95" x14ac:dyDescent="0.25">
      <c r="AZ1029" s="230" t="s">
        <v>1255</v>
      </c>
      <c r="BA1029" s="230" t="s">
        <v>7562</v>
      </c>
      <c r="BB1029" s="230">
        <v>2</v>
      </c>
      <c r="BC1029" s="194" t="s">
        <v>7589</v>
      </c>
      <c r="BD1029" s="194" t="s">
        <v>7590</v>
      </c>
      <c r="BE1029" s="194" t="s">
        <v>7591</v>
      </c>
      <c r="BF1029" s="194" t="s">
        <v>7443</v>
      </c>
      <c r="BG1029" s="194" t="s">
        <v>7442</v>
      </c>
      <c r="BH1029" s="230" t="s">
        <v>7592</v>
      </c>
      <c r="BJ1029" s="230">
        <v>4</v>
      </c>
      <c r="BK1029" s="230" t="s">
        <v>7593</v>
      </c>
      <c r="BL1029" s="198" t="s">
        <v>7412</v>
      </c>
      <c r="CQ1029" s="199">
        <v>1</v>
      </c>
    </row>
    <row r="1030" spans="52:95" x14ac:dyDescent="0.25">
      <c r="AZ1030" s="230" t="s">
        <v>1255</v>
      </c>
      <c r="BA1030" s="230" t="s">
        <v>7562</v>
      </c>
      <c r="BB1030" s="230">
        <v>3</v>
      </c>
      <c r="BC1030" s="194" t="s">
        <v>7620</v>
      </c>
      <c r="BD1030" s="194" t="s">
        <v>13592</v>
      </c>
      <c r="BE1030" s="194" t="s">
        <v>13593</v>
      </c>
      <c r="BI1030" s="194"/>
      <c r="BJ1030" s="230">
        <v>4</v>
      </c>
      <c r="BK1030" s="230" t="s">
        <v>7622</v>
      </c>
      <c r="BL1030" s="198" t="s">
        <v>7412</v>
      </c>
      <c r="CQ1030" s="199">
        <v>1</v>
      </c>
    </row>
    <row r="1031" spans="52:95" x14ac:dyDescent="0.25">
      <c r="AZ1031" s="230" t="s">
        <v>1255</v>
      </c>
      <c r="BA1031" s="230" t="s">
        <v>7562</v>
      </c>
      <c r="BB1031" s="230">
        <v>4</v>
      </c>
      <c r="BC1031" s="194" t="s">
        <v>7649</v>
      </c>
      <c r="BD1031" s="194" t="s">
        <v>7650</v>
      </c>
      <c r="BE1031" s="194" t="s">
        <v>7651</v>
      </c>
      <c r="BF1031" s="194" t="s">
        <v>7652</v>
      </c>
      <c r="BG1031" s="194" t="s">
        <v>7653</v>
      </c>
      <c r="BH1031" s="230" t="s">
        <v>7654</v>
      </c>
      <c r="BI1031" s="230" t="s">
        <v>7655</v>
      </c>
      <c r="BJ1031" s="230">
        <v>4</v>
      </c>
      <c r="BK1031" s="230" t="s">
        <v>7656</v>
      </c>
      <c r="BL1031" s="198" t="s">
        <v>7412</v>
      </c>
      <c r="CQ1031" s="199">
        <v>1</v>
      </c>
    </row>
    <row r="1032" spans="52:95" x14ac:dyDescent="0.25">
      <c r="AZ1032" s="230" t="s">
        <v>1255</v>
      </c>
      <c r="BA1032" s="230" t="s">
        <v>7562</v>
      </c>
      <c r="BB1032" s="230">
        <v>5</v>
      </c>
      <c r="BC1032" s="194" t="s">
        <v>7686</v>
      </c>
      <c r="BD1032" s="194" t="s">
        <v>7687</v>
      </c>
      <c r="BE1032" s="194" t="s">
        <v>7688</v>
      </c>
      <c r="BF1032" s="194" t="s">
        <v>7689</v>
      </c>
      <c r="BG1032" s="194" t="s">
        <v>7690</v>
      </c>
      <c r="BH1032" s="230" t="s">
        <v>7691</v>
      </c>
      <c r="BJ1032" s="230">
        <v>4</v>
      </c>
      <c r="BK1032" s="230" t="s">
        <v>7692</v>
      </c>
      <c r="BL1032" s="198" t="s">
        <v>7412</v>
      </c>
      <c r="CQ1032" s="199">
        <v>1</v>
      </c>
    </row>
    <row r="1033" spans="52:95" x14ac:dyDescent="0.25">
      <c r="AZ1033" s="230" t="s">
        <v>1255</v>
      </c>
      <c r="BA1033" s="230" t="s">
        <v>5333</v>
      </c>
      <c r="BB1033" s="230">
        <v>1</v>
      </c>
      <c r="BC1033" s="194" t="s">
        <v>7719</v>
      </c>
      <c r="BD1033" s="194" t="s">
        <v>10683</v>
      </c>
      <c r="BH1033" s="194"/>
      <c r="BI1033" s="194"/>
      <c r="BJ1033" s="230">
        <v>4</v>
      </c>
      <c r="BK1033" s="230" t="s">
        <v>7720</v>
      </c>
      <c r="BL1033" s="198" t="s">
        <v>7412</v>
      </c>
      <c r="CQ1033" s="199">
        <v>1</v>
      </c>
    </row>
    <row r="1034" spans="52:95" x14ac:dyDescent="0.25">
      <c r="AZ1034" s="230" t="s">
        <v>1255</v>
      </c>
      <c r="BA1034" s="230" t="s">
        <v>5333</v>
      </c>
      <c r="BB1034" s="230">
        <v>2</v>
      </c>
      <c r="BC1034" s="194" t="s">
        <v>7745</v>
      </c>
      <c r="BD1034" s="194" t="s">
        <v>7746</v>
      </c>
      <c r="BE1034" s="194" t="s">
        <v>7747</v>
      </c>
      <c r="BF1034" s="194" t="s">
        <v>7748</v>
      </c>
      <c r="BG1034" s="194" t="s">
        <v>7749</v>
      </c>
      <c r="BH1034" s="194" t="s">
        <v>7750</v>
      </c>
      <c r="BI1034" s="194"/>
      <c r="BJ1034" s="230">
        <v>4</v>
      </c>
      <c r="BK1034" s="230" t="s">
        <v>7751</v>
      </c>
      <c r="BL1034" s="198" t="s">
        <v>7412</v>
      </c>
      <c r="CQ1034" s="199">
        <v>1</v>
      </c>
    </row>
    <row r="1035" spans="52:95" x14ac:dyDescent="0.25">
      <c r="AZ1035" s="230" t="s">
        <v>1255</v>
      </c>
      <c r="BA1035" s="230" t="s">
        <v>5333</v>
      </c>
      <c r="BB1035" s="230">
        <v>3</v>
      </c>
      <c r="BC1035" s="194" t="s">
        <v>7781</v>
      </c>
      <c r="BD1035" s="194" t="s">
        <v>13593</v>
      </c>
      <c r="BH1035" s="194"/>
      <c r="BI1035" s="194"/>
      <c r="BJ1035" s="230">
        <v>4</v>
      </c>
      <c r="BK1035" s="230" t="s">
        <v>7782</v>
      </c>
      <c r="BL1035" s="198" t="s">
        <v>7412</v>
      </c>
      <c r="CQ1035" s="199">
        <v>1</v>
      </c>
    </row>
    <row r="1036" spans="52:95" x14ac:dyDescent="0.25">
      <c r="AZ1036" s="230" t="s">
        <v>1255</v>
      </c>
      <c r="BA1036" s="230" t="s">
        <v>5333</v>
      </c>
      <c r="BB1036" s="230">
        <v>4</v>
      </c>
      <c r="BC1036" s="194" t="s">
        <v>7806</v>
      </c>
      <c r="BD1036" s="194" t="s">
        <v>7807</v>
      </c>
      <c r="BE1036" s="194" t="s">
        <v>7808</v>
      </c>
      <c r="BF1036" s="194" t="s">
        <v>7654</v>
      </c>
      <c r="BG1036" s="194" t="s">
        <v>7809</v>
      </c>
      <c r="BH1036" s="194" t="s">
        <v>7810</v>
      </c>
      <c r="BI1036" s="194" t="s">
        <v>7811</v>
      </c>
      <c r="BJ1036" s="230">
        <v>4</v>
      </c>
      <c r="BK1036" s="230" t="s">
        <v>7812</v>
      </c>
      <c r="BL1036" s="198" t="s">
        <v>7412</v>
      </c>
      <c r="CQ1036" s="199">
        <v>1</v>
      </c>
    </row>
    <row r="1037" spans="52:95" x14ac:dyDescent="0.25">
      <c r="AZ1037" s="230" t="s">
        <v>1255</v>
      </c>
      <c r="BA1037" s="230" t="s">
        <v>5333</v>
      </c>
      <c r="BB1037" s="230">
        <v>5</v>
      </c>
      <c r="BC1037" s="194" t="s">
        <v>7836</v>
      </c>
      <c r="BD1037" s="194" t="s">
        <v>7837</v>
      </c>
      <c r="BE1037" s="194" t="s">
        <v>7838</v>
      </c>
      <c r="BF1037" s="194" t="s">
        <v>7839</v>
      </c>
      <c r="BG1037" s="194" t="s">
        <v>7840</v>
      </c>
      <c r="BH1037" s="194" t="s">
        <v>7533</v>
      </c>
      <c r="BI1037" s="194"/>
      <c r="BJ1037" s="230">
        <v>4</v>
      </c>
      <c r="BK1037" s="230" t="s">
        <v>7841</v>
      </c>
      <c r="BL1037" s="198" t="s">
        <v>7412</v>
      </c>
      <c r="CQ1037" s="199">
        <v>1</v>
      </c>
    </row>
    <row r="1038" spans="52:95" x14ac:dyDescent="0.25">
      <c r="AZ1038" s="230" t="s">
        <v>1269</v>
      </c>
      <c r="BA1038" s="230" t="s">
        <v>5332</v>
      </c>
      <c r="BB1038" s="230">
        <v>1</v>
      </c>
      <c r="BC1038" s="194" t="s">
        <v>7408</v>
      </c>
      <c r="BD1038" s="194" t="s">
        <v>10683</v>
      </c>
      <c r="BJ1038" s="230">
        <v>4</v>
      </c>
      <c r="BK1038" s="230" t="s">
        <v>7411</v>
      </c>
      <c r="BL1038" s="198" t="s">
        <v>7412</v>
      </c>
      <c r="CQ1038" s="199">
        <v>1</v>
      </c>
    </row>
    <row r="1039" spans="52:95" x14ac:dyDescent="0.25">
      <c r="AZ1039" s="230" t="s">
        <v>1269</v>
      </c>
      <c r="BA1039" s="230" t="s">
        <v>5332</v>
      </c>
      <c r="BB1039" s="230">
        <v>2</v>
      </c>
      <c r="BC1039" s="194" t="s">
        <v>7439</v>
      </c>
      <c r="BD1039" s="194" t="s">
        <v>13595</v>
      </c>
      <c r="BE1039" s="194" t="s">
        <v>7441</v>
      </c>
      <c r="BF1039" s="194" t="s">
        <v>7442</v>
      </c>
      <c r="BG1039" s="194" t="s">
        <v>7443</v>
      </c>
      <c r="BJ1039" s="230">
        <v>4</v>
      </c>
      <c r="BK1039" s="230" t="s">
        <v>7444</v>
      </c>
      <c r="BL1039" s="198" t="s">
        <v>7412</v>
      </c>
      <c r="CQ1039" s="199">
        <v>1</v>
      </c>
    </row>
    <row r="1040" spans="52:95" x14ac:dyDescent="0.25">
      <c r="AZ1040" s="230" t="s">
        <v>1269</v>
      </c>
      <c r="BA1040" s="230" t="s">
        <v>5332</v>
      </c>
      <c r="BB1040" s="230">
        <v>3</v>
      </c>
      <c r="BC1040" s="194" t="s">
        <v>7472</v>
      </c>
      <c r="BD1040" s="194" t="s">
        <v>13596</v>
      </c>
      <c r="BE1040" s="194" t="s">
        <v>13597</v>
      </c>
      <c r="BI1040" s="194"/>
      <c r="BJ1040" s="230">
        <v>4</v>
      </c>
      <c r="BK1040" s="230" t="s">
        <v>7474</v>
      </c>
      <c r="BL1040" s="198" t="s">
        <v>7412</v>
      </c>
      <c r="CQ1040" s="199">
        <v>1</v>
      </c>
    </row>
    <row r="1041" spans="52:95" x14ac:dyDescent="0.25">
      <c r="AZ1041" s="230" t="s">
        <v>1269</v>
      </c>
      <c r="BA1041" s="230" t="s">
        <v>5332</v>
      </c>
      <c r="BB1041" s="230">
        <v>4</v>
      </c>
      <c r="BC1041" s="194" t="s">
        <v>7502</v>
      </c>
      <c r="BD1041" s="194" t="s">
        <v>13598</v>
      </c>
      <c r="BJ1041" s="230">
        <v>4</v>
      </c>
      <c r="BK1041" s="230" t="s">
        <v>7504</v>
      </c>
      <c r="BL1041" s="198" t="s">
        <v>7412</v>
      </c>
      <c r="CQ1041" s="199">
        <v>1</v>
      </c>
    </row>
    <row r="1042" spans="52:95" x14ac:dyDescent="0.25">
      <c r="AZ1042" s="230" t="s">
        <v>1269</v>
      </c>
      <c r="BA1042" s="230" t="s">
        <v>5332</v>
      </c>
      <c r="BB1042" s="230">
        <v>5</v>
      </c>
      <c r="BC1042" s="194" t="s">
        <v>7529</v>
      </c>
      <c r="BD1042" s="194" t="s">
        <v>12883</v>
      </c>
      <c r="BE1042" s="194" t="s">
        <v>7532</v>
      </c>
      <c r="BF1042" s="194" t="s">
        <v>7533</v>
      </c>
      <c r="BJ1042" s="230">
        <v>4</v>
      </c>
      <c r="BK1042" s="230" t="s">
        <v>7534</v>
      </c>
      <c r="BL1042" s="198" t="s">
        <v>7412</v>
      </c>
      <c r="CQ1042" s="199">
        <v>1</v>
      </c>
    </row>
    <row r="1043" spans="52:95" x14ac:dyDescent="0.25">
      <c r="AZ1043" s="230" t="s">
        <v>1269</v>
      </c>
      <c r="BA1043" s="230" t="s">
        <v>7562</v>
      </c>
      <c r="BB1043" s="230">
        <v>1</v>
      </c>
      <c r="BC1043" s="194" t="s">
        <v>7563</v>
      </c>
      <c r="BD1043" s="194" t="s">
        <v>13598</v>
      </c>
      <c r="BJ1043" s="230">
        <v>4</v>
      </c>
      <c r="BK1043" s="230" t="s">
        <v>7564</v>
      </c>
      <c r="BL1043" s="198" t="s">
        <v>7412</v>
      </c>
      <c r="CQ1043" s="199">
        <v>1</v>
      </c>
    </row>
    <row r="1044" spans="52:95" x14ac:dyDescent="0.25">
      <c r="AZ1044" s="230" t="s">
        <v>1269</v>
      </c>
      <c r="BA1044" s="230" t="s">
        <v>7562</v>
      </c>
      <c r="BB1044" s="230">
        <v>2</v>
      </c>
      <c r="BC1044" s="194" t="s">
        <v>7589</v>
      </c>
      <c r="BD1044" s="194" t="s">
        <v>7590</v>
      </c>
      <c r="BE1044" s="194" t="s">
        <v>7591</v>
      </c>
      <c r="BF1044" s="194" t="s">
        <v>7443</v>
      </c>
      <c r="BG1044" s="194" t="s">
        <v>7442</v>
      </c>
      <c r="BH1044" s="230" t="s">
        <v>7592</v>
      </c>
      <c r="BJ1044" s="230">
        <v>4</v>
      </c>
      <c r="BK1044" s="230" t="s">
        <v>7593</v>
      </c>
      <c r="BL1044" s="198" t="s">
        <v>7412</v>
      </c>
      <c r="CQ1044" s="199">
        <v>1</v>
      </c>
    </row>
    <row r="1045" spans="52:95" x14ac:dyDescent="0.25">
      <c r="AZ1045" s="230" t="s">
        <v>1269</v>
      </c>
      <c r="BA1045" s="230" t="s">
        <v>7562</v>
      </c>
      <c r="BB1045" s="230">
        <v>3</v>
      </c>
      <c r="BC1045" s="194" t="s">
        <v>7620</v>
      </c>
      <c r="BD1045" s="194" t="s">
        <v>13596</v>
      </c>
      <c r="BE1045" s="194" t="s">
        <v>13597</v>
      </c>
      <c r="BI1045" s="194"/>
      <c r="BJ1045" s="230">
        <v>4</v>
      </c>
      <c r="BK1045" s="230" t="s">
        <v>7622</v>
      </c>
      <c r="BL1045" s="198" t="s">
        <v>7412</v>
      </c>
      <c r="CQ1045" s="199">
        <v>1</v>
      </c>
    </row>
    <row r="1046" spans="52:95" x14ac:dyDescent="0.25">
      <c r="AZ1046" s="230" t="s">
        <v>1269</v>
      </c>
      <c r="BA1046" s="230" t="s">
        <v>7562</v>
      </c>
      <c r="BB1046" s="230">
        <v>4</v>
      </c>
      <c r="BC1046" s="194" t="s">
        <v>7649</v>
      </c>
      <c r="BD1046" s="194" t="s">
        <v>7650</v>
      </c>
      <c r="BE1046" s="194" t="s">
        <v>7651</v>
      </c>
      <c r="BF1046" s="194" t="s">
        <v>7652</v>
      </c>
      <c r="BG1046" s="194" t="s">
        <v>7653</v>
      </c>
      <c r="BH1046" s="230" t="s">
        <v>7654</v>
      </c>
      <c r="BI1046" s="230" t="s">
        <v>7655</v>
      </c>
      <c r="BJ1046" s="230">
        <v>4</v>
      </c>
      <c r="BK1046" s="230" t="s">
        <v>7656</v>
      </c>
      <c r="BL1046" s="198" t="s">
        <v>7412</v>
      </c>
      <c r="CQ1046" s="199">
        <v>1</v>
      </c>
    </row>
    <row r="1047" spans="52:95" x14ac:dyDescent="0.25">
      <c r="AZ1047" s="230" t="s">
        <v>1269</v>
      </c>
      <c r="BA1047" s="230" t="s">
        <v>7562</v>
      </c>
      <c r="BB1047" s="230">
        <v>5</v>
      </c>
      <c r="BC1047" s="194" t="s">
        <v>7686</v>
      </c>
      <c r="BD1047" s="194" t="s">
        <v>7687</v>
      </c>
      <c r="BE1047" s="194" t="s">
        <v>7688</v>
      </c>
      <c r="BF1047" s="194" t="s">
        <v>7689</v>
      </c>
      <c r="BG1047" s="194" t="s">
        <v>7690</v>
      </c>
      <c r="BH1047" s="230" t="s">
        <v>7691</v>
      </c>
      <c r="BJ1047" s="230">
        <v>4</v>
      </c>
      <c r="BK1047" s="230" t="s">
        <v>7692</v>
      </c>
      <c r="BL1047" s="198" t="s">
        <v>7412</v>
      </c>
      <c r="CQ1047" s="199">
        <v>1</v>
      </c>
    </row>
    <row r="1048" spans="52:95" x14ac:dyDescent="0.25">
      <c r="AZ1048" s="230" t="s">
        <v>1269</v>
      </c>
      <c r="BA1048" s="230" t="s">
        <v>5333</v>
      </c>
      <c r="BB1048" s="230">
        <v>1</v>
      </c>
      <c r="BC1048" s="194" t="s">
        <v>7719</v>
      </c>
      <c r="BD1048" s="194" t="s">
        <v>10683</v>
      </c>
      <c r="BH1048" s="194"/>
      <c r="BI1048" s="194"/>
      <c r="BJ1048" s="230">
        <v>4</v>
      </c>
      <c r="BK1048" s="230" t="s">
        <v>7720</v>
      </c>
      <c r="BL1048" s="198" t="s">
        <v>7412</v>
      </c>
      <c r="CQ1048" s="199">
        <v>1</v>
      </c>
    </row>
    <row r="1049" spans="52:95" x14ac:dyDescent="0.25">
      <c r="AZ1049" s="230" t="s">
        <v>1269</v>
      </c>
      <c r="BA1049" s="230" t="s">
        <v>5333</v>
      </c>
      <c r="BB1049" s="230">
        <v>2</v>
      </c>
      <c r="BC1049" s="194" t="s">
        <v>7745</v>
      </c>
      <c r="BD1049" s="194" t="s">
        <v>7746</v>
      </c>
      <c r="BE1049" s="194" t="s">
        <v>7747</v>
      </c>
      <c r="BF1049" s="194" t="s">
        <v>7748</v>
      </c>
      <c r="BG1049" s="194" t="s">
        <v>7749</v>
      </c>
      <c r="BH1049" s="194" t="s">
        <v>7750</v>
      </c>
      <c r="BI1049" s="194"/>
      <c r="BJ1049" s="230">
        <v>4</v>
      </c>
      <c r="BK1049" s="230" t="s">
        <v>7751</v>
      </c>
      <c r="BL1049" s="198" t="s">
        <v>7412</v>
      </c>
      <c r="CQ1049" s="199">
        <v>1</v>
      </c>
    </row>
    <row r="1050" spans="52:95" x14ac:dyDescent="0.25">
      <c r="AZ1050" s="230" t="s">
        <v>1269</v>
      </c>
      <c r="BA1050" s="230" t="s">
        <v>5333</v>
      </c>
      <c r="BB1050" s="230">
        <v>3</v>
      </c>
      <c r="BC1050" s="194" t="s">
        <v>7781</v>
      </c>
      <c r="BD1050" s="194" t="s">
        <v>13597</v>
      </c>
      <c r="BH1050" s="194"/>
      <c r="BI1050" s="194"/>
      <c r="BJ1050" s="230">
        <v>4</v>
      </c>
      <c r="BK1050" s="230" t="s">
        <v>7782</v>
      </c>
      <c r="BL1050" s="198" t="s">
        <v>7412</v>
      </c>
      <c r="CQ1050" s="199">
        <v>1</v>
      </c>
    </row>
    <row r="1051" spans="52:95" x14ac:dyDescent="0.25">
      <c r="AZ1051" s="230" t="s">
        <v>1269</v>
      </c>
      <c r="BA1051" s="230" t="s">
        <v>5333</v>
      </c>
      <c r="BB1051" s="230">
        <v>4</v>
      </c>
      <c r="BC1051" s="194" t="s">
        <v>7806</v>
      </c>
      <c r="BD1051" s="194" t="s">
        <v>7807</v>
      </c>
      <c r="BE1051" s="194" t="s">
        <v>7808</v>
      </c>
      <c r="BF1051" s="194" t="s">
        <v>7654</v>
      </c>
      <c r="BG1051" s="194" t="s">
        <v>7809</v>
      </c>
      <c r="BH1051" s="194" t="s">
        <v>7810</v>
      </c>
      <c r="BI1051" s="194" t="s">
        <v>7811</v>
      </c>
      <c r="BJ1051" s="230">
        <v>4</v>
      </c>
      <c r="BK1051" s="230" t="s">
        <v>7812</v>
      </c>
      <c r="BL1051" s="198" t="s">
        <v>7412</v>
      </c>
      <c r="CQ1051" s="199">
        <v>1</v>
      </c>
    </row>
    <row r="1052" spans="52:95" x14ac:dyDescent="0.25">
      <c r="AZ1052" s="230" t="s">
        <v>1269</v>
      </c>
      <c r="BA1052" s="230" t="s">
        <v>5333</v>
      </c>
      <c r="BB1052" s="230">
        <v>5</v>
      </c>
      <c r="BC1052" s="194" t="s">
        <v>7836</v>
      </c>
      <c r="BD1052" s="194" t="s">
        <v>7837</v>
      </c>
      <c r="BE1052" s="194" t="s">
        <v>7838</v>
      </c>
      <c r="BF1052" s="194" t="s">
        <v>7839</v>
      </c>
      <c r="BG1052" s="194" t="s">
        <v>7840</v>
      </c>
      <c r="BH1052" s="194" t="s">
        <v>7533</v>
      </c>
      <c r="BI1052" s="194"/>
      <c r="BJ1052" s="230">
        <v>4</v>
      </c>
      <c r="BK1052" s="230" t="s">
        <v>7841</v>
      </c>
      <c r="BL1052" s="198" t="s">
        <v>7412</v>
      </c>
      <c r="CQ1052" s="199">
        <v>1</v>
      </c>
    </row>
    <row r="1053" spans="52:95" x14ac:dyDescent="0.25">
      <c r="AZ1053" s="230" t="s">
        <v>1283</v>
      </c>
      <c r="BA1053" s="230" t="s">
        <v>5332</v>
      </c>
      <c r="BB1053" s="230">
        <v>1</v>
      </c>
      <c r="BC1053" s="194" t="s">
        <v>7408</v>
      </c>
      <c r="BD1053" s="194" t="s">
        <v>13599</v>
      </c>
      <c r="BE1053" s="194" t="s">
        <v>10683</v>
      </c>
      <c r="BJ1053" s="230">
        <v>4</v>
      </c>
      <c r="BK1053" s="230" t="s">
        <v>7411</v>
      </c>
      <c r="BL1053" s="198" t="s">
        <v>7412</v>
      </c>
      <c r="CQ1053" s="199">
        <v>1</v>
      </c>
    </row>
    <row r="1054" spans="52:95" x14ac:dyDescent="0.25">
      <c r="AZ1054" s="230" t="s">
        <v>1283</v>
      </c>
      <c r="BA1054" s="230" t="s">
        <v>5332</v>
      </c>
      <c r="BB1054" s="230">
        <v>2</v>
      </c>
      <c r="BC1054" s="194" t="s">
        <v>7439</v>
      </c>
      <c r="BD1054" s="194" t="s">
        <v>13600</v>
      </c>
      <c r="BE1054" s="194" t="s">
        <v>7441</v>
      </c>
      <c r="BF1054" s="194" t="s">
        <v>7442</v>
      </c>
      <c r="BG1054" s="194" t="s">
        <v>7443</v>
      </c>
      <c r="BJ1054" s="230">
        <v>4</v>
      </c>
      <c r="BK1054" s="230" t="s">
        <v>7444</v>
      </c>
      <c r="BL1054" s="198" t="s">
        <v>7412</v>
      </c>
      <c r="CQ1054" s="199">
        <v>1</v>
      </c>
    </row>
    <row r="1055" spans="52:95" x14ac:dyDescent="0.25">
      <c r="AZ1055" s="230" t="s">
        <v>1283</v>
      </c>
      <c r="BA1055" s="230" t="s">
        <v>5332</v>
      </c>
      <c r="BB1055" s="230">
        <v>3</v>
      </c>
      <c r="BC1055" s="194" t="s">
        <v>7472</v>
      </c>
      <c r="BD1055" s="194" t="s">
        <v>13601</v>
      </c>
      <c r="BE1055" s="194" t="s">
        <v>13602</v>
      </c>
      <c r="BJ1055" s="230">
        <v>4</v>
      </c>
      <c r="BK1055" s="230" t="s">
        <v>7474</v>
      </c>
      <c r="BL1055" s="198" t="s">
        <v>7412</v>
      </c>
      <c r="CQ1055" s="199">
        <v>1</v>
      </c>
    </row>
    <row r="1056" spans="52:95" x14ac:dyDescent="0.25">
      <c r="AZ1056" s="230" t="s">
        <v>1283</v>
      </c>
      <c r="BA1056" s="230" t="s">
        <v>5332</v>
      </c>
      <c r="BB1056" s="230">
        <v>4</v>
      </c>
      <c r="BC1056" s="194" t="s">
        <v>7502</v>
      </c>
      <c r="BD1056" s="194" t="s">
        <v>13603</v>
      </c>
      <c r="BJ1056" s="230">
        <v>4</v>
      </c>
      <c r="BK1056" s="230" t="s">
        <v>7504</v>
      </c>
      <c r="BL1056" s="198" t="s">
        <v>7412</v>
      </c>
      <c r="CQ1056" s="199">
        <v>1</v>
      </c>
    </row>
    <row r="1057" spans="52:95" x14ac:dyDescent="0.25">
      <c r="AZ1057" s="230" t="s">
        <v>1283</v>
      </c>
      <c r="BA1057" s="230" t="s">
        <v>5332</v>
      </c>
      <c r="BB1057" s="230">
        <v>5</v>
      </c>
      <c r="BC1057" s="194" t="s">
        <v>7529</v>
      </c>
      <c r="BD1057" s="194" t="s">
        <v>13604</v>
      </c>
      <c r="BE1057" s="194" t="s">
        <v>7532</v>
      </c>
      <c r="BF1057" s="194" t="s">
        <v>7533</v>
      </c>
      <c r="BJ1057" s="230">
        <v>4</v>
      </c>
      <c r="BK1057" s="230" t="s">
        <v>7534</v>
      </c>
      <c r="BL1057" s="198" t="s">
        <v>7412</v>
      </c>
      <c r="CQ1057" s="199">
        <v>1</v>
      </c>
    </row>
    <row r="1058" spans="52:95" x14ac:dyDescent="0.25">
      <c r="AZ1058" s="230" t="s">
        <v>1283</v>
      </c>
      <c r="BA1058" s="230" t="s">
        <v>7562</v>
      </c>
      <c r="BB1058" s="230">
        <v>1</v>
      </c>
      <c r="BC1058" s="194" t="s">
        <v>7563</v>
      </c>
      <c r="BD1058" s="194" t="s">
        <v>13603</v>
      </c>
      <c r="BJ1058" s="230">
        <v>4</v>
      </c>
      <c r="BK1058" s="230" t="s">
        <v>7564</v>
      </c>
      <c r="BL1058" s="198" t="s">
        <v>7412</v>
      </c>
      <c r="CQ1058" s="199">
        <v>1</v>
      </c>
    </row>
    <row r="1059" spans="52:95" x14ac:dyDescent="0.25">
      <c r="AZ1059" s="230" t="s">
        <v>1283</v>
      </c>
      <c r="BA1059" s="230" t="s">
        <v>7562</v>
      </c>
      <c r="BB1059" s="230">
        <v>2</v>
      </c>
      <c r="BC1059" s="194" t="s">
        <v>7589</v>
      </c>
      <c r="BD1059" s="194" t="s">
        <v>7590</v>
      </c>
      <c r="BE1059" s="194" t="s">
        <v>7591</v>
      </c>
      <c r="BF1059" s="194" t="s">
        <v>7443</v>
      </c>
      <c r="BG1059" s="194" t="s">
        <v>7442</v>
      </c>
      <c r="BH1059" s="230" t="s">
        <v>7592</v>
      </c>
      <c r="BJ1059" s="230">
        <v>4</v>
      </c>
      <c r="BK1059" s="230" t="s">
        <v>7593</v>
      </c>
      <c r="BL1059" s="198" t="s">
        <v>7412</v>
      </c>
      <c r="CQ1059" s="199">
        <v>1</v>
      </c>
    </row>
    <row r="1060" spans="52:95" x14ac:dyDescent="0.25">
      <c r="AZ1060" s="230" t="s">
        <v>1283</v>
      </c>
      <c r="BA1060" s="230" t="s">
        <v>7562</v>
      </c>
      <c r="BB1060" s="230">
        <v>3</v>
      </c>
      <c r="BC1060" s="194" t="s">
        <v>7620</v>
      </c>
      <c r="BD1060" s="194" t="s">
        <v>13601</v>
      </c>
      <c r="BE1060" s="194" t="s">
        <v>13602</v>
      </c>
      <c r="BJ1060" s="230">
        <v>4</v>
      </c>
      <c r="BK1060" s="230" t="s">
        <v>7622</v>
      </c>
      <c r="BL1060" s="198" t="s">
        <v>7412</v>
      </c>
      <c r="CQ1060" s="199">
        <v>1</v>
      </c>
    </row>
    <row r="1061" spans="52:95" x14ac:dyDescent="0.25">
      <c r="AZ1061" s="230" t="s">
        <v>1283</v>
      </c>
      <c r="BA1061" s="230" t="s">
        <v>7562</v>
      </c>
      <c r="BB1061" s="230">
        <v>4</v>
      </c>
      <c r="BC1061" s="194" t="s">
        <v>7649</v>
      </c>
      <c r="BD1061" s="194" t="s">
        <v>7650</v>
      </c>
      <c r="BE1061" s="194" t="s">
        <v>7651</v>
      </c>
      <c r="BF1061" s="194" t="s">
        <v>7652</v>
      </c>
      <c r="BG1061" s="194" t="s">
        <v>7653</v>
      </c>
      <c r="BH1061" s="230" t="s">
        <v>7654</v>
      </c>
      <c r="BI1061" s="230" t="s">
        <v>7655</v>
      </c>
      <c r="BJ1061" s="230">
        <v>4</v>
      </c>
      <c r="BK1061" s="230" t="s">
        <v>7656</v>
      </c>
      <c r="BL1061" s="198" t="s">
        <v>7412</v>
      </c>
      <c r="CQ1061" s="199">
        <v>1</v>
      </c>
    </row>
    <row r="1062" spans="52:95" x14ac:dyDescent="0.25">
      <c r="AZ1062" s="230" t="s">
        <v>1283</v>
      </c>
      <c r="BA1062" s="230" t="s">
        <v>7562</v>
      </c>
      <c r="BB1062" s="230">
        <v>5</v>
      </c>
      <c r="BC1062" s="194" t="s">
        <v>7686</v>
      </c>
      <c r="BD1062" s="194" t="s">
        <v>7687</v>
      </c>
      <c r="BE1062" s="194" t="s">
        <v>7688</v>
      </c>
      <c r="BF1062" s="194" t="s">
        <v>7689</v>
      </c>
      <c r="BG1062" s="194" t="s">
        <v>7690</v>
      </c>
      <c r="BH1062" s="230" t="s">
        <v>7691</v>
      </c>
      <c r="BJ1062" s="230">
        <v>4</v>
      </c>
      <c r="BK1062" s="230" t="s">
        <v>7692</v>
      </c>
      <c r="BL1062" s="198" t="s">
        <v>7412</v>
      </c>
      <c r="CQ1062" s="199">
        <v>1</v>
      </c>
    </row>
    <row r="1063" spans="52:95" x14ac:dyDescent="0.25">
      <c r="AZ1063" s="230" t="s">
        <v>1283</v>
      </c>
      <c r="BA1063" s="230" t="s">
        <v>5333</v>
      </c>
      <c r="BB1063" s="230">
        <v>1</v>
      </c>
      <c r="BC1063" s="194" t="s">
        <v>7719</v>
      </c>
      <c r="BD1063" s="194" t="s">
        <v>13599</v>
      </c>
      <c r="BE1063" s="194" t="s">
        <v>10683</v>
      </c>
      <c r="BH1063" s="194"/>
      <c r="BI1063" s="194"/>
      <c r="BJ1063" s="230">
        <v>4</v>
      </c>
      <c r="BK1063" s="230" t="s">
        <v>7720</v>
      </c>
      <c r="BL1063" s="198" t="s">
        <v>7412</v>
      </c>
      <c r="CQ1063" s="199">
        <v>1</v>
      </c>
    </row>
    <row r="1064" spans="52:95" x14ac:dyDescent="0.25">
      <c r="AZ1064" s="230" t="s">
        <v>1283</v>
      </c>
      <c r="BA1064" s="230" t="s">
        <v>5333</v>
      </c>
      <c r="BB1064" s="230">
        <v>2</v>
      </c>
      <c r="BC1064" s="194" t="s">
        <v>7745</v>
      </c>
      <c r="BD1064" s="194" t="s">
        <v>7746</v>
      </c>
      <c r="BE1064" s="194" t="s">
        <v>7747</v>
      </c>
      <c r="BF1064" s="194" t="s">
        <v>7748</v>
      </c>
      <c r="BG1064" s="194" t="s">
        <v>7749</v>
      </c>
      <c r="BH1064" s="194" t="s">
        <v>7750</v>
      </c>
      <c r="BI1064" s="194"/>
      <c r="BJ1064" s="230">
        <v>4</v>
      </c>
      <c r="BK1064" s="230" t="s">
        <v>7751</v>
      </c>
      <c r="BL1064" s="198" t="s">
        <v>7412</v>
      </c>
      <c r="CQ1064" s="199">
        <v>1</v>
      </c>
    </row>
    <row r="1065" spans="52:95" x14ac:dyDescent="0.25">
      <c r="AZ1065" s="230" t="s">
        <v>1283</v>
      </c>
      <c r="BA1065" s="230" t="s">
        <v>5333</v>
      </c>
      <c r="BB1065" s="230">
        <v>3</v>
      </c>
      <c r="BC1065" s="194" t="s">
        <v>7781</v>
      </c>
      <c r="BD1065" s="194" t="s">
        <v>13599</v>
      </c>
      <c r="BE1065" s="194" t="s">
        <v>13602</v>
      </c>
      <c r="BH1065" s="194"/>
      <c r="BI1065" s="194"/>
      <c r="BJ1065" s="230">
        <v>4</v>
      </c>
      <c r="BK1065" s="230" t="s">
        <v>7782</v>
      </c>
      <c r="BL1065" s="198" t="s">
        <v>7412</v>
      </c>
      <c r="CQ1065" s="199">
        <v>1</v>
      </c>
    </row>
    <row r="1066" spans="52:95" x14ac:dyDescent="0.25">
      <c r="AZ1066" s="230" t="s">
        <v>1283</v>
      </c>
      <c r="BA1066" s="230" t="s">
        <v>5333</v>
      </c>
      <c r="BB1066" s="230">
        <v>4</v>
      </c>
      <c r="BC1066" s="194" t="s">
        <v>7806</v>
      </c>
      <c r="BD1066" s="194" t="s">
        <v>7807</v>
      </c>
      <c r="BE1066" s="194" t="s">
        <v>7808</v>
      </c>
      <c r="BF1066" s="194" t="s">
        <v>7654</v>
      </c>
      <c r="BG1066" s="194" t="s">
        <v>7809</v>
      </c>
      <c r="BH1066" s="194" t="s">
        <v>7810</v>
      </c>
      <c r="BI1066" s="194" t="s">
        <v>7811</v>
      </c>
      <c r="BJ1066" s="230">
        <v>4</v>
      </c>
      <c r="BK1066" s="230" t="s">
        <v>7812</v>
      </c>
      <c r="BL1066" s="198" t="s">
        <v>7412</v>
      </c>
      <c r="CQ1066" s="199">
        <v>1</v>
      </c>
    </row>
    <row r="1067" spans="52:95" x14ac:dyDescent="0.25">
      <c r="AZ1067" s="230" t="s">
        <v>1283</v>
      </c>
      <c r="BA1067" s="230" t="s">
        <v>5333</v>
      </c>
      <c r="BB1067" s="230">
        <v>5</v>
      </c>
      <c r="BC1067" s="194" t="s">
        <v>7836</v>
      </c>
      <c r="BD1067" s="194" t="s">
        <v>7837</v>
      </c>
      <c r="BE1067" s="194" t="s">
        <v>7838</v>
      </c>
      <c r="BF1067" s="194" t="s">
        <v>7839</v>
      </c>
      <c r="BG1067" s="194" t="s">
        <v>7840</v>
      </c>
      <c r="BH1067" s="194" t="s">
        <v>7533</v>
      </c>
      <c r="BI1067" s="194"/>
      <c r="BJ1067" s="230">
        <v>4</v>
      </c>
      <c r="BK1067" s="230" t="s">
        <v>7841</v>
      </c>
      <c r="BL1067" s="198" t="s">
        <v>7412</v>
      </c>
      <c r="CQ1067" s="199">
        <v>1</v>
      </c>
    </row>
    <row r="1068" spans="52:95" x14ac:dyDescent="0.25">
      <c r="AZ1068" s="230" t="s">
        <v>1297</v>
      </c>
      <c r="BA1068" s="230" t="s">
        <v>5332</v>
      </c>
      <c r="BB1068" s="230">
        <v>1</v>
      </c>
      <c r="BC1068" s="194" t="s">
        <v>7408</v>
      </c>
      <c r="BD1068" s="194" t="s">
        <v>13605</v>
      </c>
      <c r="BE1068" s="194" t="s">
        <v>10683</v>
      </c>
      <c r="BJ1068" s="230">
        <v>4</v>
      </c>
      <c r="BK1068" s="230" t="s">
        <v>7411</v>
      </c>
      <c r="BL1068" s="198" t="s">
        <v>7412</v>
      </c>
      <c r="CQ1068" s="199">
        <v>1</v>
      </c>
    </row>
    <row r="1069" spans="52:95" x14ac:dyDescent="0.25">
      <c r="AZ1069" s="230" t="s">
        <v>1297</v>
      </c>
      <c r="BA1069" s="230" t="s">
        <v>5332</v>
      </c>
      <c r="BB1069" s="230">
        <v>2</v>
      </c>
      <c r="BC1069" s="194" t="s">
        <v>7439</v>
      </c>
      <c r="BD1069" s="194" t="s">
        <v>13606</v>
      </c>
      <c r="BE1069" s="194" t="s">
        <v>7441</v>
      </c>
      <c r="BF1069" s="194" t="s">
        <v>7442</v>
      </c>
      <c r="BG1069" s="194" t="s">
        <v>7443</v>
      </c>
      <c r="BJ1069" s="230">
        <v>4</v>
      </c>
      <c r="BK1069" s="230" t="s">
        <v>7444</v>
      </c>
      <c r="BL1069" s="198" t="s">
        <v>7412</v>
      </c>
      <c r="CQ1069" s="199">
        <v>1</v>
      </c>
    </row>
    <row r="1070" spans="52:95" x14ac:dyDescent="0.25">
      <c r="AZ1070" s="230" t="s">
        <v>1297</v>
      </c>
      <c r="BA1070" s="230" t="s">
        <v>5332</v>
      </c>
      <c r="BB1070" s="230">
        <v>3</v>
      </c>
      <c r="BC1070" s="194" t="s">
        <v>7472</v>
      </c>
      <c r="BD1070" s="194" t="s">
        <v>13607</v>
      </c>
      <c r="BE1070" s="194" t="s">
        <v>13608</v>
      </c>
      <c r="BJ1070" s="230">
        <v>4</v>
      </c>
      <c r="BK1070" s="230" t="s">
        <v>7474</v>
      </c>
      <c r="BL1070" s="198" t="s">
        <v>7412</v>
      </c>
      <c r="CQ1070" s="199">
        <v>1</v>
      </c>
    </row>
    <row r="1071" spans="52:95" x14ac:dyDescent="0.25">
      <c r="AZ1071" s="230" t="s">
        <v>1297</v>
      </c>
      <c r="BA1071" s="230" t="s">
        <v>5332</v>
      </c>
      <c r="BB1071" s="230">
        <v>4</v>
      </c>
      <c r="BC1071" s="194" t="s">
        <v>7502</v>
      </c>
      <c r="BD1071" s="194" t="s">
        <v>13609</v>
      </c>
      <c r="BJ1071" s="230">
        <v>4</v>
      </c>
      <c r="BK1071" s="230" t="s">
        <v>7504</v>
      </c>
      <c r="BL1071" s="198" t="s">
        <v>7412</v>
      </c>
      <c r="CQ1071" s="199">
        <v>1</v>
      </c>
    </row>
    <row r="1072" spans="52:95" x14ac:dyDescent="0.25">
      <c r="AZ1072" s="230" t="s">
        <v>1297</v>
      </c>
      <c r="BA1072" s="230" t="s">
        <v>5332</v>
      </c>
      <c r="BB1072" s="230">
        <v>5</v>
      </c>
      <c r="BC1072" s="194" t="s">
        <v>7529</v>
      </c>
      <c r="BD1072" s="194" t="s">
        <v>9205</v>
      </c>
      <c r="BE1072" s="194" t="s">
        <v>7532</v>
      </c>
      <c r="BF1072" s="194" t="s">
        <v>7533</v>
      </c>
      <c r="BJ1072" s="230">
        <v>4</v>
      </c>
      <c r="BK1072" s="230" t="s">
        <v>7534</v>
      </c>
      <c r="BL1072" s="198" t="s">
        <v>7412</v>
      </c>
      <c r="CQ1072" s="199">
        <v>1</v>
      </c>
    </row>
    <row r="1073" spans="52:95" x14ac:dyDescent="0.25">
      <c r="AZ1073" s="230" t="s">
        <v>1297</v>
      </c>
      <c r="BA1073" s="230" t="s">
        <v>7562</v>
      </c>
      <c r="BB1073" s="230">
        <v>1</v>
      </c>
      <c r="BC1073" s="194" t="s">
        <v>7563</v>
      </c>
      <c r="BD1073" s="194" t="s">
        <v>13609</v>
      </c>
      <c r="BJ1073" s="230">
        <v>4</v>
      </c>
      <c r="BK1073" s="230" t="s">
        <v>7564</v>
      </c>
      <c r="BL1073" s="198" t="s">
        <v>7412</v>
      </c>
      <c r="CQ1073" s="199">
        <v>1</v>
      </c>
    </row>
    <row r="1074" spans="52:95" x14ac:dyDescent="0.25">
      <c r="AZ1074" s="230" t="s">
        <v>1297</v>
      </c>
      <c r="BA1074" s="230" t="s">
        <v>7562</v>
      </c>
      <c r="BB1074" s="230">
        <v>2</v>
      </c>
      <c r="BC1074" s="194" t="s">
        <v>7589</v>
      </c>
      <c r="BD1074" s="194" t="s">
        <v>7590</v>
      </c>
      <c r="BE1074" s="194" t="s">
        <v>7591</v>
      </c>
      <c r="BF1074" s="194" t="s">
        <v>7443</v>
      </c>
      <c r="BG1074" s="194" t="s">
        <v>7442</v>
      </c>
      <c r="BH1074" s="230" t="s">
        <v>7592</v>
      </c>
      <c r="BJ1074" s="230">
        <v>4</v>
      </c>
      <c r="BK1074" s="230" t="s">
        <v>7593</v>
      </c>
      <c r="BL1074" s="198" t="s">
        <v>7412</v>
      </c>
      <c r="CQ1074" s="199">
        <v>1</v>
      </c>
    </row>
    <row r="1075" spans="52:95" x14ac:dyDescent="0.25">
      <c r="AZ1075" s="230" t="s">
        <v>1297</v>
      </c>
      <c r="BA1075" s="230" t="s">
        <v>7562</v>
      </c>
      <c r="BB1075" s="230">
        <v>3</v>
      </c>
      <c r="BC1075" s="194" t="s">
        <v>7620</v>
      </c>
      <c r="BD1075" s="194" t="s">
        <v>13607</v>
      </c>
      <c r="BE1075" s="194" t="s">
        <v>13608</v>
      </c>
      <c r="BJ1075" s="230">
        <v>4</v>
      </c>
      <c r="BK1075" s="230" t="s">
        <v>7622</v>
      </c>
      <c r="BL1075" s="198" t="s">
        <v>7412</v>
      </c>
      <c r="CQ1075" s="199">
        <v>1</v>
      </c>
    </row>
    <row r="1076" spans="52:95" x14ac:dyDescent="0.25">
      <c r="AZ1076" s="230" t="s">
        <v>1297</v>
      </c>
      <c r="BA1076" s="230" t="s">
        <v>7562</v>
      </c>
      <c r="BB1076" s="230">
        <v>4</v>
      </c>
      <c r="BC1076" s="194" t="s">
        <v>7649</v>
      </c>
      <c r="BD1076" s="194" t="s">
        <v>7650</v>
      </c>
      <c r="BE1076" s="194" t="s">
        <v>7651</v>
      </c>
      <c r="BF1076" s="194" t="s">
        <v>7652</v>
      </c>
      <c r="BG1076" s="194" t="s">
        <v>7653</v>
      </c>
      <c r="BH1076" s="230" t="s">
        <v>7654</v>
      </c>
      <c r="BI1076" s="230" t="s">
        <v>7655</v>
      </c>
      <c r="BJ1076" s="230">
        <v>4</v>
      </c>
      <c r="BK1076" s="230" t="s">
        <v>7656</v>
      </c>
      <c r="BL1076" s="198" t="s">
        <v>7412</v>
      </c>
      <c r="CQ1076" s="199">
        <v>1</v>
      </c>
    </row>
    <row r="1077" spans="52:95" x14ac:dyDescent="0.25">
      <c r="AZ1077" s="230" t="s">
        <v>1297</v>
      </c>
      <c r="BA1077" s="230" t="s">
        <v>7562</v>
      </c>
      <c r="BB1077" s="230">
        <v>5</v>
      </c>
      <c r="BC1077" s="194" t="s">
        <v>7686</v>
      </c>
      <c r="BD1077" s="194" t="s">
        <v>7687</v>
      </c>
      <c r="BE1077" s="194" t="s">
        <v>7688</v>
      </c>
      <c r="BF1077" s="194" t="s">
        <v>7689</v>
      </c>
      <c r="BG1077" s="194" t="s">
        <v>7690</v>
      </c>
      <c r="BH1077" s="230" t="s">
        <v>7691</v>
      </c>
      <c r="BJ1077" s="230">
        <v>4</v>
      </c>
      <c r="BK1077" s="230" t="s">
        <v>7692</v>
      </c>
      <c r="BL1077" s="198" t="s">
        <v>7412</v>
      </c>
      <c r="CQ1077" s="199">
        <v>1</v>
      </c>
    </row>
    <row r="1078" spans="52:95" x14ac:dyDescent="0.25">
      <c r="AZ1078" s="230" t="s">
        <v>1297</v>
      </c>
      <c r="BA1078" s="230" t="s">
        <v>5333</v>
      </c>
      <c r="BB1078" s="230">
        <v>1</v>
      </c>
      <c r="BC1078" s="194" t="s">
        <v>7719</v>
      </c>
      <c r="BD1078" s="194" t="s">
        <v>13605</v>
      </c>
      <c r="BE1078" s="194" t="s">
        <v>10683</v>
      </c>
      <c r="BH1078" s="194"/>
      <c r="BI1078" s="194"/>
      <c r="BJ1078" s="230">
        <v>4</v>
      </c>
      <c r="BK1078" s="230" t="s">
        <v>7720</v>
      </c>
      <c r="BL1078" s="198" t="s">
        <v>7412</v>
      </c>
      <c r="CQ1078" s="199">
        <v>1</v>
      </c>
    </row>
    <row r="1079" spans="52:95" x14ac:dyDescent="0.25">
      <c r="AZ1079" s="230" t="s">
        <v>1297</v>
      </c>
      <c r="BA1079" s="230" t="s">
        <v>5333</v>
      </c>
      <c r="BB1079" s="230">
        <v>2</v>
      </c>
      <c r="BC1079" s="194" t="s">
        <v>7745</v>
      </c>
      <c r="BD1079" s="194" t="s">
        <v>7746</v>
      </c>
      <c r="BE1079" s="194" t="s">
        <v>7747</v>
      </c>
      <c r="BF1079" s="194" t="s">
        <v>7748</v>
      </c>
      <c r="BG1079" s="194" t="s">
        <v>7749</v>
      </c>
      <c r="BH1079" s="194" t="s">
        <v>7750</v>
      </c>
      <c r="BI1079" s="194"/>
      <c r="BJ1079" s="230">
        <v>4</v>
      </c>
      <c r="BK1079" s="230" t="s">
        <v>7751</v>
      </c>
      <c r="BL1079" s="198" t="s">
        <v>7412</v>
      </c>
      <c r="CQ1079" s="199">
        <v>1</v>
      </c>
    </row>
    <row r="1080" spans="52:95" x14ac:dyDescent="0.25">
      <c r="AZ1080" s="230" t="s">
        <v>1297</v>
      </c>
      <c r="BA1080" s="230" t="s">
        <v>5333</v>
      </c>
      <c r="BB1080" s="230">
        <v>3</v>
      </c>
      <c r="BC1080" s="194" t="s">
        <v>7781</v>
      </c>
      <c r="BD1080" s="194" t="s">
        <v>13605</v>
      </c>
      <c r="BE1080" s="194" t="s">
        <v>13608</v>
      </c>
      <c r="BH1080" s="194"/>
      <c r="BI1080" s="194"/>
      <c r="BJ1080" s="230">
        <v>4</v>
      </c>
      <c r="BK1080" s="230" t="s">
        <v>7782</v>
      </c>
      <c r="BL1080" s="198" t="s">
        <v>7412</v>
      </c>
      <c r="CQ1080" s="199">
        <v>1</v>
      </c>
    </row>
    <row r="1081" spans="52:95" x14ac:dyDescent="0.25">
      <c r="AZ1081" s="230" t="s">
        <v>1297</v>
      </c>
      <c r="BA1081" s="230" t="s">
        <v>5333</v>
      </c>
      <c r="BB1081" s="230">
        <v>4</v>
      </c>
      <c r="BC1081" s="194" t="s">
        <v>7806</v>
      </c>
      <c r="BD1081" s="194" t="s">
        <v>7807</v>
      </c>
      <c r="BE1081" s="194" t="s">
        <v>7808</v>
      </c>
      <c r="BF1081" s="194" t="s">
        <v>7654</v>
      </c>
      <c r="BG1081" s="194" t="s">
        <v>7809</v>
      </c>
      <c r="BH1081" s="194" t="s">
        <v>7810</v>
      </c>
      <c r="BI1081" s="194" t="s">
        <v>7811</v>
      </c>
      <c r="BJ1081" s="230">
        <v>4</v>
      </c>
      <c r="BK1081" s="230" t="s">
        <v>7812</v>
      </c>
      <c r="BL1081" s="198" t="s">
        <v>7412</v>
      </c>
      <c r="CQ1081" s="199">
        <v>1</v>
      </c>
    </row>
    <row r="1082" spans="52:95" x14ac:dyDescent="0.25">
      <c r="AZ1082" s="230" t="s">
        <v>1297</v>
      </c>
      <c r="BA1082" s="230" t="s">
        <v>5333</v>
      </c>
      <c r="BB1082" s="230">
        <v>5</v>
      </c>
      <c r="BC1082" s="194" t="s">
        <v>7836</v>
      </c>
      <c r="BD1082" s="194" t="s">
        <v>7837</v>
      </c>
      <c r="BE1082" s="194" t="s">
        <v>7838</v>
      </c>
      <c r="BF1082" s="194" t="s">
        <v>7839</v>
      </c>
      <c r="BG1082" s="194" t="s">
        <v>7840</v>
      </c>
      <c r="BH1082" s="194" t="s">
        <v>7533</v>
      </c>
      <c r="BI1082" s="194"/>
      <c r="BJ1082" s="230">
        <v>4</v>
      </c>
      <c r="BK1082" s="230" t="s">
        <v>7841</v>
      </c>
      <c r="BL1082" s="198" t="s">
        <v>7412</v>
      </c>
      <c r="CQ1082" s="199">
        <v>1</v>
      </c>
    </row>
    <row r="1083" spans="52:95" x14ac:dyDescent="0.25">
      <c r="AZ1083" s="230" t="s">
        <v>1311</v>
      </c>
      <c r="BA1083" s="230" t="s">
        <v>5332</v>
      </c>
      <c r="BB1083" s="230">
        <v>1</v>
      </c>
      <c r="BC1083" s="194" t="s">
        <v>7408</v>
      </c>
      <c r="BD1083" s="194" t="s">
        <v>13610</v>
      </c>
      <c r="BE1083" s="194" t="s">
        <v>10683</v>
      </c>
      <c r="BI1083" s="194"/>
      <c r="BJ1083" s="230">
        <v>4</v>
      </c>
      <c r="BK1083" s="230" t="s">
        <v>7411</v>
      </c>
      <c r="BL1083" s="198" t="s">
        <v>7412</v>
      </c>
      <c r="CQ1083" s="199">
        <v>1</v>
      </c>
    </row>
    <row r="1084" spans="52:95" x14ac:dyDescent="0.25">
      <c r="AZ1084" s="230" t="s">
        <v>1311</v>
      </c>
      <c r="BA1084" s="230" t="s">
        <v>5332</v>
      </c>
      <c r="BB1084" s="230">
        <v>2</v>
      </c>
      <c r="BC1084" s="194" t="s">
        <v>7439</v>
      </c>
      <c r="BD1084" s="194" t="s">
        <v>13611</v>
      </c>
      <c r="BE1084" s="194" t="s">
        <v>7441</v>
      </c>
      <c r="BF1084" s="194" t="s">
        <v>7442</v>
      </c>
      <c r="BG1084" s="194" t="s">
        <v>7443</v>
      </c>
      <c r="BI1084" s="194"/>
      <c r="BJ1084" s="230">
        <v>4</v>
      </c>
      <c r="BK1084" s="230" t="s">
        <v>7444</v>
      </c>
      <c r="BL1084" s="198" t="s">
        <v>7412</v>
      </c>
      <c r="CQ1084" s="199">
        <v>1</v>
      </c>
    </row>
    <row r="1085" spans="52:95" x14ac:dyDescent="0.25">
      <c r="AZ1085" s="230" t="s">
        <v>1311</v>
      </c>
      <c r="BA1085" s="230" t="s">
        <v>5332</v>
      </c>
      <c r="BB1085" s="230">
        <v>3</v>
      </c>
      <c r="BC1085" s="194" t="s">
        <v>7472</v>
      </c>
      <c r="BD1085" s="194" t="s">
        <v>13612</v>
      </c>
      <c r="BE1085" s="194" t="s">
        <v>13613</v>
      </c>
      <c r="BJ1085" s="230">
        <v>4</v>
      </c>
      <c r="BK1085" s="230" t="s">
        <v>7474</v>
      </c>
      <c r="BL1085" s="198" t="s">
        <v>7412</v>
      </c>
      <c r="CQ1085" s="199">
        <v>1</v>
      </c>
    </row>
    <row r="1086" spans="52:95" x14ac:dyDescent="0.25">
      <c r="AZ1086" s="230" t="s">
        <v>1311</v>
      </c>
      <c r="BA1086" s="230" t="s">
        <v>5332</v>
      </c>
      <c r="BB1086" s="230">
        <v>4</v>
      </c>
      <c r="BC1086" s="194" t="s">
        <v>7502</v>
      </c>
      <c r="BD1086" s="194" t="s">
        <v>13614</v>
      </c>
      <c r="BJ1086" s="230">
        <v>4</v>
      </c>
      <c r="BK1086" s="230" t="s">
        <v>7504</v>
      </c>
      <c r="BL1086" s="198" t="s">
        <v>7412</v>
      </c>
      <c r="CQ1086" s="199">
        <v>1</v>
      </c>
    </row>
    <row r="1087" spans="52:95" x14ac:dyDescent="0.25">
      <c r="AZ1087" s="230" t="s">
        <v>1311</v>
      </c>
      <c r="BA1087" s="230" t="s">
        <v>5332</v>
      </c>
      <c r="BB1087" s="230">
        <v>5</v>
      </c>
      <c r="BC1087" s="194" t="s">
        <v>7529</v>
      </c>
      <c r="BD1087" s="194" t="s">
        <v>13615</v>
      </c>
      <c r="BE1087" s="194" t="s">
        <v>7532</v>
      </c>
      <c r="BF1087" s="194" t="s">
        <v>7533</v>
      </c>
      <c r="BJ1087" s="230">
        <v>4</v>
      </c>
      <c r="BK1087" s="230" t="s">
        <v>7534</v>
      </c>
      <c r="BL1087" s="198" t="s">
        <v>7412</v>
      </c>
      <c r="CQ1087" s="199">
        <v>1</v>
      </c>
    </row>
    <row r="1088" spans="52:95" x14ac:dyDescent="0.25">
      <c r="AZ1088" s="230" t="s">
        <v>1311</v>
      </c>
      <c r="BA1088" s="230" t="s">
        <v>7562</v>
      </c>
      <c r="BB1088" s="230">
        <v>1</v>
      </c>
      <c r="BC1088" s="194" t="s">
        <v>7563</v>
      </c>
      <c r="BD1088" s="194" t="s">
        <v>13610</v>
      </c>
      <c r="BI1088" s="194"/>
      <c r="BJ1088" s="230">
        <v>4</v>
      </c>
      <c r="BK1088" s="230" t="s">
        <v>7564</v>
      </c>
      <c r="BL1088" s="198" t="s">
        <v>7412</v>
      </c>
      <c r="CQ1088" s="199">
        <v>1</v>
      </c>
    </row>
    <row r="1089" spans="52:95" x14ac:dyDescent="0.25">
      <c r="AZ1089" s="230" t="s">
        <v>1311</v>
      </c>
      <c r="BA1089" s="230" t="s">
        <v>7562</v>
      </c>
      <c r="BB1089" s="230">
        <v>2</v>
      </c>
      <c r="BC1089" s="194" t="s">
        <v>7589</v>
      </c>
      <c r="BD1089" s="194" t="s">
        <v>7590</v>
      </c>
      <c r="BE1089" s="194" t="s">
        <v>7591</v>
      </c>
      <c r="BF1089" s="194" t="s">
        <v>7443</v>
      </c>
      <c r="BG1089" s="194" t="s">
        <v>7442</v>
      </c>
      <c r="BH1089" s="230" t="s">
        <v>7592</v>
      </c>
      <c r="BJ1089" s="230">
        <v>4</v>
      </c>
      <c r="BK1089" s="230" t="s">
        <v>7593</v>
      </c>
      <c r="BL1089" s="198" t="s">
        <v>7412</v>
      </c>
      <c r="CQ1089" s="199">
        <v>1</v>
      </c>
    </row>
    <row r="1090" spans="52:95" x14ac:dyDescent="0.25">
      <c r="AZ1090" s="230" t="s">
        <v>1311</v>
      </c>
      <c r="BA1090" s="230" t="s">
        <v>7562</v>
      </c>
      <c r="BB1090" s="230">
        <v>3</v>
      </c>
      <c r="BC1090" s="194" t="s">
        <v>7620</v>
      </c>
      <c r="BD1090" s="194" t="s">
        <v>13612</v>
      </c>
      <c r="BE1090" s="194" t="s">
        <v>13613</v>
      </c>
      <c r="BJ1090" s="230">
        <v>4</v>
      </c>
      <c r="BK1090" s="230" t="s">
        <v>7622</v>
      </c>
      <c r="BL1090" s="198" t="s">
        <v>7412</v>
      </c>
      <c r="CQ1090" s="199">
        <v>1</v>
      </c>
    </row>
    <row r="1091" spans="52:95" x14ac:dyDescent="0.25">
      <c r="AZ1091" s="230" t="s">
        <v>1311</v>
      </c>
      <c r="BA1091" s="230" t="s">
        <v>7562</v>
      </c>
      <c r="BB1091" s="230">
        <v>4</v>
      </c>
      <c r="BC1091" s="194" t="s">
        <v>7649</v>
      </c>
      <c r="BD1091" s="194" t="s">
        <v>7650</v>
      </c>
      <c r="BE1091" s="194" t="s">
        <v>7651</v>
      </c>
      <c r="BF1091" s="194" t="s">
        <v>7652</v>
      </c>
      <c r="BG1091" s="194" t="s">
        <v>7653</v>
      </c>
      <c r="BH1091" s="230" t="s">
        <v>7654</v>
      </c>
      <c r="BI1091" s="230" t="s">
        <v>7655</v>
      </c>
      <c r="BJ1091" s="230">
        <v>4</v>
      </c>
      <c r="BK1091" s="230" t="s">
        <v>7656</v>
      </c>
      <c r="BL1091" s="198" t="s">
        <v>7412</v>
      </c>
      <c r="CQ1091" s="199">
        <v>1</v>
      </c>
    </row>
    <row r="1092" spans="52:95" x14ac:dyDescent="0.25">
      <c r="AZ1092" s="230" t="s">
        <v>1311</v>
      </c>
      <c r="BA1092" s="230" t="s">
        <v>7562</v>
      </c>
      <c r="BB1092" s="230">
        <v>5</v>
      </c>
      <c r="BC1092" s="194" t="s">
        <v>7686</v>
      </c>
      <c r="BD1092" s="194" t="s">
        <v>7687</v>
      </c>
      <c r="BE1092" s="194" t="s">
        <v>7688</v>
      </c>
      <c r="BF1092" s="194" t="s">
        <v>7689</v>
      </c>
      <c r="BG1092" s="194" t="s">
        <v>7690</v>
      </c>
      <c r="BH1092" s="230" t="s">
        <v>7691</v>
      </c>
      <c r="BJ1092" s="230">
        <v>4</v>
      </c>
      <c r="BK1092" s="230" t="s">
        <v>7692</v>
      </c>
      <c r="BL1092" s="198" t="s">
        <v>7412</v>
      </c>
      <c r="CQ1092" s="199">
        <v>1</v>
      </c>
    </row>
    <row r="1093" spans="52:95" x14ac:dyDescent="0.25">
      <c r="AZ1093" s="230" t="s">
        <v>1311</v>
      </c>
      <c r="BA1093" s="230" t="s">
        <v>5333</v>
      </c>
      <c r="BB1093" s="230">
        <v>1</v>
      </c>
      <c r="BC1093" s="194" t="s">
        <v>7719</v>
      </c>
      <c r="BD1093" s="194" t="s">
        <v>13610</v>
      </c>
      <c r="BE1093" s="194" t="s">
        <v>10683</v>
      </c>
      <c r="BH1093" s="194"/>
      <c r="BI1093" s="194"/>
      <c r="BJ1093" s="230">
        <v>4</v>
      </c>
      <c r="BK1093" s="230" t="s">
        <v>7720</v>
      </c>
      <c r="BL1093" s="198" t="s">
        <v>7412</v>
      </c>
      <c r="CQ1093" s="199">
        <v>1</v>
      </c>
    </row>
    <row r="1094" spans="52:95" x14ac:dyDescent="0.25">
      <c r="AZ1094" s="230" t="s">
        <v>1311</v>
      </c>
      <c r="BA1094" s="230" t="s">
        <v>5333</v>
      </c>
      <c r="BB1094" s="230">
        <v>2</v>
      </c>
      <c r="BC1094" s="194" t="s">
        <v>7745</v>
      </c>
      <c r="BD1094" s="194" t="s">
        <v>7746</v>
      </c>
      <c r="BE1094" s="194" t="s">
        <v>7747</v>
      </c>
      <c r="BF1094" s="194" t="s">
        <v>7748</v>
      </c>
      <c r="BG1094" s="194" t="s">
        <v>7749</v>
      </c>
      <c r="BH1094" s="194" t="s">
        <v>7750</v>
      </c>
      <c r="BI1094" s="194"/>
      <c r="BJ1094" s="230">
        <v>4</v>
      </c>
      <c r="BK1094" s="230" t="s">
        <v>7751</v>
      </c>
      <c r="BL1094" s="198" t="s">
        <v>7412</v>
      </c>
      <c r="CQ1094" s="199">
        <v>1</v>
      </c>
    </row>
    <row r="1095" spans="52:95" x14ac:dyDescent="0.25">
      <c r="AZ1095" s="230" t="s">
        <v>1311</v>
      </c>
      <c r="BA1095" s="230" t="s">
        <v>5333</v>
      </c>
      <c r="BB1095" s="230">
        <v>3</v>
      </c>
      <c r="BC1095" s="194" t="s">
        <v>7781</v>
      </c>
      <c r="BD1095" s="194" t="s">
        <v>13616</v>
      </c>
      <c r="BE1095" s="194" t="s">
        <v>13613</v>
      </c>
      <c r="BH1095" s="194"/>
      <c r="BI1095" s="194"/>
      <c r="BJ1095" s="230">
        <v>4</v>
      </c>
      <c r="BK1095" s="230" t="s">
        <v>7782</v>
      </c>
      <c r="BL1095" s="198" t="s">
        <v>7412</v>
      </c>
      <c r="CQ1095" s="199">
        <v>1</v>
      </c>
    </row>
    <row r="1096" spans="52:95" x14ac:dyDescent="0.25">
      <c r="AZ1096" s="230" t="s">
        <v>1311</v>
      </c>
      <c r="BA1096" s="230" t="s">
        <v>5333</v>
      </c>
      <c r="BB1096" s="230">
        <v>4</v>
      </c>
      <c r="BC1096" s="194" t="s">
        <v>7806</v>
      </c>
      <c r="BD1096" s="194" t="s">
        <v>7807</v>
      </c>
      <c r="BE1096" s="194" t="s">
        <v>7808</v>
      </c>
      <c r="BF1096" s="194" t="s">
        <v>7654</v>
      </c>
      <c r="BG1096" s="194" t="s">
        <v>7809</v>
      </c>
      <c r="BH1096" s="194" t="s">
        <v>7810</v>
      </c>
      <c r="BI1096" s="194" t="s">
        <v>7811</v>
      </c>
      <c r="BJ1096" s="230">
        <v>4</v>
      </c>
      <c r="BK1096" s="230" t="s">
        <v>7812</v>
      </c>
      <c r="BL1096" s="198" t="s">
        <v>7412</v>
      </c>
      <c r="CQ1096" s="199">
        <v>1</v>
      </c>
    </row>
    <row r="1097" spans="52:95" x14ac:dyDescent="0.25">
      <c r="AZ1097" s="230" t="s">
        <v>1311</v>
      </c>
      <c r="BA1097" s="230" t="s">
        <v>5333</v>
      </c>
      <c r="BB1097" s="230">
        <v>5</v>
      </c>
      <c r="BC1097" s="194" t="s">
        <v>7836</v>
      </c>
      <c r="BD1097" s="194" t="s">
        <v>7837</v>
      </c>
      <c r="BE1097" s="194" t="s">
        <v>7838</v>
      </c>
      <c r="BF1097" s="194" t="s">
        <v>7839</v>
      </c>
      <c r="BG1097" s="194" t="s">
        <v>7840</v>
      </c>
      <c r="BH1097" s="194" t="s">
        <v>7533</v>
      </c>
      <c r="BI1097" s="194"/>
      <c r="BJ1097" s="230">
        <v>4</v>
      </c>
      <c r="BK1097" s="230" t="s">
        <v>7841</v>
      </c>
      <c r="BL1097" s="198" t="s">
        <v>7412</v>
      </c>
      <c r="CQ1097" s="199">
        <v>1</v>
      </c>
    </row>
    <row r="1098" spans="52:95" x14ac:dyDescent="0.25">
      <c r="AZ1098" s="230" t="s">
        <v>1325</v>
      </c>
      <c r="BA1098" s="230" t="s">
        <v>5332</v>
      </c>
      <c r="BB1098" s="230">
        <v>1</v>
      </c>
      <c r="BC1098" s="194" t="s">
        <v>7408</v>
      </c>
      <c r="BD1098" s="194" t="s">
        <v>13617</v>
      </c>
      <c r="BE1098" s="194" t="s">
        <v>13618</v>
      </c>
      <c r="BF1098" s="194" t="s">
        <v>10683</v>
      </c>
      <c r="BJ1098" s="230">
        <v>4</v>
      </c>
      <c r="BK1098" s="230" t="s">
        <v>7411</v>
      </c>
      <c r="BL1098" s="198" t="s">
        <v>7412</v>
      </c>
      <c r="CQ1098" s="199">
        <v>1</v>
      </c>
    </row>
    <row r="1099" spans="52:95" x14ac:dyDescent="0.25">
      <c r="AZ1099" s="230" t="s">
        <v>1325</v>
      </c>
      <c r="BA1099" s="230" t="s">
        <v>5332</v>
      </c>
      <c r="BB1099" s="230">
        <v>2</v>
      </c>
      <c r="BC1099" s="194" t="s">
        <v>7439</v>
      </c>
      <c r="BD1099" s="194" t="s">
        <v>13619</v>
      </c>
      <c r="BE1099" s="194" t="s">
        <v>7441</v>
      </c>
      <c r="BF1099" s="194" t="s">
        <v>7442</v>
      </c>
      <c r="BG1099" s="194" t="s">
        <v>7443</v>
      </c>
      <c r="BI1099" s="194"/>
      <c r="BJ1099" s="230">
        <v>4</v>
      </c>
      <c r="BK1099" s="230" t="s">
        <v>7444</v>
      </c>
      <c r="BL1099" s="198" t="s">
        <v>7412</v>
      </c>
      <c r="CQ1099" s="199">
        <v>1</v>
      </c>
    </row>
    <row r="1100" spans="52:95" x14ac:dyDescent="0.25">
      <c r="AZ1100" s="230" t="s">
        <v>1325</v>
      </c>
      <c r="BA1100" s="230" t="s">
        <v>5332</v>
      </c>
      <c r="BB1100" s="230">
        <v>3</v>
      </c>
      <c r="BC1100" s="194" t="s">
        <v>7472</v>
      </c>
      <c r="BD1100" s="194" t="s">
        <v>13620</v>
      </c>
      <c r="BE1100" s="194" t="s">
        <v>13617</v>
      </c>
      <c r="BJ1100" s="230">
        <v>4</v>
      </c>
      <c r="BK1100" s="230" t="s">
        <v>7474</v>
      </c>
      <c r="BL1100" s="198" t="s">
        <v>7412</v>
      </c>
      <c r="CQ1100" s="199">
        <v>1</v>
      </c>
    </row>
    <row r="1101" spans="52:95" x14ac:dyDescent="0.25">
      <c r="AZ1101" s="230" t="s">
        <v>1325</v>
      </c>
      <c r="BA1101" s="230" t="s">
        <v>5332</v>
      </c>
      <c r="BB1101" s="230">
        <v>4</v>
      </c>
      <c r="BC1101" s="194" t="s">
        <v>7502</v>
      </c>
      <c r="BD1101" s="194" t="s">
        <v>13621</v>
      </c>
      <c r="BJ1101" s="230">
        <v>4</v>
      </c>
      <c r="BK1101" s="230" t="s">
        <v>7504</v>
      </c>
      <c r="BL1101" s="198" t="s">
        <v>7412</v>
      </c>
      <c r="CQ1101" s="199">
        <v>1</v>
      </c>
    </row>
    <row r="1102" spans="52:95" x14ac:dyDescent="0.25">
      <c r="AZ1102" s="230" t="s">
        <v>1325</v>
      </c>
      <c r="BA1102" s="230" t="s">
        <v>5332</v>
      </c>
      <c r="BB1102" s="230">
        <v>5</v>
      </c>
      <c r="BC1102" s="194" t="s">
        <v>7529</v>
      </c>
      <c r="BD1102" s="194" t="s">
        <v>13615</v>
      </c>
      <c r="BE1102" s="194" t="s">
        <v>7532</v>
      </c>
      <c r="BF1102" s="194" t="s">
        <v>7533</v>
      </c>
      <c r="BJ1102" s="230">
        <v>4</v>
      </c>
      <c r="BK1102" s="230" t="s">
        <v>7534</v>
      </c>
      <c r="BL1102" s="198" t="s">
        <v>7412</v>
      </c>
      <c r="CQ1102" s="199">
        <v>1</v>
      </c>
    </row>
    <row r="1103" spans="52:95" x14ac:dyDescent="0.25">
      <c r="AZ1103" s="230" t="s">
        <v>1325</v>
      </c>
      <c r="BA1103" s="230" t="s">
        <v>7562</v>
      </c>
      <c r="BB1103" s="230">
        <v>1</v>
      </c>
      <c r="BC1103" s="194" t="s">
        <v>7563</v>
      </c>
      <c r="BD1103" s="194" t="s">
        <v>13618</v>
      </c>
      <c r="BI1103" s="194"/>
      <c r="BJ1103" s="230">
        <v>4</v>
      </c>
      <c r="BK1103" s="230" t="s">
        <v>7564</v>
      </c>
      <c r="BL1103" s="198" t="s">
        <v>7412</v>
      </c>
      <c r="CQ1103" s="199">
        <v>1</v>
      </c>
    </row>
    <row r="1104" spans="52:95" x14ac:dyDescent="0.25">
      <c r="AZ1104" s="230" t="s">
        <v>1325</v>
      </c>
      <c r="BA1104" s="230" t="s">
        <v>7562</v>
      </c>
      <c r="BB1104" s="230">
        <v>2</v>
      </c>
      <c r="BC1104" s="194" t="s">
        <v>7589</v>
      </c>
      <c r="BD1104" s="194" t="s">
        <v>7590</v>
      </c>
      <c r="BE1104" s="194" t="s">
        <v>7591</v>
      </c>
      <c r="BF1104" s="194" t="s">
        <v>7443</v>
      </c>
      <c r="BG1104" s="194" t="s">
        <v>7442</v>
      </c>
      <c r="BH1104" s="230" t="s">
        <v>7592</v>
      </c>
      <c r="BJ1104" s="230">
        <v>4</v>
      </c>
      <c r="BK1104" s="230" t="s">
        <v>7593</v>
      </c>
      <c r="BL1104" s="198" t="s">
        <v>7412</v>
      </c>
      <c r="CQ1104" s="199">
        <v>1</v>
      </c>
    </row>
    <row r="1105" spans="52:95" x14ac:dyDescent="0.25">
      <c r="AZ1105" s="230" t="s">
        <v>1325</v>
      </c>
      <c r="BA1105" s="230" t="s">
        <v>7562</v>
      </c>
      <c r="BB1105" s="230">
        <v>3</v>
      </c>
      <c r="BC1105" s="194" t="s">
        <v>7620</v>
      </c>
      <c r="BD1105" s="194" t="s">
        <v>13620</v>
      </c>
      <c r="BE1105" s="194" t="s">
        <v>13617</v>
      </c>
      <c r="BJ1105" s="230">
        <v>4</v>
      </c>
      <c r="BK1105" s="230" t="s">
        <v>7622</v>
      </c>
      <c r="BL1105" s="198" t="s">
        <v>7412</v>
      </c>
      <c r="CQ1105" s="199">
        <v>1</v>
      </c>
    </row>
    <row r="1106" spans="52:95" x14ac:dyDescent="0.25">
      <c r="AZ1106" s="230" t="s">
        <v>1325</v>
      </c>
      <c r="BA1106" s="230" t="s">
        <v>7562</v>
      </c>
      <c r="BB1106" s="230">
        <v>4</v>
      </c>
      <c r="BC1106" s="194" t="s">
        <v>7649</v>
      </c>
      <c r="BD1106" s="194" t="s">
        <v>7650</v>
      </c>
      <c r="BE1106" s="194" t="s">
        <v>7651</v>
      </c>
      <c r="BF1106" s="194" t="s">
        <v>7652</v>
      </c>
      <c r="BG1106" s="194" t="s">
        <v>7653</v>
      </c>
      <c r="BH1106" s="230" t="s">
        <v>7654</v>
      </c>
      <c r="BI1106" s="230" t="s">
        <v>7655</v>
      </c>
      <c r="BJ1106" s="230">
        <v>4</v>
      </c>
      <c r="BK1106" s="230" t="s">
        <v>7656</v>
      </c>
      <c r="BL1106" s="198" t="s">
        <v>7412</v>
      </c>
      <c r="CQ1106" s="199">
        <v>1</v>
      </c>
    </row>
    <row r="1107" spans="52:95" x14ac:dyDescent="0.25">
      <c r="AZ1107" s="230" t="s">
        <v>1325</v>
      </c>
      <c r="BA1107" s="230" t="s">
        <v>7562</v>
      </c>
      <c r="BB1107" s="230">
        <v>5</v>
      </c>
      <c r="BC1107" s="194" t="s">
        <v>7686</v>
      </c>
      <c r="BD1107" s="194" t="s">
        <v>7687</v>
      </c>
      <c r="BE1107" s="194" t="s">
        <v>7688</v>
      </c>
      <c r="BF1107" s="194" t="s">
        <v>7689</v>
      </c>
      <c r="BG1107" s="194" t="s">
        <v>7690</v>
      </c>
      <c r="BH1107" s="230" t="s">
        <v>7691</v>
      </c>
      <c r="BJ1107" s="230">
        <v>4</v>
      </c>
      <c r="BK1107" s="230" t="s">
        <v>7692</v>
      </c>
      <c r="BL1107" s="198" t="s">
        <v>7412</v>
      </c>
      <c r="CQ1107" s="199">
        <v>1</v>
      </c>
    </row>
    <row r="1108" spans="52:95" x14ac:dyDescent="0.25">
      <c r="AZ1108" s="230" t="s">
        <v>1325</v>
      </c>
      <c r="BA1108" s="230" t="s">
        <v>5333</v>
      </c>
      <c r="BB1108" s="230">
        <v>1</v>
      </c>
      <c r="BC1108" s="194" t="s">
        <v>7719</v>
      </c>
      <c r="BD1108" s="194" t="s">
        <v>13618</v>
      </c>
      <c r="BE1108" s="194" t="s">
        <v>10683</v>
      </c>
      <c r="BH1108" s="194"/>
      <c r="BI1108" s="194"/>
      <c r="BJ1108" s="230">
        <v>4</v>
      </c>
      <c r="BK1108" s="230" t="s">
        <v>7720</v>
      </c>
      <c r="BL1108" s="198" t="s">
        <v>7412</v>
      </c>
      <c r="CQ1108" s="199">
        <v>1</v>
      </c>
    </row>
    <row r="1109" spans="52:95" x14ac:dyDescent="0.25">
      <c r="AZ1109" s="230" t="s">
        <v>1325</v>
      </c>
      <c r="BA1109" s="230" t="s">
        <v>5333</v>
      </c>
      <c r="BB1109" s="230">
        <v>2</v>
      </c>
      <c r="BC1109" s="194" t="s">
        <v>7745</v>
      </c>
      <c r="BD1109" s="194" t="s">
        <v>7746</v>
      </c>
      <c r="BE1109" s="194" t="s">
        <v>7747</v>
      </c>
      <c r="BF1109" s="194" t="s">
        <v>7748</v>
      </c>
      <c r="BG1109" s="194" t="s">
        <v>7749</v>
      </c>
      <c r="BH1109" s="194" t="s">
        <v>7750</v>
      </c>
      <c r="BI1109" s="194"/>
      <c r="BJ1109" s="230">
        <v>4</v>
      </c>
      <c r="BK1109" s="230" t="s">
        <v>7751</v>
      </c>
      <c r="BL1109" s="198" t="s">
        <v>7412</v>
      </c>
      <c r="CQ1109" s="199">
        <v>1</v>
      </c>
    </row>
    <row r="1110" spans="52:95" x14ac:dyDescent="0.25">
      <c r="AZ1110" s="230" t="s">
        <v>1325</v>
      </c>
      <c r="BA1110" s="230" t="s">
        <v>5333</v>
      </c>
      <c r="BB1110" s="230">
        <v>3</v>
      </c>
      <c r="BC1110" s="194" t="s">
        <v>7781</v>
      </c>
      <c r="BD1110" s="194" t="s">
        <v>13622</v>
      </c>
      <c r="BE1110" s="194" t="s">
        <v>13617</v>
      </c>
      <c r="BH1110" s="194"/>
      <c r="BI1110" s="194"/>
      <c r="BJ1110" s="230">
        <v>4</v>
      </c>
      <c r="BK1110" s="230" t="s">
        <v>7782</v>
      </c>
      <c r="BL1110" s="198" t="s">
        <v>7412</v>
      </c>
      <c r="CQ1110" s="199">
        <v>1</v>
      </c>
    </row>
    <row r="1111" spans="52:95" x14ac:dyDescent="0.25">
      <c r="AZ1111" s="230" t="s">
        <v>1325</v>
      </c>
      <c r="BA1111" s="230" t="s">
        <v>5333</v>
      </c>
      <c r="BB1111" s="230">
        <v>4</v>
      </c>
      <c r="BC1111" s="194" t="s">
        <v>7806</v>
      </c>
      <c r="BD1111" s="194" t="s">
        <v>7807</v>
      </c>
      <c r="BE1111" s="194" t="s">
        <v>7808</v>
      </c>
      <c r="BF1111" s="194" t="s">
        <v>7654</v>
      </c>
      <c r="BG1111" s="194" t="s">
        <v>7809</v>
      </c>
      <c r="BH1111" s="194" t="s">
        <v>7810</v>
      </c>
      <c r="BI1111" s="194" t="s">
        <v>7811</v>
      </c>
      <c r="BJ1111" s="230">
        <v>4</v>
      </c>
      <c r="BK1111" s="230" t="s">
        <v>7812</v>
      </c>
      <c r="BL1111" s="198" t="s">
        <v>7412</v>
      </c>
      <c r="CQ1111" s="199">
        <v>1</v>
      </c>
    </row>
    <row r="1112" spans="52:95" x14ac:dyDescent="0.25">
      <c r="AZ1112" s="230" t="s">
        <v>1325</v>
      </c>
      <c r="BA1112" s="230" t="s">
        <v>5333</v>
      </c>
      <c r="BB1112" s="230">
        <v>5</v>
      </c>
      <c r="BC1112" s="194" t="s">
        <v>7836</v>
      </c>
      <c r="BD1112" s="194" t="s">
        <v>7837</v>
      </c>
      <c r="BE1112" s="194" t="s">
        <v>7838</v>
      </c>
      <c r="BF1112" s="194" t="s">
        <v>7839</v>
      </c>
      <c r="BG1112" s="194" t="s">
        <v>7840</v>
      </c>
      <c r="BH1112" s="194" t="s">
        <v>7533</v>
      </c>
      <c r="BI1112" s="194"/>
      <c r="BJ1112" s="230">
        <v>4</v>
      </c>
      <c r="BK1112" s="230" t="s">
        <v>7841</v>
      </c>
      <c r="BL1112" s="198" t="s">
        <v>7412</v>
      </c>
      <c r="CQ1112" s="199">
        <v>1</v>
      </c>
    </row>
    <row r="1113" spans="52:95" x14ac:dyDescent="0.25">
      <c r="AZ1113" s="230" t="s">
        <v>1339</v>
      </c>
      <c r="BA1113" s="230" t="s">
        <v>5332</v>
      </c>
      <c r="BB1113" s="230">
        <v>1</v>
      </c>
      <c r="BC1113" s="194" t="s">
        <v>7408</v>
      </c>
      <c r="BD1113" s="194" t="s">
        <v>13623</v>
      </c>
      <c r="BE1113" s="194" t="s">
        <v>10683</v>
      </c>
      <c r="BI1113" s="194"/>
      <c r="BJ1113" s="230">
        <v>4</v>
      </c>
      <c r="BK1113" s="230" t="s">
        <v>7411</v>
      </c>
      <c r="BL1113" s="198" t="s">
        <v>7412</v>
      </c>
      <c r="CQ1113" s="199">
        <v>1</v>
      </c>
    </row>
    <row r="1114" spans="52:95" x14ac:dyDescent="0.25">
      <c r="AZ1114" s="230" t="s">
        <v>1339</v>
      </c>
      <c r="BA1114" s="230" t="s">
        <v>5332</v>
      </c>
      <c r="BB1114" s="230">
        <v>2</v>
      </c>
      <c r="BC1114" s="194" t="s">
        <v>7439</v>
      </c>
      <c r="BD1114" s="194" t="s">
        <v>13624</v>
      </c>
      <c r="BE1114" s="194" t="s">
        <v>7441</v>
      </c>
      <c r="BF1114" s="194" t="s">
        <v>7442</v>
      </c>
      <c r="BG1114" s="194" t="s">
        <v>7443</v>
      </c>
      <c r="BI1114" s="194"/>
      <c r="BJ1114" s="230">
        <v>4</v>
      </c>
      <c r="BK1114" s="230" t="s">
        <v>7444</v>
      </c>
      <c r="BL1114" s="198" t="s">
        <v>7412</v>
      </c>
      <c r="CQ1114" s="199">
        <v>1</v>
      </c>
    </row>
    <row r="1115" spans="52:95" x14ac:dyDescent="0.25">
      <c r="AZ1115" s="230" t="s">
        <v>1339</v>
      </c>
      <c r="BA1115" s="230" t="s">
        <v>5332</v>
      </c>
      <c r="BB1115" s="230">
        <v>3</v>
      </c>
      <c r="BC1115" s="194" t="s">
        <v>7472</v>
      </c>
      <c r="BD1115" s="194" t="s">
        <v>13625</v>
      </c>
      <c r="BE1115" s="194" t="s">
        <v>13626</v>
      </c>
      <c r="BJ1115" s="230">
        <v>4</v>
      </c>
      <c r="BK1115" s="230" t="s">
        <v>7474</v>
      </c>
      <c r="BL1115" s="198" t="s">
        <v>7412</v>
      </c>
      <c r="CQ1115" s="199">
        <v>1</v>
      </c>
    </row>
    <row r="1116" spans="52:95" x14ac:dyDescent="0.25">
      <c r="AZ1116" s="230" t="s">
        <v>1339</v>
      </c>
      <c r="BA1116" s="230" t="s">
        <v>5332</v>
      </c>
      <c r="BB1116" s="230">
        <v>4</v>
      </c>
      <c r="BC1116" s="194" t="s">
        <v>7502</v>
      </c>
      <c r="BD1116" s="194" t="s">
        <v>13627</v>
      </c>
      <c r="BJ1116" s="230">
        <v>4</v>
      </c>
      <c r="BK1116" s="230" t="s">
        <v>7504</v>
      </c>
      <c r="BL1116" s="198" t="s">
        <v>7412</v>
      </c>
      <c r="CQ1116" s="199">
        <v>1</v>
      </c>
    </row>
    <row r="1117" spans="52:95" x14ac:dyDescent="0.25">
      <c r="AZ1117" s="230" t="s">
        <v>1339</v>
      </c>
      <c r="BA1117" s="230" t="s">
        <v>5332</v>
      </c>
      <c r="BB1117" s="230">
        <v>5</v>
      </c>
      <c r="BC1117" s="194" t="s">
        <v>7529</v>
      </c>
      <c r="BD1117" s="194" t="s">
        <v>13615</v>
      </c>
      <c r="BE1117" s="194" t="s">
        <v>7532</v>
      </c>
      <c r="BF1117" s="194" t="s">
        <v>7533</v>
      </c>
      <c r="BJ1117" s="230">
        <v>4</v>
      </c>
      <c r="BK1117" s="230" t="s">
        <v>7534</v>
      </c>
      <c r="BL1117" s="198" t="s">
        <v>7412</v>
      </c>
      <c r="CQ1117" s="199">
        <v>1</v>
      </c>
    </row>
    <row r="1118" spans="52:95" x14ac:dyDescent="0.25">
      <c r="AZ1118" s="230" t="s">
        <v>1339</v>
      </c>
      <c r="BA1118" s="230" t="s">
        <v>7562</v>
      </c>
      <c r="BB1118" s="230">
        <v>1</v>
      </c>
      <c r="BC1118" s="194" t="s">
        <v>7563</v>
      </c>
      <c r="BD1118" s="194" t="s">
        <v>13623</v>
      </c>
      <c r="BI1118" s="194"/>
      <c r="BJ1118" s="230">
        <v>4</v>
      </c>
      <c r="BK1118" s="230" t="s">
        <v>7564</v>
      </c>
      <c r="BL1118" s="198" t="s">
        <v>7412</v>
      </c>
      <c r="CQ1118" s="199">
        <v>1</v>
      </c>
    </row>
    <row r="1119" spans="52:95" x14ac:dyDescent="0.25">
      <c r="AZ1119" s="230" t="s">
        <v>1339</v>
      </c>
      <c r="BA1119" s="230" t="s">
        <v>7562</v>
      </c>
      <c r="BB1119" s="230">
        <v>2</v>
      </c>
      <c r="BC1119" s="194" t="s">
        <v>7589</v>
      </c>
      <c r="BD1119" s="194" t="s">
        <v>7590</v>
      </c>
      <c r="BE1119" s="194" t="s">
        <v>7591</v>
      </c>
      <c r="BF1119" s="194" t="s">
        <v>7443</v>
      </c>
      <c r="BG1119" s="194" t="s">
        <v>7442</v>
      </c>
      <c r="BH1119" s="230" t="s">
        <v>7592</v>
      </c>
      <c r="BJ1119" s="230">
        <v>4</v>
      </c>
      <c r="BK1119" s="230" t="s">
        <v>7593</v>
      </c>
      <c r="BL1119" s="198" t="s">
        <v>7412</v>
      </c>
      <c r="CQ1119" s="199">
        <v>1</v>
      </c>
    </row>
    <row r="1120" spans="52:95" x14ac:dyDescent="0.25">
      <c r="AZ1120" s="230" t="s">
        <v>1339</v>
      </c>
      <c r="BA1120" s="230" t="s">
        <v>7562</v>
      </c>
      <c r="BB1120" s="230">
        <v>3</v>
      </c>
      <c r="BC1120" s="194" t="s">
        <v>7620</v>
      </c>
      <c r="BD1120" s="194" t="s">
        <v>13625</v>
      </c>
      <c r="BE1120" s="194" t="s">
        <v>13626</v>
      </c>
      <c r="BJ1120" s="230">
        <v>4</v>
      </c>
      <c r="BK1120" s="230" t="s">
        <v>7622</v>
      </c>
      <c r="BL1120" s="198" t="s">
        <v>7412</v>
      </c>
      <c r="CQ1120" s="199">
        <v>1</v>
      </c>
    </row>
    <row r="1121" spans="52:95" x14ac:dyDescent="0.25">
      <c r="AZ1121" s="230" t="s">
        <v>1339</v>
      </c>
      <c r="BA1121" s="230" t="s">
        <v>7562</v>
      </c>
      <c r="BB1121" s="230">
        <v>4</v>
      </c>
      <c r="BC1121" s="194" t="s">
        <v>7649</v>
      </c>
      <c r="BD1121" s="194" t="s">
        <v>7650</v>
      </c>
      <c r="BE1121" s="194" t="s">
        <v>7651</v>
      </c>
      <c r="BF1121" s="194" t="s">
        <v>7652</v>
      </c>
      <c r="BG1121" s="194" t="s">
        <v>7653</v>
      </c>
      <c r="BH1121" s="230" t="s">
        <v>7654</v>
      </c>
      <c r="BI1121" s="230" t="s">
        <v>7655</v>
      </c>
      <c r="BJ1121" s="230">
        <v>4</v>
      </c>
      <c r="BK1121" s="230" t="s">
        <v>7656</v>
      </c>
      <c r="BL1121" s="198" t="s">
        <v>7412</v>
      </c>
      <c r="CQ1121" s="199">
        <v>1</v>
      </c>
    </row>
    <row r="1122" spans="52:95" x14ac:dyDescent="0.25">
      <c r="AZ1122" s="230" t="s">
        <v>1339</v>
      </c>
      <c r="BA1122" s="230" t="s">
        <v>7562</v>
      </c>
      <c r="BB1122" s="230">
        <v>5</v>
      </c>
      <c r="BC1122" s="194" t="s">
        <v>7686</v>
      </c>
      <c r="BD1122" s="194" t="s">
        <v>7687</v>
      </c>
      <c r="BE1122" s="194" t="s">
        <v>7688</v>
      </c>
      <c r="BF1122" s="194" t="s">
        <v>7689</v>
      </c>
      <c r="BG1122" s="194" t="s">
        <v>7690</v>
      </c>
      <c r="BH1122" s="230" t="s">
        <v>7691</v>
      </c>
      <c r="BJ1122" s="230">
        <v>4</v>
      </c>
      <c r="BK1122" s="230" t="s">
        <v>7692</v>
      </c>
      <c r="BL1122" s="198" t="s">
        <v>7412</v>
      </c>
      <c r="CQ1122" s="199">
        <v>1</v>
      </c>
    </row>
    <row r="1123" spans="52:95" x14ac:dyDescent="0.25">
      <c r="AZ1123" s="230" t="s">
        <v>1339</v>
      </c>
      <c r="BA1123" s="230" t="s">
        <v>5333</v>
      </c>
      <c r="BB1123" s="230">
        <v>1</v>
      </c>
      <c r="BC1123" s="194" t="s">
        <v>7719</v>
      </c>
      <c r="BD1123" s="194" t="s">
        <v>13623</v>
      </c>
      <c r="BE1123" s="194" t="s">
        <v>10683</v>
      </c>
      <c r="BH1123" s="194"/>
      <c r="BI1123" s="194"/>
      <c r="BJ1123" s="230">
        <v>4</v>
      </c>
      <c r="BK1123" s="230" t="s">
        <v>7720</v>
      </c>
      <c r="BL1123" s="198" t="s">
        <v>7412</v>
      </c>
      <c r="CQ1123" s="199">
        <v>1</v>
      </c>
    </row>
    <row r="1124" spans="52:95" x14ac:dyDescent="0.25">
      <c r="AZ1124" s="230" t="s">
        <v>1339</v>
      </c>
      <c r="BA1124" s="230" t="s">
        <v>5333</v>
      </c>
      <c r="BB1124" s="230">
        <v>2</v>
      </c>
      <c r="BC1124" s="194" t="s">
        <v>7745</v>
      </c>
      <c r="BD1124" s="194" t="s">
        <v>7746</v>
      </c>
      <c r="BE1124" s="194" t="s">
        <v>7747</v>
      </c>
      <c r="BF1124" s="194" t="s">
        <v>7748</v>
      </c>
      <c r="BG1124" s="194" t="s">
        <v>7749</v>
      </c>
      <c r="BH1124" s="194" t="s">
        <v>7750</v>
      </c>
      <c r="BI1124" s="194"/>
      <c r="BJ1124" s="230">
        <v>4</v>
      </c>
      <c r="BK1124" s="230" t="s">
        <v>7751</v>
      </c>
      <c r="BL1124" s="198" t="s">
        <v>7412</v>
      </c>
      <c r="CQ1124" s="199">
        <v>1</v>
      </c>
    </row>
    <row r="1125" spans="52:95" x14ac:dyDescent="0.25">
      <c r="AZ1125" s="230" t="s">
        <v>1339</v>
      </c>
      <c r="BA1125" s="230" t="s">
        <v>5333</v>
      </c>
      <c r="BB1125" s="230">
        <v>3</v>
      </c>
      <c r="BC1125" s="194" t="s">
        <v>7781</v>
      </c>
      <c r="BD1125" s="194" t="s">
        <v>13628</v>
      </c>
      <c r="BE1125" s="194" t="s">
        <v>13626</v>
      </c>
      <c r="BH1125" s="194"/>
      <c r="BI1125" s="194"/>
      <c r="BJ1125" s="230">
        <v>4</v>
      </c>
      <c r="BK1125" s="230" t="s">
        <v>7782</v>
      </c>
      <c r="BL1125" s="198" t="s">
        <v>7412</v>
      </c>
      <c r="CQ1125" s="199">
        <v>1</v>
      </c>
    </row>
    <row r="1126" spans="52:95" x14ac:dyDescent="0.25">
      <c r="AZ1126" s="230" t="s">
        <v>1339</v>
      </c>
      <c r="BA1126" s="230" t="s">
        <v>5333</v>
      </c>
      <c r="BB1126" s="230">
        <v>4</v>
      </c>
      <c r="BC1126" s="194" t="s">
        <v>7806</v>
      </c>
      <c r="BD1126" s="194" t="s">
        <v>7807</v>
      </c>
      <c r="BE1126" s="194" t="s">
        <v>7808</v>
      </c>
      <c r="BF1126" s="194" t="s">
        <v>7654</v>
      </c>
      <c r="BG1126" s="194" t="s">
        <v>7809</v>
      </c>
      <c r="BH1126" s="194" t="s">
        <v>7810</v>
      </c>
      <c r="BI1126" s="194" t="s">
        <v>7811</v>
      </c>
      <c r="BJ1126" s="230">
        <v>4</v>
      </c>
      <c r="BK1126" s="230" t="s">
        <v>7812</v>
      </c>
      <c r="BL1126" s="198" t="s">
        <v>7412</v>
      </c>
      <c r="CQ1126" s="199">
        <v>1</v>
      </c>
    </row>
    <row r="1127" spans="52:95" x14ac:dyDescent="0.25">
      <c r="AZ1127" s="230" t="s">
        <v>1339</v>
      </c>
      <c r="BA1127" s="230" t="s">
        <v>5333</v>
      </c>
      <c r="BB1127" s="230">
        <v>5</v>
      </c>
      <c r="BC1127" s="194" t="s">
        <v>7836</v>
      </c>
      <c r="BD1127" s="194" t="s">
        <v>7837</v>
      </c>
      <c r="BE1127" s="194" t="s">
        <v>7838</v>
      </c>
      <c r="BF1127" s="194" t="s">
        <v>7839</v>
      </c>
      <c r="BG1127" s="194" t="s">
        <v>7840</v>
      </c>
      <c r="BH1127" s="194" t="s">
        <v>7533</v>
      </c>
      <c r="BI1127" s="194"/>
      <c r="BJ1127" s="230">
        <v>4</v>
      </c>
      <c r="BK1127" s="230" t="s">
        <v>7841</v>
      </c>
      <c r="BL1127" s="198" t="s">
        <v>7412</v>
      </c>
      <c r="CQ1127" s="199">
        <v>1</v>
      </c>
    </row>
    <row r="1128" spans="52:95" x14ac:dyDescent="0.25">
      <c r="AZ1128" s="230" t="s">
        <v>1353</v>
      </c>
      <c r="BA1128" s="230" t="s">
        <v>5332</v>
      </c>
      <c r="BB1128" s="230">
        <v>1</v>
      </c>
      <c r="BC1128" s="194" t="s">
        <v>7408</v>
      </c>
      <c r="BD1128" s="194" t="s">
        <v>13629</v>
      </c>
      <c r="BE1128" s="194" t="s">
        <v>10683</v>
      </c>
      <c r="BI1128" s="194"/>
      <c r="BJ1128" s="230">
        <v>4</v>
      </c>
      <c r="BK1128" s="230" t="s">
        <v>7411</v>
      </c>
      <c r="BL1128" s="198" t="s">
        <v>7412</v>
      </c>
      <c r="CQ1128" s="199">
        <v>1</v>
      </c>
    </row>
    <row r="1129" spans="52:95" x14ac:dyDescent="0.25">
      <c r="AZ1129" s="230" t="s">
        <v>1353</v>
      </c>
      <c r="BA1129" s="230" t="s">
        <v>5332</v>
      </c>
      <c r="BB1129" s="230">
        <v>2</v>
      </c>
      <c r="BC1129" s="194" t="s">
        <v>7439</v>
      </c>
      <c r="BD1129" s="194" t="s">
        <v>13630</v>
      </c>
      <c r="BE1129" s="194" t="s">
        <v>7441</v>
      </c>
      <c r="BF1129" s="194" t="s">
        <v>7442</v>
      </c>
      <c r="BG1129" s="194" t="s">
        <v>7443</v>
      </c>
      <c r="BI1129" s="194"/>
      <c r="BJ1129" s="230">
        <v>4</v>
      </c>
      <c r="BK1129" s="230" t="s">
        <v>7444</v>
      </c>
      <c r="BL1129" s="198" t="s">
        <v>7412</v>
      </c>
      <c r="CQ1129" s="199">
        <v>1</v>
      </c>
    </row>
    <row r="1130" spans="52:95" x14ac:dyDescent="0.25">
      <c r="AZ1130" s="230" t="s">
        <v>1353</v>
      </c>
      <c r="BA1130" s="230" t="s">
        <v>5332</v>
      </c>
      <c r="BB1130" s="230">
        <v>3</v>
      </c>
      <c r="BC1130" s="194" t="s">
        <v>7472</v>
      </c>
      <c r="BD1130" s="194" t="s">
        <v>13631</v>
      </c>
      <c r="BE1130" s="194" t="s">
        <v>13632</v>
      </c>
      <c r="BI1130" s="194"/>
      <c r="BJ1130" s="230">
        <v>4</v>
      </c>
      <c r="BK1130" s="230" t="s">
        <v>7474</v>
      </c>
      <c r="BL1130" s="198" t="s">
        <v>7412</v>
      </c>
      <c r="CQ1130" s="199">
        <v>1</v>
      </c>
    </row>
    <row r="1131" spans="52:95" x14ac:dyDescent="0.25">
      <c r="AZ1131" s="230" t="s">
        <v>1353</v>
      </c>
      <c r="BA1131" s="230" t="s">
        <v>5332</v>
      </c>
      <c r="BB1131" s="230">
        <v>4</v>
      </c>
      <c r="BC1131" s="194" t="s">
        <v>7502</v>
      </c>
      <c r="BD1131" s="194" t="s">
        <v>13633</v>
      </c>
      <c r="BJ1131" s="230">
        <v>4</v>
      </c>
      <c r="BK1131" s="230" t="s">
        <v>7504</v>
      </c>
      <c r="BL1131" s="198" t="s">
        <v>7412</v>
      </c>
      <c r="CQ1131" s="199">
        <v>1</v>
      </c>
    </row>
    <row r="1132" spans="52:95" x14ac:dyDescent="0.25">
      <c r="AZ1132" s="230" t="s">
        <v>1353</v>
      </c>
      <c r="BA1132" s="230" t="s">
        <v>5332</v>
      </c>
      <c r="BB1132" s="230">
        <v>5</v>
      </c>
      <c r="BC1132" s="194" t="s">
        <v>7529</v>
      </c>
      <c r="BD1132" s="194" t="s">
        <v>13615</v>
      </c>
      <c r="BE1132" s="194" t="s">
        <v>7532</v>
      </c>
      <c r="BF1132" s="194" t="s">
        <v>7533</v>
      </c>
      <c r="BJ1132" s="230">
        <v>4</v>
      </c>
      <c r="BK1132" s="230" t="s">
        <v>7534</v>
      </c>
      <c r="BL1132" s="198" t="s">
        <v>7412</v>
      </c>
      <c r="CQ1132" s="199">
        <v>1</v>
      </c>
    </row>
    <row r="1133" spans="52:95" x14ac:dyDescent="0.25">
      <c r="AZ1133" s="230" t="s">
        <v>1353</v>
      </c>
      <c r="BA1133" s="230" t="s">
        <v>7562</v>
      </c>
      <c r="BB1133" s="230">
        <v>1</v>
      </c>
      <c r="BC1133" s="194" t="s">
        <v>7563</v>
      </c>
      <c r="BD1133" s="194" t="s">
        <v>13629</v>
      </c>
      <c r="BI1133" s="194"/>
      <c r="BJ1133" s="230">
        <v>4</v>
      </c>
      <c r="BK1133" s="230" t="s">
        <v>7564</v>
      </c>
      <c r="BL1133" s="198" t="s">
        <v>7412</v>
      </c>
      <c r="CQ1133" s="199">
        <v>1</v>
      </c>
    </row>
    <row r="1134" spans="52:95" x14ac:dyDescent="0.25">
      <c r="AZ1134" s="230" t="s">
        <v>1353</v>
      </c>
      <c r="BA1134" s="230" t="s">
        <v>7562</v>
      </c>
      <c r="BB1134" s="230">
        <v>2</v>
      </c>
      <c r="BC1134" s="194" t="s">
        <v>7589</v>
      </c>
      <c r="BD1134" s="194" t="s">
        <v>7590</v>
      </c>
      <c r="BE1134" s="194" t="s">
        <v>7591</v>
      </c>
      <c r="BF1134" s="194" t="s">
        <v>7443</v>
      </c>
      <c r="BG1134" s="194" t="s">
        <v>7442</v>
      </c>
      <c r="BH1134" s="230" t="s">
        <v>7592</v>
      </c>
      <c r="BJ1134" s="230">
        <v>4</v>
      </c>
      <c r="BK1134" s="230" t="s">
        <v>7593</v>
      </c>
      <c r="BL1134" s="198" t="s">
        <v>7412</v>
      </c>
      <c r="CQ1134" s="199">
        <v>1</v>
      </c>
    </row>
    <row r="1135" spans="52:95" x14ac:dyDescent="0.25">
      <c r="AZ1135" s="230" t="s">
        <v>1353</v>
      </c>
      <c r="BA1135" s="230" t="s">
        <v>7562</v>
      </c>
      <c r="BB1135" s="230">
        <v>3</v>
      </c>
      <c r="BC1135" s="194" t="s">
        <v>7620</v>
      </c>
      <c r="BD1135" s="194" t="s">
        <v>13631</v>
      </c>
      <c r="BE1135" s="194" t="s">
        <v>13632</v>
      </c>
      <c r="BI1135" s="194"/>
      <c r="BJ1135" s="230">
        <v>4</v>
      </c>
      <c r="BK1135" s="230" t="s">
        <v>7622</v>
      </c>
      <c r="BL1135" s="198" t="s">
        <v>7412</v>
      </c>
      <c r="CQ1135" s="199">
        <v>1</v>
      </c>
    </row>
    <row r="1136" spans="52:95" x14ac:dyDescent="0.25">
      <c r="AZ1136" s="230" t="s">
        <v>1353</v>
      </c>
      <c r="BA1136" s="230" t="s">
        <v>7562</v>
      </c>
      <c r="BB1136" s="230">
        <v>4</v>
      </c>
      <c r="BC1136" s="194" t="s">
        <v>7649</v>
      </c>
      <c r="BD1136" s="194" t="s">
        <v>7650</v>
      </c>
      <c r="BE1136" s="194" t="s">
        <v>7651</v>
      </c>
      <c r="BF1136" s="194" t="s">
        <v>7652</v>
      </c>
      <c r="BG1136" s="194" t="s">
        <v>7653</v>
      </c>
      <c r="BH1136" s="230" t="s">
        <v>7654</v>
      </c>
      <c r="BI1136" s="230" t="s">
        <v>7655</v>
      </c>
      <c r="BJ1136" s="230">
        <v>4</v>
      </c>
      <c r="BK1136" s="230" t="s">
        <v>7656</v>
      </c>
      <c r="BL1136" s="198" t="s">
        <v>7412</v>
      </c>
      <c r="CQ1136" s="199">
        <v>1</v>
      </c>
    </row>
    <row r="1137" spans="52:95" x14ac:dyDescent="0.25">
      <c r="AZ1137" s="230" t="s">
        <v>1353</v>
      </c>
      <c r="BA1137" s="230" t="s">
        <v>7562</v>
      </c>
      <c r="BB1137" s="230">
        <v>5</v>
      </c>
      <c r="BC1137" s="194" t="s">
        <v>7686</v>
      </c>
      <c r="BD1137" s="194" t="s">
        <v>7687</v>
      </c>
      <c r="BE1137" s="194" t="s">
        <v>7688</v>
      </c>
      <c r="BF1137" s="194" t="s">
        <v>7689</v>
      </c>
      <c r="BG1137" s="194" t="s">
        <v>7690</v>
      </c>
      <c r="BH1137" s="230" t="s">
        <v>7691</v>
      </c>
      <c r="BJ1137" s="230">
        <v>4</v>
      </c>
      <c r="BK1137" s="230" t="s">
        <v>7692</v>
      </c>
      <c r="BL1137" s="198" t="s">
        <v>7412</v>
      </c>
      <c r="CQ1137" s="199">
        <v>1</v>
      </c>
    </row>
    <row r="1138" spans="52:95" x14ac:dyDescent="0.25">
      <c r="AZ1138" s="230" t="s">
        <v>1353</v>
      </c>
      <c r="BA1138" s="230" t="s">
        <v>5333</v>
      </c>
      <c r="BB1138" s="230">
        <v>1</v>
      </c>
      <c r="BC1138" s="194" t="s">
        <v>7719</v>
      </c>
      <c r="BD1138" s="194" t="s">
        <v>13629</v>
      </c>
      <c r="BE1138" s="194" t="s">
        <v>10683</v>
      </c>
      <c r="BH1138" s="194"/>
      <c r="BI1138" s="194"/>
      <c r="BJ1138" s="230">
        <v>4</v>
      </c>
      <c r="BK1138" s="230" t="s">
        <v>7720</v>
      </c>
      <c r="BL1138" s="198" t="s">
        <v>7412</v>
      </c>
      <c r="CQ1138" s="199">
        <v>1</v>
      </c>
    </row>
    <row r="1139" spans="52:95" x14ac:dyDescent="0.25">
      <c r="AZ1139" s="230" t="s">
        <v>1353</v>
      </c>
      <c r="BA1139" s="230" t="s">
        <v>5333</v>
      </c>
      <c r="BB1139" s="230">
        <v>2</v>
      </c>
      <c r="BC1139" s="194" t="s">
        <v>7745</v>
      </c>
      <c r="BD1139" s="194" t="s">
        <v>7746</v>
      </c>
      <c r="BE1139" s="194" t="s">
        <v>7747</v>
      </c>
      <c r="BF1139" s="194" t="s">
        <v>7748</v>
      </c>
      <c r="BG1139" s="194" t="s">
        <v>7749</v>
      </c>
      <c r="BH1139" s="194" t="s">
        <v>7750</v>
      </c>
      <c r="BI1139" s="194"/>
      <c r="BJ1139" s="230">
        <v>4</v>
      </c>
      <c r="BK1139" s="230" t="s">
        <v>7751</v>
      </c>
      <c r="BL1139" s="198" t="s">
        <v>7412</v>
      </c>
      <c r="CQ1139" s="199">
        <v>1</v>
      </c>
    </row>
    <row r="1140" spans="52:95" x14ac:dyDescent="0.25">
      <c r="AZ1140" s="230" t="s">
        <v>1353</v>
      </c>
      <c r="BA1140" s="230" t="s">
        <v>5333</v>
      </c>
      <c r="BB1140" s="230">
        <v>3</v>
      </c>
      <c r="BC1140" s="194" t="s">
        <v>7781</v>
      </c>
      <c r="BD1140" s="194" t="s">
        <v>13634</v>
      </c>
      <c r="BE1140" s="194" t="s">
        <v>13632</v>
      </c>
      <c r="BH1140" s="194"/>
      <c r="BI1140" s="194"/>
      <c r="BJ1140" s="230">
        <v>4</v>
      </c>
      <c r="BK1140" s="230" t="s">
        <v>7782</v>
      </c>
      <c r="BL1140" s="198" t="s">
        <v>7412</v>
      </c>
      <c r="CQ1140" s="199">
        <v>1</v>
      </c>
    </row>
    <row r="1141" spans="52:95" x14ac:dyDescent="0.25">
      <c r="AZ1141" s="230" t="s">
        <v>1353</v>
      </c>
      <c r="BA1141" s="230" t="s">
        <v>5333</v>
      </c>
      <c r="BB1141" s="230">
        <v>4</v>
      </c>
      <c r="BC1141" s="194" t="s">
        <v>7806</v>
      </c>
      <c r="BD1141" s="194" t="s">
        <v>7807</v>
      </c>
      <c r="BE1141" s="194" t="s">
        <v>7808</v>
      </c>
      <c r="BF1141" s="194" t="s">
        <v>7654</v>
      </c>
      <c r="BG1141" s="194" t="s">
        <v>7809</v>
      </c>
      <c r="BH1141" s="194" t="s">
        <v>7810</v>
      </c>
      <c r="BI1141" s="194" t="s">
        <v>7811</v>
      </c>
      <c r="BJ1141" s="230">
        <v>4</v>
      </c>
      <c r="BK1141" s="230" t="s">
        <v>7812</v>
      </c>
      <c r="BL1141" s="198" t="s">
        <v>7412</v>
      </c>
      <c r="CQ1141" s="199">
        <v>1</v>
      </c>
    </row>
    <row r="1142" spans="52:95" x14ac:dyDescent="0.25">
      <c r="AZ1142" s="230" t="s">
        <v>1353</v>
      </c>
      <c r="BA1142" s="230" t="s">
        <v>5333</v>
      </c>
      <c r="BB1142" s="230">
        <v>5</v>
      </c>
      <c r="BC1142" s="194" t="s">
        <v>7836</v>
      </c>
      <c r="BD1142" s="194" t="s">
        <v>7837</v>
      </c>
      <c r="BE1142" s="194" t="s">
        <v>7838</v>
      </c>
      <c r="BF1142" s="194" t="s">
        <v>7839</v>
      </c>
      <c r="BG1142" s="194" t="s">
        <v>7840</v>
      </c>
      <c r="BH1142" s="194" t="s">
        <v>7533</v>
      </c>
      <c r="BI1142" s="194"/>
      <c r="BJ1142" s="230">
        <v>4</v>
      </c>
      <c r="BK1142" s="230" t="s">
        <v>7841</v>
      </c>
      <c r="BL1142" s="198" t="s">
        <v>7412</v>
      </c>
      <c r="CQ1142" s="199">
        <v>1</v>
      </c>
    </row>
    <row r="1143" spans="52:95" x14ac:dyDescent="0.25">
      <c r="AZ1143" s="230" t="s">
        <v>1367</v>
      </c>
      <c r="BA1143" s="230" t="s">
        <v>5332</v>
      </c>
      <c r="BB1143" s="230">
        <v>1</v>
      </c>
      <c r="BC1143" s="194" t="s">
        <v>7408</v>
      </c>
      <c r="BD1143" s="194" t="s">
        <v>10683</v>
      </c>
      <c r="BJ1143" s="230">
        <v>4</v>
      </c>
      <c r="BK1143" s="230" t="s">
        <v>7411</v>
      </c>
      <c r="BL1143" s="198" t="s">
        <v>7412</v>
      </c>
      <c r="CQ1143" s="199">
        <v>1</v>
      </c>
    </row>
    <row r="1144" spans="52:95" x14ac:dyDescent="0.25">
      <c r="AZ1144" s="230" t="s">
        <v>1367</v>
      </c>
      <c r="BA1144" s="230" t="s">
        <v>5332</v>
      </c>
      <c r="BB1144" s="230">
        <v>2</v>
      </c>
      <c r="BC1144" s="194" t="s">
        <v>7439</v>
      </c>
      <c r="BD1144" s="194" t="s">
        <v>13635</v>
      </c>
      <c r="BE1144" s="194" t="s">
        <v>7441</v>
      </c>
      <c r="BF1144" s="194" t="s">
        <v>7442</v>
      </c>
      <c r="BG1144" s="194" t="s">
        <v>7443</v>
      </c>
      <c r="BJ1144" s="230">
        <v>4</v>
      </c>
      <c r="BK1144" s="230" t="s">
        <v>7444</v>
      </c>
      <c r="BL1144" s="198" t="s">
        <v>7412</v>
      </c>
      <c r="CQ1144" s="199">
        <v>1</v>
      </c>
    </row>
    <row r="1145" spans="52:95" x14ac:dyDescent="0.25">
      <c r="AZ1145" s="230" t="s">
        <v>1367</v>
      </c>
      <c r="BA1145" s="230" t="s">
        <v>5332</v>
      </c>
      <c r="BB1145" s="230">
        <v>3</v>
      </c>
      <c r="BC1145" s="194" t="s">
        <v>7472</v>
      </c>
      <c r="BD1145" s="194" t="s">
        <v>13636</v>
      </c>
      <c r="BE1145" s="194" t="s">
        <v>13637</v>
      </c>
      <c r="BI1145" s="194"/>
      <c r="BJ1145" s="230">
        <v>4</v>
      </c>
      <c r="BK1145" s="230" t="s">
        <v>7474</v>
      </c>
      <c r="BL1145" s="198" t="s">
        <v>7412</v>
      </c>
      <c r="CQ1145" s="199">
        <v>1</v>
      </c>
    </row>
    <row r="1146" spans="52:95" x14ac:dyDescent="0.25">
      <c r="AZ1146" s="230" t="s">
        <v>1367</v>
      </c>
      <c r="BA1146" s="230" t="s">
        <v>5332</v>
      </c>
      <c r="BB1146" s="230">
        <v>4</v>
      </c>
      <c r="BC1146" s="194" t="s">
        <v>7502</v>
      </c>
      <c r="BD1146" s="194" t="s">
        <v>13638</v>
      </c>
      <c r="BJ1146" s="230">
        <v>4</v>
      </c>
      <c r="BK1146" s="230" t="s">
        <v>7504</v>
      </c>
      <c r="BL1146" s="198" t="s">
        <v>7412</v>
      </c>
      <c r="CQ1146" s="199">
        <v>1</v>
      </c>
    </row>
    <row r="1147" spans="52:95" x14ac:dyDescent="0.25">
      <c r="AZ1147" s="230" t="s">
        <v>1367</v>
      </c>
      <c r="BA1147" s="230" t="s">
        <v>5332</v>
      </c>
      <c r="BB1147" s="230">
        <v>5</v>
      </c>
      <c r="BC1147" s="194" t="s">
        <v>7529</v>
      </c>
      <c r="BD1147" s="194" t="s">
        <v>13615</v>
      </c>
      <c r="BE1147" s="194" t="s">
        <v>7532</v>
      </c>
      <c r="BF1147" s="194" t="s">
        <v>7533</v>
      </c>
      <c r="BJ1147" s="230">
        <v>4</v>
      </c>
      <c r="BK1147" s="230" t="s">
        <v>7534</v>
      </c>
      <c r="BL1147" s="198" t="s">
        <v>7412</v>
      </c>
      <c r="CQ1147" s="199">
        <v>1</v>
      </c>
    </row>
    <row r="1148" spans="52:95" x14ac:dyDescent="0.25">
      <c r="AZ1148" s="230" t="s">
        <v>1367</v>
      </c>
      <c r="BA1148" s="230" t="s">
        <v>7562</v>
      </c>
      <c r="BB1148" s="230">
        <v>1</v>
      </c>
      <c r="BC1148" s="194" t="s">
        <v>7563</v>
      </c>
      <c r="BJ1148" s="230">
        <v>4</v>
      </c>
      <c r="BK1148" s="230" t="s">
        <v>7564</v>
      </c>
      <c r="BL1148" s="198" t="s">
        <v>7412</v>
      </c>
      <c r="CQ1148" s="199">
        <v>1</v>
      </c>
    </row>
    <row r="1149" spans="52:95" x14ac:dyDescent="0.25">
      <c r="AZ1149" s="230" t="s">
        <v>1367</v>
      </c>
      <c r="BA1149" s="230" t="s">
        <v>7562</v>
      </c>
      <c r="BB1149" s="230">
        <v>2</v>
      </c>
      <c r="BC1149" s="194" t="s">
        <v>7589</v>
      </c>
      <c r="BD1149" s="194" t="s">
        <v>7590</v>
      </c>
      <c r="BE1149" s="194" t="s">
        <v>7591</v>
      </c>
      <c r="BF1149" s="194" t="s">
        <v>7443</v>
      </c>
      <c r="BG1149" s="194" t="s">
        <v>7442</v>
      </c>
      <c r="BH1149" s="230" t="s">
        <v>7592</v>
      </c>
      <c r="BJ1149" s="230">
        <v>4</v>
      </c>
      <c r="BK1149" s="230" t="s">
        <v>7593</v>
      </c>
      <c r="BL1149" s="198" t="s">
        <v>7412</v>
      </c>
      <c r="CQ1149" s="199">
        <v>1</v>
      </c>
    </row>
    <row r="1150" spans="52:95" x14ac:dyDescent="0.25">
      <c r="AZ1150" s="230" t="s">
        <v>1367</v>
      </c>
      <c r="BA1150" s="230" t="s">
        <v>7562</v>
      </c>
      <c r="BB1150" s="230">
        <v>3</v>
      </c>
      <c r="BC1150" s="194" t="s">
        <v>7620</v>
      </c>
      <c r="BD1150" s="194" t="s">
        <v>13636</v>
      </c>
      <c r="BE1150" s="194" t="s">
        <v>13637</v>
      </c>
      <c r="BI1150" s="194"/>
      <c r="BJ1150" s="230">
        <v>4</v>
      </c>
      <c r="BK1150" s="230" t="s">
        <v>7622</v>
      </c>
      <c r="BL1150" s="198" t="s">
        <v>7412</v>
      </c>
      <c r="CQ1150" s="199">
        <v>1</v>
      </c>
    </row>
    <row r="1151" spans="52:95" x14ac:dyDescent="0.25">
      <c r="AZ1151" s="230" t="s">
        <v>1367</v>
      </c>
      <c r="BA1151" s="230" t="s">
        <v>7562</v>
      </c>
      <c r="BB1151" s="230">
        <v>4</v>
      </c>
      <c r="BC1151" s="194" t="s">
        <v>7649</v>
      </c>
      <c r="BD1151" s="194" t="s">
        <v>7650</v>
      </c>
      <c r="BE1151" s="194" t="s">
        <v>7651</v>
      </c>
      <c r="BF1151" s="194" t="s">
        <v>7652</v>
      </c>
      <c r="BG1151" s="194" t="s">
        <v>7653</v>
      </c>
      <c r="BH1151" s="230" t="s">
        <v>7654</v>
      </c>
      <c r="BI1151" s="230" t="s">
        <v>7655</v>
      </c>
      <c r="BJ1151" s="230">
        <v>4</v>
      </c>
      <c r="BK1151" s="230" t="s">
        <v>7656</v>
      </c>
      <c r="BL1151" s="198" t="s">
        <v>7412</v>
      </c>
      <c r="CQ1151" s="199">
        <v>1</v>
      </c>
    </row>
    <row r="1152" spans="52:95" x14ac:dyDescent="0.25">
      <c r="AZ1152" s="230" t="s">
        <v>1367</v>
      </c>
      <c r="BA1152" s="230" t="s">
        <v>7562</v>
      </c>
      <c r="BB1152" s="230">
        <v>5</v>
      </c>
      <c r="BC1152" s="194" t="s">
        <v>7686</v>
      </c>
      <c r="BD1152" s="194" t="s">
        <v>7687</v>
      </c>
      <c r="BE1152" s="194" t="s">
        <v>7688</v>
      </c>
      <c r="BF1152" s="194" t="s">
        <v>7689</v>
      </c>
      <c r="BG1152" s="194" t="s">
        <v>7690</v>
      </c>
      <c r="BH1152" s="230" t="s">
        <v>7691</v>
      </c>
      <c r="BJ1152" s="230">
        <v>4</v>
      </c>
      <c r="BK1152" s="230" t="s">
        <v>7692</v>
      </c>
      <c r="BL1152" s="198" t="s">
        <v>7412</v>
      </c>
      <c r="CQ1152" s="199">
        <v>1</v>
      </c>
    </row>
    <row r="1153" spans="52:95" x14ac:dyDescent="0.25">
      <c r="AZ1153" s="230" t="s">
        <v>1367</v>
      </c>
      <c r="BA1153" s="230" t="s">
        <v>5333</v>
      </c>
      <c r="BB1153" s="230">
        <v>1</v>
      </c>
      <c r="BC1153" s="194" t="s">
        <v>7719</v>
      </c>
      <c r="BD1153" s="194" t="s">
        <v>10683</v>
      </c>
      <c r="BH1153" s="194"/>
      <c r="BI1153" s="194"/>
      <c r="BJ1153" s="230">
        <v>4</v>
      </c>
      <c r="BK1153" s="230" t="s">
        <v>7720</v>
      </c>
      <c r="BL1153" s="198" t="s">
        <v>7412</v>
      </c>
      <c r="CQ1153" s="199">
        <v>1</v>
      </c>
    </row>
    <row r="1154" spans="52:95" x14ac:dyDescent="0.25">
      <c r="AZ1154" s="230" t="s">
        <v>1367</v>
      </c>
      <c r="BA1154" s="230" t="s">
        <v>5333</v>
      </c>
      <c r="BB1154" s="230">
        <v>2</v>
      </c>
      <c r="BC1154" s="194" t="s">
        <v>7745</v>
      </c>
      <c r="BD1154" s="194" t="s">
        <v>7746</v>
      </c>
      <c r="BE1154" s="194" t="s">
        <v>7747</v>
      </c>
      <c r="BF1154" s="194" t="s">
        <v>7748</v>
      </c>
      <c r="BG1154" s="194" t="s">
        <v>7749</v>
      </c>
      <c r="BH1154" s="194" t="s">
        <v>7750</v>
      </c>
      <c r="BI1154" s="194"/>
      <c r="BJ1154" s="230">
        <v>4</v>
      </c>
      <c r="BK1154" s="230" t="s">
        <v>7751</v>
      </c>
      <c r="BL1154" s="198" t="s">
        <v>7412</v>
      </c>
      <c r="CQ1154" s="199">
        <v>1</v>
      </c>
    </row>
    <row r="1155" spans="52:95" x14ac:dyDescent="0.25">
      <c r="AZ1155" s="230" t="s">
        <v>1367</v>
      </c>
      <c r="BA1155" s="230" t="s">
        <v>5333</v>
      </c>
      <c r="BB1155" s="230">
        <v>3</v>
      </c>
      <c r="BC1155" s="194" t="s">
        <v>7781</v>
      </c>
      <c r="BD1155" s="194" t="s">
        <v>13639</v>
      </c>
      <c r="BE1155" s="194" t="s">
        <v>13637</v>
      </c>
      <c r="BH1155" s="194"/>
      <c r="BI1155" s="194"/>
      <c r="BJ1155" s="230">
        <v>4</v>
      </c>
      <c r="BK1155" s="230" t="s">
        <v>7782</v>
      </c>
      <c r="BL1155" s="198" t="s">
        <v>7412</v>
      </c>
      <c r="CQ1155" s="199">
        <v>1</v>
      </c>
    </row>
    <row r="1156" spans="52:95" x14ac:dyDescent="0.25">
      <c r="AZ1156" s="230" t="s">
        <v>1367</v>
      </c>
      <c r="BA1156" s="230" t="s">
        <v>5333</v>
      </c>
      <c r="BB1156" s="230">
        <v>4</v>
      </c>
      <c r="BC1156" s="194" t="s">
        <v>7806</v>
      </c>
      <c r="BD1156" s="194" t="s">
        <v>7807</v>
      </c>
      <c r="BE1156" s="194" t="s">
        <v>7808</v>
      </c>
      <c r="BF1156" s="194" t="s">
        <v>7654</v>
      </c>
      <c r="BG1156" s="194" t="s">
        <v>7809</v>
      </c>
      <c r="BH1156" s="194" t="s">
        <v>7810</v>
      </c>
      <c r="BI1156" s="194" t="s">
        <v>7811</v>
      </c>
      <c r="BJ1156" s="230">
        <v>4</v>
      </c>
      <c r="BK1156" s="230" t="s">
        <v>7812</v>
      </c>
      <c r="BL1156" s="198" t="s">
        <v>7412</v>
      </c>
      <c r="CQ1156" s="199">
        <v>1</v>
      </c>
    </row>
    <row r="1157" spans="52:95" x14ac:dyDescent="0.25">
      <c r="AZ1157" s="230" t="s">
        <v>1367</v>
      </c>
      <c r="BA1157" s="230" t="s">
        <v>5333</v>
      </c>
      <c r="BB1157" s="230">
        <v>5</v>
      </c>
      <c r="BC1157" s="194" t="s">
        <v>7836</v>
      </c>
      <c r="BD1157" s="194" t="s">
        <v>7837</v>
      </c>
      <c r="BE1157" s="194" t="s">
        <v>7838</v>
      </c>
      <c r="BF1157" s="194" t="s">
        <v>7839</v>
      </c>
      <c r="BG1157" s="194" t="s">
        <v>7840</v>
      </c>
      <c r="BH1157" s="194" t="s">
        <v>7533</v>
      </c>
      <c r="BI1157" s="194"/>
      <c r="BJ1157" s="230">
        <v>4</v>
      </c>
      <c r="BK1157" s="230" t="s">
        <v>7841</v>
      </c>
      <c r="BL1157" s="198" t="s">
        <v>7412</v>
      </c>
      <c r="CQ1157" s="199">
        <v>1</v>
      </c>
    </row>
    <row r="1158" spans="52:95" x14ac:dyDescent="0.25">
      <c r="AZ1158" s="230" t="s">
        <v>1381</v>
      </c>
      <c r="BA1158" s="230" t="s">
        <v>5332</v>
      </c>
      <c r="BB1158" s="230">
        <v>1</v>
      </c>
      <c r="BC1158" s="194" t="s">
        <v>7408</v>
      </c>
      <c r="BD1158" s="194" t="s">
        <v>13640</v>
      </c>
      <c r="BE1158" s="194" t="s">
        <v>10683</v>
      </c>
      <c r="BJ1158" s="230">
        <v>4</v>
      </c>
      <c r="BK1158" s="230" t="s">
        <v>7411</v>
      </c>
      <c r="BL1158" s="198" t="s">
        <v>7412</v>
      </c>
      <c r="CQ1158" s="199">
        <v>1</v>
      </c>
    </row>
    <row r="1159" spans="52:95" x14ac:dyDescent="0.25">
      <c r="AZ1159" s="230" t="s">
        <v>1381</v>
      </c>
      <c r="BA1159" s="230" t="s">
        <v>5332</v>
      </c>
      <c r="BB1159" s="230">
        <v>2</v>
      </c>
      <c r="BC1159" s="194" t="s">
        <v>7439</v>
      </c>
      <c r="BD1159" s="194" t="s">
        <v>13641</v>
      </c>
      <c r="BE1159" s="194" t="s">
        <v>7441</v>
      </c>
      <c r="BF1159" s="194" t="s">
        <v>7442</v>
      </c>
      <c r="BG1159" s="194" t="s">
        <v>7443</v>
      </c>
      <c r="BJ1159" s="230">
        <v>4</v>
      </c>
      <c r="BK1159" s="230" t="s">
        <v>7444</v>
      </c>
      <c r="BL1159" s="198" t="s">
        <v>7412</v>
      </c>
      <c r="CQ1159" s="199">
        <v>1</v>
      </c>
    </row>
    <row r="1160" spans="52:95" x14ac:dyDescent="0.25">
      <c r="AZ1160" s="230" t="s">
        <v>1381</v>
      </c>
      <c r="BA1160" s="230" t="s">
        <v>5332</v>
      </c>
      <c r="BB1160" s="230">
        <v>3</v>
      </c>
      <c r="BC1160" s="194" t="s">
        <v>7472</v>
      </c>
      <c r="BD1160" s="194" t="s">
        <v>13642</v>
      </c>
      <c r="BE1160" s="194" t="s">
        <v>13643</v>
      </c>
      <c r="BI1160" s="194"/>
      <c r="BJ1160" s="230">
        <v>4</v>
      </c>
      <c r="BK1160" s="230" t="s">
        <v>7474</v>
      </c>
      <c r="BL1160" s="198" t="s">
        <v>7412</v>
      </c>
      <c r="CQ1160" s="199">
        <v>1</v>
      </c>
    </row>
    <row r="1161" spans="52:95" x14ac:dyDescent="0.25">
      <c r="AZ1161" s="230" t="s">
        <v>1381</v>
      </c>
      <c r="BA1161" s="230" t="s">
        <v>5332</v>
      </c>
      <c r="BB1161" s="230">
        <v>4</v>
      </c>
      <c r="BC1161" s="194" t="s">
        <v>7502</v>
      </c>
      <c r="BD1161" s="194" t="s">
        <v>13644</v>
      </c>
      <c r="BJ1161" s="230">
        <v>4</v>
      </c>
      <c r="BK1161" s="230" t="s">
        <v>7504</v>
      </c>
      <c r="BL1161" s="198" t="s">
        <v>7412</v>
      </c>
      <c r="CQ1161" s="199">
        <v>1</v>
      </c>
    </row>
    <row r="1162" spans="52:95" x14ac:dyDescent="0.25">
      <c r="AZ1162" s="230" t="s">
        <v>1381</v>
      </c>
      <c r="BA1162" s="230" t="s">
        <v>5332</v>
      </c>
      <c r="BB1162" s="230">
        <v>5</v>
      </c>
      <c r="BC1162" s="194" t="s">
        <v>7529</v>
      </c>
      <c r="BD1162" s="194" t="s">
        <v>13615</v>
      </c>
      <c r="BE1162" s="194" t="s">
        <v>7532</v>
      </c>
      <c r="BF1162" s="194" t="s">
        <v>7533</v>
      </c>
      <c r="BJ1162" s="230">
        <v>4</v>
      </c>
      <c r="BK1162" s="230" t="s">
        <v>7534</v>
      </c>
      <c r="BL1162" s="198" t="s">
        <v>7412</v>
      </c>
      <c r="CQ1162" s="199">
        <v>1</v>
      </c>
    </row>
    <row r="1163" spans="52:95" x14ac:dyDescent="0.25">
      <c r="AZ1163" s="230" t="s">
        <v>1381</v>
      </c>
      <c r="BA1163" s="230" t="s">
        <v>7562</v>
      </c>
      <c r="BB1163" s="230">
        <v>1</v>
      </c>
      <c r="BC1163" s="194" t="s">
        <v>7563</v>
      </c>
      <c r="BD1163" s="194" t="s">
        <v>13640</v>
      </c>
      <c r="BJ1163" s="230">
        <v>4</v>
      </c>
      <c r="BK1163" s="230" t="s">
        <v>7564</v>
      </c>
      <c r="BL1163" s="198" t="s">
        <v>7412</v>
      </c>
      <c r="CQ1163" s="199">
        <v>1</v>
      </c>
    </row>
    <row r="1164" spans="52:95" x14ac:dyDescent="0.25">
      <c r="AZ1164" s="230" t="s">
        <v>1381</v>
      </c>
      <c r="BA1164" s="230" t="s">
        <v>7562</v>
      </c>
      <c r="BB1164" s="230">
        <v>2</v>
      </c>
      <c r="BC1164" s="194" t="s">
        <v>7589</v>
      </c>
      <c r="BD1164" s="194" t="s">
        <v>7590</v>
      </c>
      <c r="BE1164" s="194" t="s">
        <v>7591</v>
      </c>
      <c r="BF1164" s="194" t="s">
        <v>7443</v>
      </c>
      <c r="BG1164" s="194" t="s">
        <v>7442</v>
      </c>
      <c r="BH1164" s="230" t="s">
        <v>7592</v>
      </c>
      <c r="BJ1164" s="230">
        <v>4</v>
      </c>
      <c r="BK1164" s="230" t="s">
        <v>7593</v>
      </c>
      <c r="BL1164" s="198" t="s">
        <v>7412</v>
      </c>
      <c r="CQ1164" s="199">
        <v>1</v>
      </c>
    </row>
    <row r="1165" spans="52:95" x14ac:dyDescent="0.25">
      <c r="AZ1165" s="230" t="s">
        <v>1381</v>
      </c>
      <c r="BA1165" s="230" t="s">
        <v>7562</v>
      </c>
      <c r="BB1165" s="230">
        <v>3</v>
      </c>
      <c r="BC1165" s="194" t="s">
        <v>7620</v>
      </c>
      <c r="BD1165" s="194" t="s">
        <v>13642</v>
      </c>
      <c r="BE1165" s="194" t="s">
        <v>13643</v>
      </c>
      <c r="BI1165" s="194"/>
      <c r="BJ1165" s="230">
        <v>4</v>
      </c>
      <c r="BK1165" s="230" t="s">
        <v>7622</v>
      </c>
      <c r="BL1165" s="198" t="s">
        <v>7412</v>
      </c>
      <c r="CQ1165" s="199">
        <v>1</v>
      </c>
    </row>
    <row r="1166" spans="52:95" x14ac:dyDescent="0.25">
      <c r="AZ1166" s="230" t="s">
        <v>1381</v>
      </c>
      <c r="BA1166" s="230" t="s">
        <v>7562</v>
      </c>
      <c r="BB1166" s="230">
        <v>4</v>
      </c>
      <c r="BC1166" s="194" t="s">
        <v>7649</v>
      </c>
      <c r="BD1166" s="194" t="s">
        <v>7650</v>
      </c>
      <c r="BE1166" s="194" t="s">
        <v>7651</v>
      </c>
      <c r="BF1166" s="194" t="s">
        <v>7652</v>
      </c>
      <c r="BG1166" s="194" t="s">
        <v>7653</v>
      </c>
      <c r="BH1166" s="230" t="s">
        <v>7654</v>
      </c>
      <c r="BI1166" s="230" t="s">
        <v>7655</v>
      </c>
      <c r="BJ1166" s="230">
        <v>4</v>
      </c>
      <c r="BK1166" s="230" t="s">
        <v>7656</v>
      </c>
      <c r="BL1166" s="198" t="s">
        <v>7412</v>
      </c>
      <c r="CQ1166" s="199">
        <v>1</v>
      </c>
    </row>
    <row r="1167" spans="52:95" x14ac:dyDescent="0.25">
      <c r="AZ1167" s="230" t="s">
        <v>1381</v>
      </c>
      <c r="BA1167" s="230" t="s">
        <v>7562</v>
      </c>
      <c r="BB1167" s="230">
        <v>5</v>
      </c>
      <c r="BC1167" s="194" t="s">
        <v>7686</v>
      </c>
      <c r="BD1167" s="194" t="s">
        <v>7687</v>
      </c>
      <c r="BE1167" s="194" t="s">
        <v>7688</v>
      </c>
      <c r="BF1167" s="194" t="s">
        <v>7689</v>
      </c>
      <c r="BG1167" s="194" t="s">
        <v>7690</v>
      </c>
      <c r="BH1167" s="230" t="s">
        <v>7691</v>
      </c>
      <c r="BJ1167" s="230">
        <v>4</v>
      </c>
      <c r="BK1167" s="230" t="s">
        <v>7692</v>
      </c>
      <c r="BL1167" s="198" t="s">
        <v>7412</v>
      </c>
      <c r="CQ1167" s="199">
        <v>1</v>
      </c>
    </row>
    <row r="1168" spans="52:95" x14ac:dyDescent="0.25">
      <c r="AZ1168" s="230" t="s">
        <v>1381</v>
      </c>
      <c r="BA1168" s="230" t="s">
        <v>5333</v>
      </c>
      <c r="BB1168" s="230">
        <v>1</v>
      </c>
      <c r="BC1168" s="194" t="s">
        <v>7719</v>
      </c>
      <c r="BD1168" s="194" t="s">
        <v>13640</v>
      </c>
      <c r="BE1168" s="194" t="s">
        <v>10683</v>
      </c>
      <c r="BH1168" s="194"/>
      <c r="BI1168" s="194"/>
      <c r="BJ1168" s="230">
        <v>4</v>
      </c>
      <c r="BK1168" s="230" t="s">
        <v>7720</v>
      </c>
      <c r="BL1168" s="198" t="s">
        <v>7412</v>
      </c>
      <c r="CQ1168" s="199">
        <v>1</v>
      </c>
    </row>
    <row r="1169" spans="52:95" x14ac:dyDescent="0.25">
      <c r="AZ1169" s="230" t="s">
        <v>1381</v>
      </c>
      <c r="BA1169" s="230" t="s">
        <v>5333</v>
      </c>
      <c r="BB1169" s="230">
        <v>2</v>
      </c>
      <c r="BC1169" s="194" t="s">
        <v>7745</v>
      </c>
      <c r="BD1169" s="194" t="s">
        <v>7746</v>
      </c>
      <c r="BE1169" s="194" t="s">
        <v>7747</v>
      </c>
      <c r="BF1169" s="194" t="s">
        <v>7748</v>
      </c>
      <c r="BG1169" s="194" t="s">
        <v>7749</v>
      </c>
      <c r="BH1169" s="194" t="s">
        <v>7750</v>
      </c>
      <c r="BI1169" s="194"/>
      <c r="BJ1169" s="230">
        <v>4</v>
      </c>
      <c r="BK1169" s="230" t="s">
        <v>7751</v>
      </c>
      <c r="BL1169" s="198" t="s">
        <v>7412</v>
      </c>
      <c r="CQ1169" s="199">
        <v>1</v>
      </c>
    </row>
    <row r="1170" spans="52:95" x14ac:dyDescent="0.25">
      <c r="AZ1170" s="230" t="s">
        <v>1381</v>
      </c>
      <c r="BA1170" s="230" t="s">
        <v>5333</v>
      </c>
      <c r="BB1170" s="230">
        <v>3</v>
      </c>
      <c r="BC1170" s="194" t="s">
        <v>7781</v>
      </c>
      <c r="BD1170" s="194" t="s">
        <v>13645</v>
      </c>
      <c r="BE1170" s="194" t="s">
        <v>13643</v>
      </c>
      <c r="BH1170" s="194"/>
      <c r="BI1170" s="194"/>
      <c r="BJ1170" s="230">
        <v>4</v>
      </c>
      <c r="BK1170" s="230" t="s">
        <v>7782</v>
      </c>
      <c r="BL1170" s="198" t="s">
        <v>7412</v>
      </c>
      <c r="CQ1170" s="199">
        <v>1</v>
      </c>
    </row>
    <row r="1171" spans="52:95" x14ac:dyDescent="0.25">
      <c r="AZ1171" s="230" t="s">
        <v>1381</v>
      </c>
      <c r="BA1171" s="230" t="s">
        <v>5333</v>
      </c>
      <c r="BB1171" s="230">
        <v>4</v>
      </c>
      <c r="BC1171" s="194" t="s">
        <v>7806</v>
      </c>
      <c r="BD1171" s="194" t="s">
        <v>7807</v>
      </c>
      <c r="BE1171" s="194" t="s">
        <v>7808</v>
      </c>
      <c r="BF1171" s="194" t="s">
        <v>7654</v>
      </c>
      <c r="BG1171" s="194" t="s">
        <v>7809</v>
      </c>
      <c r="BH1171" s="194" t="s">
        <v>7810</v>
      </c>
      <c r="BI1171" s="194" t="s">
        <v>7811</v>
      </c>
      <c r="BJ1171" s="230">
        <v>4</v>
      </c>
      <c r="BK1171" s="230" t="s">
        <v>7812</v>
      </c>
      <c r="BL1171" s="198" t="s">
        <v>7412</v>
      </c>
      <c r="CQ1171" s="199">
        <v>1</v>
      </c>
    </row>
    <row r="1172" spans="52:95" x14ac:dyDescent="0.25">
      <c r="AZ1172" s="230" t="s">
        <v>1381</v>
      </c>
      <c r="BA1172" s="230" t="s">
        <v>5333</v>
      </c>
      <c r="BB1172" s="230">
        <v>5</v>
      </c>
      <c r="BC1172" s="194" t="s">
        <v>7836</v>
      </c>
      <c r="BD1172" s="194" t="s">
        <v>7837</v>
      </c>
      <c r="BE1172" s="194" t="s">
        <v>7838</v>
      </c>
      <c r="BF1172" s="194" t="s">
        <v>7839</v>
      </c>
      <c r="BG1172" s="194" t="s">
        <v>7840</v>
      </c>
      <c r="BH1172" s="194" t="s">
        <v>7533</v>
      </c>
      <c r="BI1172" s="194"/>
      <c r="BJ1172" s="230">
        <v>4</v>
      </c>
      <c r="BK1172" s="230" t="s">
        <v>7841</v>
      </c>
      <c r="BL1172" s="198" t="s">
        <v>7412</v>
      </c>
      <c r="CQ1172" s="199">
        <v>1</v>
      </c>
    </row>
    <row r="1173" spans="52:95" x14ac:dyDescent="0.25">
      <c r="AZ1173" s="230" t="s">
        <v>1395</v>
      </c>
      <c r="BA1173" s="230" t="s">
        <v>5332</v>
      </c>
      <c r="BB1173" s="230">
        <v>1</v>
      </c>
      <c r="BC1173" s="194" t="s">
        <v>7408</v>
      </c>
      <c r="BD1173" s="194" t="s">
        <v>10683</v>
      </c>
      <c r="BJ1173" s="230">
        <v>4</v>
      </c>
      <c r="BK1173" s="230" t="s">
        <v>7411</v>
      </c>
      <c r="BL1173" s="198" t="s">
        <v>7412</v>
      </c>
      <c r="CQ1173" s="199">
        <v>1</v>
      </c>
    </row>
    <row r="1174" spans="52:95" x14ac:dyDescent="0.25">
      <c r="AZ1174" s="230" t="s">
        <v>1395</v>
      </c>
      <c r="BA1174" s="230" t="s">
        <v>5332</v>
      </c>
      <c r="BB1174" s="230">
        <v>2</v>
      </c>
      <c r="BC1174" s="194" t="s">
        <v>7439</v>
      </c>
      <c r="BD1174" s="194" t="s">
        <v>13646</v>
      </c>
      <c r="BE1174" s="194" t="s">
        <v>7441</v>
      </c>
      <c r="BF1174" s="194" t="s">
        <v>7442</v>
      </c>
      <c r="BG1174" s="194" t="s">
        <v>7443</v>
      </c>
      <c r="BJ1174" s="230">
        <v>4</v>
      </c>
      <c r="BK1174" s="230" t="s">
        <v>7444</v>
      </c>
      <c r="BL1174" s="198" t="s">
        <v>7412</v>
      </c>
      <c r="CQ1174" s="199">
        <v>1</v>
      </c>
    </row>
    <row r="1175" spans="52:95" x14ac:dyDescent="0.25">
      <c r="AZ1175" s="230" t="s">
        <v>1395</v>
      </c>
      <c r="BA1175" s="230" t="s">
        <v>5332</v>
      </c>
      <c r="BB1175" s="230">
        <v>3</v>
      </c>
      <c r="BC1175" s="194" t="s">
        <v>7472</v>
      </c>
      <c r="BD1175" s="194" t="s">
        <v>13647</v>
      </c>
      <c r="BE1175" s="194" t="s">
        <v>13648</v>
      </c>
      <c r="BJ1175" s="230">
        <v>4</v>
      </c>
      <c r="BK1175" s="230" t="s">
        <v>7474</v>
      </c>
      <c r="BL1175" s="198" t="s">
        <v>7412</v>
      </c>
      <c r="CQ1175" s="199">
        <v>1</v>
      </c>
    </row>
    <row r="1176" spans="52:95" x14ac:dyDescent="0.25">
      <c r="AZ1176" s="230" t="s">
        <v>1395</v>
      </c>
      <c r="BA1176" s="230" t="s">
        <v>5332</v>
      </c>
      <c r="BB1176" s="230">
        <v>4</v>
      </c>
      <c r="BC1176" s="194" t="s">
        <v>7502</v>
      </c>
      <c r="BD1176" s="194" t="s">
        <v>13649</v>
      </c>
      <c r="BJ1176" s="230">
        <v>4</v>
      </c>
      <c r="BK1176" s="230" t="s">
        <v>7504</v>
      </c>
      <c r="BL1176" s="198" t="s">
        <v>7412</v>
      </c>
      <c r="CQ1176" s="199">
        <v>1</v>
      </c>
    </row>
    <row r="1177" spans="52:95" x14ac:dyDescent="0.25">
      <c r="AZ1177" s="230" t="s">
        <v>1395</v>
      </c>
      <c r="BA1177" s="230" t="s">
        <v>5332</v>
      </c>
      <c r="BB1177" s="230">
        <v>5</v>
      </c>
      <c r="BC1177" s="194" t="s">
        <v>7529</v>
      </c>
      <c r="BD1177" s="194" t="s">
        <v>13615</v>
      </c>
      <c r="BE1177" s="194" t="s">
        <v>7532</v>
      </c>
      <c r="BF1177" s="194" t="s">
        <v>7533</v>
      </c>
      <c r="BJ1177" s="230">
        <v>4</v>
      </c>
      <c r="BK1177" s="230" t="s">
        <v>7534</v>
      </c>
      <c r="BL1177" s="198" t="s">
        <v>7412</v>
      </c>
      <c r="CQ1177" s="199">
        <v>1</v>
      </c>
    </row>
    <row r="1178" spans="52:95" x14ac:dyDescent="0.25">
      <c r="AZ1178" s="230" t="s">
        <v>1395</v>
      </c>
      <c r="BA1178" s="230" t="s">
        <v>7562</v>
      </c>
      <c r="BB1178" s="230">
        <v>1</v>
      </c>
      <c r="BC1178" s="194" t="s">
        <v>7563</v>
      </c>
      <c r="BJ1178" s="230">
        <v>4</v>
      </c>
      <c r="BK1178" s="230" t="s">
        <v>7564</v>
      </c>
      <c r="BL1178" s="198" t="s">
        <v>7412</v>
      </c>
      <c r="CQ1178" s="199">
        <v>1</v>
      </c>
    </row>
    <row r="1179" spans="52:95" x14ac:dyDescent="0.25">
      <c r="AZ1179" s="230" t="s">
        <v>1395</v>
      </c>
      <c r="BA1179" s="230" t="s">
        <v>7562</v>
      </c>
      <c r="BB1179" s="230">
        <v>2</v>
      </c>
      <c r="BC1179" s="194" t="s">
        <v>7589</v>
      </c>
      <c r="BD1179" s="194" t="s">
        <v>7590</v>
      </c>
      <c r="BE1179" s="194" t="s">
        <v>7591</v>
      </c>
      <c r="BF1179" s="194" t="s">
        <v>7443</v>
      </c>
      <c r="BG1179" s="194" t="s">
        <v>7442</v>
      </c>
      <c r="BH1179" s="230" t="s">
        <v>7592</v>
      </c>
      <c r="BJ1179" s="230">
        <v>4</v>
      </c>
      <c r="BK1179" s="230" t="s">
        <v>7593</v>
      </c>
      <c r="BL1179" s="198" t="s">
        <v>7412</v>
      </c>
      <c r="CQ1179" s="199">
        <v>1</v>
      </c>
    </row>
    <row r="1180" spans="52:95" x14ac:dyDescent="0.25">
      <c r="AZ1180" s="230" t="s">
        <v>1395</v>
      </c>
      <c r="BA1180" s="230" t="s">
        <v>7562</v>
      </c>
      <c r="BB1180" s="230">
        <v>3</v>
      </c>
      <c r="BC1180" s="194" t="s">
        <v>7620</v>
      </c>
      <c r="BD1180" s="194" t="s">
        <v>13647</v>
      </c>
      <c r="BE1180" s="194" t="s">
        <v>13648</v>
      </c>
      <c r="BJ1180" s="230">
        <v>4</v>
      </c>
      <c r="BK1180" s="230" t="s">
        <v>7622</v>
      </c>
      <c r="BL1180" s="198" t="s">
        <v>7412</v>
      </c>
      <c r="CQ1180" s="199">
        <v>1</v>
      </c>
    </row>
    <row r="1181" spans="52:95" x14ac:dyDescent="0.25">
      <c r="AZ1181" s="230" t="s">
        <v>1395</v>
      </c>
      <c r="BA1181" s="230" t="s">
        <v>7562</v>
      </c>
      <c r="BB1181" s="230">
        <v>4</v>
      </c>
      <c r="BC1181" s="194" t="s">
        <v>7649</v>
      </c>
      <c r="BD1181" s="194" t="s">
        <v>7650</v>
      </c>
      <c r="BE1181" s="194" t="s">
        <v>7651</v>
      </c>
      <c r="BF1181" s="194" t="s">
        <v>7652</v>
      </c>
      <c r="BG1181" s="194" t="s">
        <v>7653</v>
      </c>
      <c r="BH1181" s="230" t="s">
        <v>7654</v>
      </c>
      <c r="BI1181" s="230" t="s">
        <v>7655</v>
      </c>
      <c r="BJ1181" s="230">
        <v>4</v>
      </c>
      <c r="BK1181" s="230" t="s">
        <v>7656</v>
      </c>
      <c r="BL1181" s="198" t="s">
        <v>7412</v>
      </c>
      <c r="CQ1181" s="199">
        <v>1</v>
      </c>
    </row>
    <row r="1182" spans="52:95" x14ac:dyDescent="0.25">
      <c r="AZ1182" s="230" t="s">
        <v>1395</v>
      </c>
      <c r="BA1182" s="230" t="s">
        <v>7562</v>
      </c>
      <c r="BB1182" s="230">
        <v>5</v>
      </c>
      <c r="BC1182" s="194" t="s">
        <v>7686</v>
      </c>
      <c r="BD1182" s="194" t="s">
        <v>7687</v>
      </c>
      <c r="BE1182" s="194" t="s">
        <v>7688</v>
      </c>
      <c r="BF1182" s="194" t="s">
        <v>7689</v>
      </c>
      <c r="BG1182" s="194" t="s">
        <v>7690</v>
      </c>
      <c r="BH1182" s="230" t="s">
        <v>7691</v>
      </c>
      <c r="BJ1182" s="230">
        <v>4</v>
      </c>
      <c r="BK1182" s="230" t="s">
        <v>7692</v>
      </c>
      <c r="BL1182" s="198" t="s">
        <v>7412</v>
      </c>
      <c r="CQ1182" s="199">
        <v>1</v>
      </c>
    </row>
    <row r="1183" spans="52:95" x14ac:dyDescent="0.25">
      <c r="AZ1183" s="230" t="s">
        <v>1395</v>
      </c>
      <c r="BA1183" s="230" t="s">
        <v>5333</v>
      </c>
      <c r="BB1183" s="230">
        <v>1</v>
      </c>
      <c r="BC1183" s="194" t="s">
        <v>7719</v>
      </c>
      <c r="BD1183" s="194" t="s">
        <v>10683</v>
      </c>
      <c r="BH1183" s="194"/>
      <c r="BI1183" s="194"/>
      <c r="BJ1183" s="230">
        <v>4</v>
      </c>
      <c r="BK1183" s="230" t="s">
        <v>7720</v>
      </c>
      <c r="BL1183" s="198" t="s">
        <v>7412</v>
      </c>
      <c r="CQ1183" s="199">
        <v>1</v>
      </c>
    </row>
    <row r="1184" spans="52:95" x14ac:dyDescent="0.25">
      <c r="AZ1184" s="230" t="s">
        <v>1395</v>
      </c>
      <c r="BA1184" s="230" t="s">
        <v>5333</v>
      </c>
      <c r="BB1184" s="230">
        <v>2</v>
      </c>
      <c r="BC1184" s="194" t="s">
        <v>7745</v>
      </c>
      <c r="BD1184" s="194" t="s">
        <v>7746</v>
      </c>
      <c r="BE1184" s="194" t="s">
        <v>7747</v>
      </c>
      <c r="BF1184" s="194" t="s">
        <v>7748</v>
      </c>
      <c r="BG1184" s="194" t="s">
        <v>7749</v>
      </c>
      <c r="BH1184" s="194" t="s">
        <v>7750</v>
      </c>
      <c r="BI1184" s="194"/>
      <c r="BJ1184" s="230">
        <v>4</v>
      </c>
      <c r="BK1184" s="230" t="s">
        <v>7751</v>
      </c>
      <c r="BL1184" s="198" t="s">
        <v>7412</v>
      </c>
      <c r="CQ1184" s="199">
        <v>1</v>
      </c>
    </row>
    <row r="1185" spans="52:95" x14ac:dyDescent="0.25">
      <c r="AZ1185" s="230" t="s">
        <v>1395</v>
      </c>
      <c r="BA1185" s="230" t="s">
        <v>5333</v>
      </c>
      <c r="BB1185" s="230">
        <v>3</v>
      </c>
      <c r="BC1185" s="194" t="s">
        <v>7781</v>
      </c>
      <c r="BD1185" s="194" t="s">
        <v>13650</v>
      </c>
      <c r="BE1185" s="194" t="s">
        <v>13648</v>
      </c>
      <c r="BH1185" s="194"/>
      <c r="BI1185" s="194"/>
      <c r="BJ1185" s="230">
        <v>4</v>
      </c>
      <c r="BK1185" s="230" t="s">
        <v>7782</v>
      </c>
      <c r="BL1185" s="198" t="s">
        <v>7412</v>
      </c>
      <c r="CQ1185" s="199">
        <v>1</v>
      </c>
    </row>
    <row r="1186" spans="52:95" x14ac:dyDescent="0.25">
      <c r="AZ1186" s="230" t="s">
        <v>1395</v>
      </c>
      <c r="BA1186" s="230" t="s">
        <v>5333</v>
      </c>
      <c r="BB1186" s="230">
        <v>4</v>
      </c>
      <c r="BC1186" s="194" t="s">
        <v>7806</v>
      </c>
      <c r="BD1186" s="194" t="s">
        <v>7807</v>
      </c>
      <c r="BE1186" s="194" t="s">
        <v>7808</v>
      </c>
      <c r="BF1186" s="194" t="s">
        <v>7654</v>
      </c>
      <c r="BG1186" s="194" t="s">
        <v>7809</v>
      </c>
      <c r="BH1186" s="194" t="s">
        <v>7810</v>
      </c>
      <c r="BI1186" s="194" t="s">
        <v>7811</v>
      </c>
      <c r="BJ1186" s="230">
        <v>4</v>
      </c>
      <c r="BK1186" s="230" t="s">
        <v>7812</v>
      </c>
      <c r="BL1186" s="198" t="s">
        <v>7412</v>
      </c>
      <c r="CQ1186" s="199">
        <v>1</v>
      </c>
    </row>
    <row r="1187" spans="52:95" x14ac:dyDescent="0.25">
      <c r="AZ1187" s="230" t="s">
        <v>1395</v>
      </c>
      <c r="BA1187" s="230" t="s">
        <v>5333</v>
      </c>
      <c r="BB1187" s="230">
        <v>5</v>
      </c>
      <c r="BC1187" s="194" t="s">
        <v>7836</v>
      </c>
      <c r="BD1187" s="194" t="s">
        <v>7837</v>
      </c>
      <c r="BE1187" s="194" t="s">
        <v>7838</v>
      </c>
      <c r="BF1187" s="194" t="s">
        <v>7839</v>
      </c>
      <c r="BG1187" s="194" t="s">
        <v>7840</v>
      </c>
      <c r="BH1187" s="194" t="s">
        <v>7533</v>
      </c>
      <c r="BI1187" s="194"/>
      <c r="BJ1187" s="230">
        <v>4</v>
      </c>
      <c r="BK1187" s="230" t="s">
        <v>7841</v>
      </c>
      <c r="BL1187" s="198" t="s">
        <v>7412</v>
      </c>
      <c r="CQ1187" s="199">
        <v>1</v>
      </c>
    </row>
    <row r="1188" spans="52:95" x14ac:dyDescent="0.25">
      <c r="AZ1188" s="230" t="s">
        <v>1409</v>
      </c>
      <c r="BA1188" s="230" t="s">
        <v>5332</v>
      </c>
      <c r="BB1188" s="230">
        <v>1</v>
      </c>
      <c r="BC1188" s="194" t="s">
        <v>7408</v>
      </c>
      <c r="BD1188" s="194" t="s">
        <v>13651</v>
      </c>
      <c r="BE1188" s="194" t="s">
        <v>10683</v>
      </c>
      <c r="BI1188" s="194"/>
      <c r="BJ1188" s="230">
        <v>4</v>
      </c>
      <c r="BK1188" s="230" t="s">
        <v>7411</v>
      </c>
      <c r="BL1188" s="198" t="s">
        <v>7412</v>
      </c>
      <c r="CQ1188" s="199">
        <v>1</v>
      </c>
    </row>
    <row r="1189" spans="52:95" x14ac:dyDescent="0.25">
      <c r="AZ1189" s="230" t="s">
        <v>1409</v>
      </c>
      <c r="BA1189" s="230" t="s">
        <v>5332</v>
      </c>
      <c r="BB1189" s="230">
        <v>2</v>
      </c>
      <c r="BC1189" s="194" t="s">
        <v>7439</v>
      </c>
      <c r="BD1189" s="194" t="s">
        <v>13652</v>
      </c>
      <c r="BE1189" s="194" t="s">
        <v>7441</v>
      </c>
      <c r="BF1189" s="194" t="s">
        <v>7442</v>
      </c>
      <c r="BG1189" s="194" t="s">
        <v>7443</v>
      </c>
      <c r="BI1189" s="194"/>
      <c r="BJ1189" s="230">
        <v>4</v>
      </c>
      <c r="BK1189" s="230" t="s">
        <v>7444</v>
      </c>
      <c r="BL1189" s="198" t="s">
        <v>7412</v>
      </c>
      <c r="CQ1189" s="199">
        <v>1</v>
      </c>
    </row>
    <row r="1190" spans="52:95" x14ac:dyDescent="0.25">
      <c r="AZ1190" s="230" t="s">
        <v>1409</v>
      </c>
      <c r="BA1190" s="230" t="s">
        <v>5332</v>
      </c>
      <c r="BB1190" s="230">
        <v>3</v>
      </c>
      <c r="BC1190" s="194" t="s">
        <v>7472</v>
      </c>
      <c r="BD1190" s="194" t="s">
        <v>13653</v>
      </c>
      <c r="BE1190" s="194" t="s">
        <v>13654</v>
      </c>
      <c r="BJ1190" s="230">
        <v>4</v>
      </c>
      <c r="BK1190" s="230" t="s">
        <v>7474</v>
      </c>
      <c r="BL1190" s="198" t="s">
        <v>7412</v>
      </c>
      <c r="CQ1190" s="199">
        <v>1</v>
      </c>
    </row>
    <row r="1191" spans="52:95" x14ac:dyDescent="0.25">
      <c r="AZ1191" s="230" t="s">
        <v>1409</v>
      </c>
      <c r="BA1191" s="230" t="s">
        <v>5332</v>
      </c>
      <c r="BB1191" s="230">
        <v>4</v>
      </c>
      <c r="BC1191" s="194" t="s">
        <v>7502</v>
      </c>
      <c r="BD1191" s="194" t="s">
        <v>13655</v>
      </c>
      <c r="BJ1191" s="230">
        <v>4</v>
      </c>
      <c r="BK1191" s="230" t="s">
        <v>7504</v>
      </c>
      <c r="BL1191" s="198" t="s">
        <v>7412</v>
      </c>
      <c r="CQ1191" s="199">
        <v>1</v>
      </c>
    </row>
    <row r="1192" spans="52:95" x14ac:dyDescent="0.25">
      <c r="AZ1192" s="230" t="s">
        <v>1409</v>
      </c>
      <c r="BA1192" s="230" t="s">
        <v>5332</v>
      </c>
      <c r="BB1192" s="230">
        <v>5</v>
      </c>
      <c r="BC1192" s="194" t="s">
        <v>7529</v>
      </c>
      <c r="BD1192" s="194" t="s">
        <v>13615</v>
      </c>
      <c r="BE1192" s="194" t="s">
        <v>7532</v>
      </c>
      <c r="BF1192" s="194" t="s">
        <v>7533</v>
      </c>
      <c r="BJ1192" s="230">
        <v>4</v>
      </c>
      <c r="BK1192" s="230" t="s">
        <v>7534</v>
      </c>
      <c r="BL1192" s="198" t="s">
        <v>7412</v>
      </c>
      <c r="CQ1192" s="199">
        <v>1</v>
      </c>
    </row>
    <row r="1193" spans="52:95" x14ac:dyDescent="0.25">
      <c r="AZ1193" s="230" t="s">
        <v>1409</v>
      </c>
      <c r="BA1193" s="230" t="s">
        <v>7562</v>
      </c>
      <c r="BB1193" s="230">
        <v>1</v>
      </c>
      <c r="BC1193" s="194" t="s">
        <v>7563</v>
      </c>
      <c r="BD1193" s="194" t="s">
        <v>13651</v>
      </c>
      <c r="BI1193" s="194"/>
      <c r="BJ1193" s="230">
        <v>4</v>
      </c>
      <c r="BK1193" s="230" t="s">
        <v>7564</v>
      </c>
      <c r="BL1193" s="198" t="s">
        <v>7412</v>
      </c>
      <c r="CQ1193" s="199">
        <v>1</v>
      </c>
    </row>
    <row r="1194" spans="52:95" x14ac:dyDescent="0.25">
      <c r="AZ1194" s="230" t="s">
        <v>1409</v>
      </c>
      <c r="BA1194" s="230" t="s">
        <v>7562</v>
      </c>
      <c r="BB1194" s="230">
        <v>2</v>
      </c>
      <c r="BC1194" s="194" t="s">
        <v>7589</v>
      </c>
      <c r="BD1194" s="194" t="s">
        <v>7590</v>
      </c>
      <c r="BE1194" s="194" t="s">
        <v>7591</v>
      </c>
      <c r="BF1194" s="194" t="s">
        <v>7443</v>
      </c>
      <c r="BG1194" s="194" t="s">
        <v>7442</v>
      </c>
      <c r="BH1194" s="230" t="s">
        <v>7592</v>
      </c>
      <c r="BJ1194" s="230">
        <v>4</v>
      </c>
      <c r="BK1194" s="230" t="s">
        <v>7593</v>
      </c>
      <c r="BL1194" s="198" t="s">
        <v>7412</v>
      </c>
      <c r="CQ1194" s="199">
        <v>1</v>
      </c>
    </row>
    <row r="1195" spans="52:95" x14ac:dyDescent="0.25">
      <c r="AZ1195" s="230" t="s">
        <v>1409</v>
      </c>
      <c r="BA1195" s="230" t="s">
        <v>7562</v>
      </c>
      <c r="BB1195" s="230">
        <v>3</v>
      </c>
      <c r="BC1195" s="194" t="s">
        <v>7620</v>
      </c>
      <c r="BD1195" s="194" t="s">
        <v>13653</v>
      </c>
      <c r="BE1195" s="194" t="s">
        <v>13654</v>
      </c>
      <c r="BJ1195" s="230">
        <v>4</v>
      </c>
      <c r="BK1195" s="230" t="s">
        <v>7622</v>
      </c>
      <c r="BL1195" s="198" t="s">
        <v>7412</v>
      </c>
      <c r="CQ1195" s="199">
        <v>1</v>
      </c>
    </row>
    <row r="1196" spans="52:95" x14ac:dyDescent="0.25">
      <c r="AZ1196" s="230" t="s">
        <v>1409</v>
      </c>
      <c r="BA1196" s="230" t="s">
        <v>7562</v>
      </c>
      <c r="BB1196" s="230">
        <v>4</v>
      </c>
      <c r="BC1196" s="194" t="s">
        <v>7649</v>
      </c>
      <c r="BD1196" s="194" t="s">
        <v>7650</v>
      </c>
      <c r="BE1196" s="194" t="s">
        <v>7651</v>
      </c>
      <c r="BF1196" s="194" t="s">
        <v>7652</v>
      </c>
      <c r="BG1196" s="194" t="s">
        <v>7653</v>
      </c>
      <c r="BH1196" s="230" t="s">
        <v>7654</v>
      </c>
      <c r="BI1196" s="230" t="s">
        <v>7655</v>
      </c>
      <c r="BJ1196" s="230">
        <v>4</v>
      </c>
      <c r="BK1196" s="230" t="s">
        <v>7656</v>
      </c>
      <c r="BL1196" s="198" t="s">
        <v>7412</v>
      </c>
      <c r="CQ1196" s="199">
        <v>1</v>
      </c>
    </row>
    <row r="1197" spans="52:95" x14ac:dyDescent="0.25">
      <c r="AZ1197" s="230" t="s">
        <v>1409</v>
      </c>
      <c r="BA1197" s="230" t="s">
        <v>7562</v>
      </c>
      <c r="BB1197" s="230">
        <v>5</v>
      </c>
      <c r="BC1197" s="194" t="s">
        <v>7686</v>
      </c>
      <c r="BD1197" s="194" t="s">
        <v>7687</v>
      </c>
      <c r="BE1197" s="194" t="s">
        <v>7688</v>
      </c>
      <c r="BF1197" s="194" t="s">
        <v>7689</v>
      </c>
      <c r="BG1197" s="194" t="s">
        <v>7690</v>
      </c>
      <c r="BH1197" s="230" t="s">
        <v>7691</v>
      </c>
      <c r="BJ1197" s="230">
        <v>4</v>
      </c>
      <c r="BK1197" s="230" t="s">
        <v>7692</v>
      </c>
      <c r="BL1197" s="198" t="s">
        <v>7412</v>
      </c>
      <c r="CQ1197" s="199">
        <v>1</v>
      </c>
    </row>
    <row r="1198" spans="52:95" x14ac:dyDescent="0.25">
      <c r="AZ1198" s="230" t="s">
        <v>1409</v>
      </c>
      <c r="BA1198" s="230" t="s">
        <v>5333</v>
      </c>
      <c r="BB1198" s="230">
        <v>1</v>
      </c>
      <c r="BC1198" s="194" t="s">
        <v>7719</v>
      </c>
      <c r="BD1198" s="194" t="s">
        <v>13651</v>
      </c>
      <c r="BE1198" s="194" t="s">
        <v>10683</v>
      </c>
      <c r="BH1198" s="194"/>
      <c r="BI1198" s="194"/>
      <c r="BJ1198" s="230">
        <v>4</v>
      </c>
      <c r="BK1198" s="230" t="s">
        <v>7720</v>
      </c>
      <c r="BL1198" s="198" t="s">
        <v>7412</v>
      </c>
      <c r="CQ1198" s="199">
        <v>1</v>
      </c>
    </row>
    <row r="1199" spans="52:95" x14ac:dyDescent="0.25">
      <c r="AZ1199" s="230" t="s">
        <v>1409</v>
      </c>
      <c r="BA1199" s="230" t="s">
        <v>5333</v>
      </c>
      <c r="BB1199" s="230">
        <v>2</v>
      </c>
      <c r="BC1199" s="194" t="s">
        <v>7745</v>
      </c>
      <c r="BD1199" s="194" t="s">
        <v>7746</v>
      </c>
      <c r="BE1199" s="194" t="s">
        <v>7747</v>
      </c>
      <c r="BF1199" s="194" t="s">
        <v>7748</v>
      </c>
      <c r="BG1199" s="194" t="s">
        <v>7749</v>
      </c>
      <c r="BH1199" s="194" t="s">
        <v>7750</v>
      </c>
      <c r="BI1199" s="194"/>
      <c r="BJ1199" s="230">
        <v>4</v>
      </c>
      <c r="BK1199" s="230" t="s">
        <v>7751</v>
      </c>
      <c r="BL1199" s="198" t="s">
        <v>7412</v>
      </c>
      <c r="CQ1199" s="199">
        <v>1</v>
      </c>
    </row>
    <row r="1200" spans="52:95" x14ac:dyDescent="0.25">
      <c r="AZ1200" s="230" t="s">
        <v>1409</v>
      </c>
      <c r="BA1200" s="230" t="s">
        <v>5333</v>
      </c>
      <c r="BB1200" s="230">
        <v>3</v>
      </c>
      <c r="BC1200" s="194" t="s">
        <v>7781</v>
      </c>
      <c r="BD1200" s="194" t="s">
        <v>13656</v>
      </c>
      <c r="BE1200" s="194" t="s">
        <v>13654</v>
      </c>
      <c r="BH1200" s="194"/>
      <c r="BI1200" s="194"/>
      <c r="BJ1200" s="230">
        <v>4</v>
      </c>
      <c r="BK1200" s="230" t="s">
        <v>7782</v>
      </c>
      <c r="BL1200" s="198" t="s">
        <v>7412</v>
      </c>
      <c r="CQ1200" s="199">
        <v>1</v>
      </c>
    </row>
    <row r="1201" spans="52:95" x14ac:dyDescent="0.25">
      <c r="AZ1201" s="230" t="s">
        <v>1409</v>
      </c>
      <c r="BA1201" s="230" t="s">
        <v>5333</v>
      </c>
      <c r="BB1201" s="230">
        <v>4</v>
      </c>
      <c r="BC1201" s="194" t="s">
        <v>7806</v>
      </c>
      <c r="BD1201" s="194" t="s">
        <v>7807</v>
      </c>
      <c r="BE1201" s="194" t="s">
        <v>7808</v>
      </c>
      <c r="BF1201" s="194" t="s">
        <v>7654</v>
      </c>
      <c r="BG1201" s="194" t="s">
        <v>7809</v>
      </c>
      <c r="BH1201" s="194" t="s">
        <v>7810</v>
      </c>
      <c r="BI1201" s="194" t="s">
        <v>7811</v>
      </c>
      <c r="BJ1201" s="230">
        <v>4</v>
      </c>
      <c r="BK1201" s="230" t="s">
        <v>7812</v>
      </c>
      <c r="BL1201" s="198" t="s">
        <v>7412</v>
      </c>
      <c r="CQ1201" s="199">
        <v>1</v>
      </c>
    </row>
    <row r="1202" spans="52:95" x14ac:dyDescent="0.25">
      <c r="AZ1202" s="230" t="s">
        <v>1409</v>
      </c>
      <c r="BA1202" s="230" t="s">
        <v>5333</v>
      </c>
      <c r="BB1202" s="230">
        <v>5</v>
      </c>
      <c r="BC1202" s="194" t="s">
        <v>7836</v>
      </c>
      <c r="BD1202" s="194" t="s">
        <v>7837</v>
      </c>
      <c r="BE1202" s="194" t="s">
        <v>7838</v>
      </c>
      <c r="BF1202" s="194" t="s">
        <v>7839</v>
      </c>
      <c r="BG1202" s="194" t="s">
        <v>7840</v>
      </c>
      <c r="BH1202" s="194" t="s">
        <v>7533</v>
      </c>
      <c r="BI1202" s="194"/>
      <c r="BJ1202" s="230">
        <v>4</v>
      </c>
      <c r="BK1202" s="230" t="s">
        <v>7841</v>
      </c>
      <c r="BL1202" s="198" t="s">
        <v>7412</v>
      </c>
      <c r="CQ1202" s="199">
        <v>1</v>
      </c>
    </row>
    <row r="1203" spans="52:95" x14ac:dyDescent="0.25">
      <c r="AZ1203" s="230" t="s">
        <v>1422</v>
      </c>
      <c r="BA1203" s="230" t="s">
        <v>5332</v>
      </c>
      <c r="BB1203" s="230">
        <v>1</v>
      </c>
      <c r="BC1203" s="194" t="s">
        <v>7408</v>
      </c>
      <c r="BD1203" s="194" t="s">
        <v>13657</v>
      </c>
      <c r="BE1203" s="194" t="s">
        <v>10683</v>
      </c>
      <c r="BI1203" s="194"/>
      <c r="BJ1203" s="230">
        <v>4</v>
      </c>
      <c r="BK1203" s="230" t="s">
        <v>7411</v>
      </c>
      <c r="BL1203" s="198" t="s">
        <v>7412</v>
      </c>
      <c r="CQ1203" s="199">
        <v>1</v>
      </c>
    </row>
    <row r="1204" spans="52:95" x14ac:dyDescent="0.25">
      <c r="AZ1204" s="230" t="s">
        <v>1422</v>
      </c>
      <c r="BA1204" s="230" t="s">
        <v>5332</v>
      </c>
      <c r="BB1204" s="230">
        <v>2</v>
      </c>
      <c r="BC1204" s="194" t="s">
        <v>7439</v>
      </c>
      <c r="BD1204" s="194" t="s">
        <v>13658</v>
      </c>
      <c r="BE1204" s="194" t="s">
        <v>7441</v>
      </c>
      <c r="BF1204" s="194" t="s">
        <v>7442</v>
      </c>
      <c r="BG1204" s="194" t="s">
        <v>7443</v>
      </c>
      <c r="BJ1204" s="230">
        <v>4</v>
      </c>
      <c r="BK1204" s="230" t="s">
        <v>7444</v>
      </c>
      <c r="BL1204" s="198" t="s">
        <v>7412</v>
      </c>
      <c r="CQ1204" s="199">
        <v>1</v>
      </c>
    </row>
    <row r="1205" spans="52:95" x14ac:dyDescent="0.25">
      <c r="AZ1205" s="230" t="s">
        <v>1422</v>
      </c>
      <c r="BA1205" s="230" t="s">
        <v>5332</v>
      </c>
      <c r="BB1205" s="230">
        <v>3</v>
      </c>
      <c r="BC1205" s="194" t="s">
        <v>7472</v>
      </c>
      <c r="BD1205" s="194" t="s">
        <v>13659</v>
      </c>
      <c r="BE1205" s="194" t="s">
        <v>13660</v>
      </c>
      <c r="BI1205" s="194"/>
      <c r="BJ1205" s="230">
        <v>4</v>
      </c>
      <c r="BK1205" s="230" t="s">
        <v>7474</v>
      </c>
      <c r="BL1205" s="198" t="s">
        <v>7412</v>
      </c>
      <c r="CQ1205" s="199">
        <v>1</v>
      </c>
    </row>
    <row r="1206" spans="52:95" x14ac:dyDescent="0.25">
      <c r="AZ1206" s="230" t="s">
        <v>1422</v>
      </c>
      <c r="BA1206" s="230" t="s">
        <v>5332</v>
      </c>
      <c r="BB1206" s="230">
        <v>4</v>
      </c>
      <c r="BC1206" s="194" t="s">
        <v>7502</v>
      </c>
      <c r="BD1206" s="194" t="s">
        <v>13661</v>
      </c>
      <c r="BJ1206" s="230">
        <v>4</v>
      </c>
      <c r="BK1206" s="230" t="s">
        <v>7504</v>
      </c>
      <c r="BL1206" s="198" t="s">
        <v>7412</v>
      </c>
      <c r="CQ1206" s="199">
        <v>1</v>
      </c>
    </row>
    <row r="1207" spans="52:95" x14ac:dyDescent="0.25">
      <c r="AZ1207" s="230" t="s">
        <v>1422</v>
      </c>
      <c r="BA1207" s="230" t="s">
        <v>5332</v>
      </c>
      <c r="BB1207" s="230">
        <v>5</v>
      </c>
      <c r="BC1207" s="194" t="s">
        <v>7529</v>
      </c>
      <c r="BD1207" s="194" t="s">
        <v>13615</v>
      </c>
      <c r="BE1207" s="194" t="s">
        <v>7532</v>
      </c>
      <c r="BF1207" s="194" t="s">
        <v>7533</v>
      </c>
      <c r="BJ1207" s="230">
        <v>4</v>
      </c>
      <c r="BK1207" s="230" t="s">
        <v>7534</v>
      </c>
      <c r="BL1207" s="198" t="s">
        <v>7412</v>
      </c>
      <c r="CQ1207" s="199">
        <v>1</v>
      </c>
    </row>
    <row r="1208" spans="52:95" x14ac:dyDescent="0.25">
      <c r="AZ1208" s="230" t="s">
        <v>1422</v>
      </c>
      <c r="BA1208" s="230" t="s">
        <v>7562</v>
      </c>
      <c r="BB1208" s="230">
        <v>1</v>
      </c>
      <c r="BC1208" s="194" t="s">
        <v>7563</v>
      </c>
      <c r="BD1208" s="194" t="s">
        <v>13657</v>
      </c>
      <c r="BI1208" s="194"/>
      <c r="BJ1208" s="230">
        <v>4</v>
      </c>
      <c r="BK1208" s="230" t="s">
        <v>7564</v>
      </c>
      <c r="BL1208" s="198" t="s">
        <v>7412</v>
      </c>
      <c r="CQ1208" s="199">
        <v>1</v>
      </c>
    </row>
    <row r="1209" spans="52:95" x14ac:dyDescent="0.25">
      <c r="AZ1209" s="230" t="s">
        <v>1422</v>
      </c>
      <c r="BA1209" s="230" t="s">
        <v>7562</v>
      </c>
      <c r="BB1209" s="230">
        <v>2</v>
      </c>
      <c r="BC1209" s="194" t="s">
        <v>7589</v>
      </c>
      <c r="BD1209" s="194" t="s">
        <v>7590</v>
      </c>
      <c r="BE1209" s="194" t="s">
        <v>7591</v>
      </c>
      <c r="BF1209" s="194" t="s">
        <v>7443</v>
      </c>
      <c r="BG1209" s="194" t="s">
        <v>7442</v>
      </c>
      <c r="BH1209" s="230" t="s">
        <v>7592</v>
      </c>
      <c r="BJ1209" s="230">
        <v>4</v>
      </c>
      <c r="BK1209" s="230" t="s">
        <v>7593</v>
      </c>
      <c r="BL1209" s="198" t="s">
        <v>7412</v>
      </c>
      <c r="CQ1209" s="199">
        <v>1</v>
      </c>
    </row>
    <row r="1210" spans="52:95" x14ac:dyDescent="0.25">
      <c r="AZ1210" s="230" t="s">
        <v>1422</v>
      </c>
      <c r="BA1210" s="230" t="s">
        <v>7562</v>
      </c>
      <c r="BB1210" s="230">
        <v>3</v>
      </c>
      <c r="BC1210" s="194" t="s">
        <v>7620</v>
      </c>
      <c r="BD1210" s="194" t="s">
        <v>13659</v>
      </c>
      <c r="BE1210" s="194" t="s">
        <v>13660</v>
      </c>
      <c r="BI1210" s="194"/>
      <c r="BJ1210" s="230">
        <v>4</v>
      </c>
      <c r="BK1210" s="230" t="s">
        <v>7622</v>
      </c>
      <c r="BL1210" s="198" t="s">
        <v>7412</v>
      </c>
      <c r="CQ1210" s="199">
        <v>1</v>
      </c>
    </row>
    <row r="1211" spans="52:95" x14ac:dyDescent="0.25">
      <c r="AZ1211" s="230" t="s">
        <v>1422</v>
      </c>
      <c r="BA1211" s="230" t="s">
        <v>7562</v>
      </c>
      <c r="BB1211" s="230">
        <v>4</v>
      </c>
      <c r="BC1211" s="194" t="s">
        <v>7649</v>
      </c>
      <c r="BD1211" s="194" t="s">
        <v>7650</v>
      </c>
      <c r="BE1211" s="194" t="s">
        <v>7651</v>
      </c>
      <c r="BF1211" s="194" t="s">
        <v>7652</v>
      </c>
      <c r="BG1211" s="194" t="s">
        <v>7653</v>
      </c>
      <c r="BH1211" s="230" t="s">
        <v>7654</v>
      </c>
      <c r="BI1211" s="230" t="s">
        <v>7655</v>
      </c>
      <c r="BJ1211" s="230">
        <v>4</v>
      </c>
      <c r="BK1211" s="230" t="s">
        <v>7656</v>
      </c>
      <c r="BL1211" s="198" t="s">
        <v>7412</v>
      </c>
      <c r="CQ1211" s="199">
        <v>1</v>
      </c>
    </row>
    <row r="1212" spans="52:95" x14ac:dyDescent="0.25">
      <c r="AZ1212" s="230" t="s">
        <v>1422</v>
      </c>
      <c r="BA1212" s="230" t="s">
        <v>7562</v>
      </c>
      <c r="BB1212" s="230">
        <v>5</v>
      </c>
      <c r="BC1212" s="194" t="s">
        <v>7686</v>
      </c>
      <c r="BD1212" s="194" t="s">
        <v>7687</v>
      </c>
      <c r="BE1212" s="194" t="s">
        <v>7688</v>
      </c>
      <c r="BF1212" s="194" t="s">
        <v>7689</v>
      </c>
      <c r="BG1212" s="194" t="s">
        <v>7690</v>
      </c>
      <c r="BH1212" s="230" t="s">
        <v>7691</v>
      </c>
      <c r="BJ1212" s="230">
        <v>4</v>
      </c>
      <c r="BK1212" s="230" t="s">
        <v>7692</v>
      </c>
      <c r="BL1212" s="198" t="s">
        <v>7412</v>
      </c>
      <c r="CQ1212" s="199">
        <v>1</v>
      </c>
    </row>
    <row r="1213" spans="52:95" x14ac:dyDescent="0.25">
      <c r="AZ1213" s="230" t="s">
        <v>1422</v>
      </c>
      <c r="BA1213" s="230" t="s">
        <v>5333</v>
      </c>
      <c r="BB1213" s="230">
        <v>1</v>
      </c>
      <c r="BC1213" s="194" t="s">
        <v>7719</v>
      </c>
      <c r="BD1213" s="194" t="s">
        <v>13657</v>
      </c>
      <c r="BE1213" s="194" t="s">
        <v>10683</v>
      </c>
      <c r="BH1213" s="194"/>
      <c r="BI1213" s="194"/>
      <c r="BJ1213" s="230">
        <v>4</v>
      </c>
      <c r="BK1213" s="230" t="s">
        <v>7720</v>
      </c>
      <c r="BL1213" s="198" t="s">
        <v>7412</v>
      </c>
      <c r="CQ1213" s="199">
        <v>1</v>
      </c>
    </row>
    <row r="1214" spans="52:95" x14ac:dyDescent="0.25">
      <c r="AZ1214" s="230" t="s">
        <v>1422</v>
      </c>
      <c r="BA1214" s="230" t="s">
        <v>5333</v>
      </c>
      <c r="BB1214" s="230">
        <v>2</v>
      </c>
      <c r="BC1214" s="194" t="s">
        <v>7745</v>
      </c>
      <c r="BD1214" s="194" t="s">
        <v>7746</v>
      </c>
      <c r="BE1214" s="194" t="s">
        <v>7747</v>
      </c>
      <c r="BF1214" s="194" t="s">
        <v>7748</v>
      </c>
      <c r="BG1214" s="194" t="s">
        <v>7749</v>
      </c>
      <c r="BH1214" s="194" t="s">
        <v>7750</v>
      </c>
      <c r="BI1214" s="194"/>
      <c r="BJ1214" s="230">
        <v>4</v>
      </c>
      <c r="BK1214" s="230" t="s">
        <v>7751</v>
      </c>
      <c r="BL1214" s="198" t="s">
        <v>7412</v>
      </c>
      <c r="CQ1214" s="199">
        <v>1</v>
      </c>
    </row>
    <row r="1215" spans="52:95" x14ac:dyDescent="0.25">
      <c r="AZ1215" s="230" t="s">
        <v>1422</v>
      </c>
      <c r="BA1215" s="230" t="s">
        <v>5333</v>
      </c>
      <c r="BB1215" s="230">
        <v>3</v>
      </c>
      <c r="BC1215" s="194" t="s">
        <v>7781</v>
      </c>
      <c r="BD1215" s="194" t="s">
        <v>13658</v>
      </c>
      <c r="BE1215" s="194" t="s">
        <v>13660</v>
      </c>
      <c r="BH1215" s="194"/>
      <c r="BI1215" s="194"/>
      <c r="BJ1215" s="230">
        <v>4</v>
      </c>
      <c r="BK1215" s="230" t="s">
        <v>7782</v>
      </c>
      <c r="BL1215" s="198" t="s">
        <v>7412</v>
      </c>
      <c r="CQ1215" s="199">
        <v>1</v>
      </c>
    </row>
    <row r="1216" spans="52:95" x14ac:dyDescent="0.25">
      <c r="AZ1216" s="230" t="s">
        <v>1422</v>
      </c>
      <c r="BA1216" s="230" t="s">
        <v>5333</v>
      </c>
      <c r="BB1216" s="230">
        <v>4</v>
      </c>
      <c r="BC1216" s="194" t="s">
        <v>7806</v>
      </c>
      <c r="BD1216" s="194" t="s">
        <v>7807</v>
      </c>
      <c r="BE1216" s="194" t="s">
        <v>7808</v>
      </c>
      <c r="BF1216" s="194" t="s">
        <v>7654</v>
      </c>
      <c r="BG1216" s="194" t="s">
        <v>7809</v>
      </c>
      <c r="BH1216" s="194" t="s">
        <v>7810</v>
      </c>
      <c r="BI1216" s="194" t="s">
        <v>7811</v>
      </c>
      <c r="BJ1216" s="230">
        <v>4</v>
      </c>
      <c r="BK1216" s="230" t="s">
        <v>7812</v>
      </c>
      <c r="BL1216" s="198" t="s">
        <v>7412</v>
      </c>
      <c r="CQ1216" s="199">
        <v>1</v>
      </c>
    </row>
    <row r="1217" spans="52:95" x14ac:dyDescent="0.25">
      <c r="AZ1217" s="230" t="s">
        <v>1422</v>
      </c>
      <c r="BA1217" s="230" t="s">
        <v>5333</v>
      </c>
      <c r="BB1217" s="230">
        <v>5</v>
      </c>
      <c r="BC1217" s="194" t="s">
        <v>7836</v>
      </c>
      <c r="BD1217" s="194" t="s">
        <v>7837</v>
      </c>
      <c r="BE1217" s="194" t="s">
        <v>7838</v>
      </c>
      <c r="BF1217" s="194" t="s">
        <v>7839</v>
      </c>
      <c r="BG1217" s="194" t="s">
        <v>7840</v>
      </c>
      <c r="BH1217" s="194" t="s">
        <v>7533</v>
      </c>
      <c r="BI1217" s="194"/>
      <c r="BJ1217" s="230">
        <v>4</v>
      </c>
      <c r="BK1217" s="230" t="s">
        <v>7841</v>
      </c>
      <c r="BL1217" s="198" t="s">
        <v>7412</v>
      </c>
      <c r="CQ1217" s="199">
        <v>1</v>
      </c>
    </row>
    <row r="1218" spans="52:95" x14ac:dyDescent="0.25">
      <c r="AZ1218" s="230" t="s">
        <v>1436</v>
      </c>
      <c r="BA1218" s="230" t="s">
        <v>5332</v>
      </c>
      <c r="BB1218" s="230">
        <v>1</v>
      </c>
      <c r="BC1218" s="194" t="s">
        <v>7408</v>
      </c>
      <c r="BD1218" s="194" t="s">
        <v>13662</v>
      </c>
      <c r="BE1218" s="194" t="s">
        <v>10683</v>
      </c>
      <c r="BJ1218" s="230">
        <v>4</v>
      </c>
      <c r="BK1218" s="230" t="s">
        <v>7411</v>
      </c>
      <c r="BL1218" s="198" t="s">
        <v>7412</v>
      </c>
      <c r="CQ1218" s="199">
        <v>1</v>
      </c>
    </row>
    <row r="1219" spans="52:95" x14ac:dyDescent="0.25">
      <c r="AZ1219" s="230" t="s">
        <v>1436</v>
      </c>
      <c r="BA1219" s="230" t="s">
        <v>5332</v>
      </c>
      <c r="BB1219" s="230">
        <v>2</v>
      </c>
      <c r="BC1219" s="194" t="s">
        <v>7439</v>
      </c>
      <c r="BD1219" s="194" t="s">
        <v>13663</v>
      </c>
      <c r="BE1219" s="194" t="s">
        <v>7441</v>
      </c>
      <c r="BF1219" s="194" t="s">
        <v>7442</v>
      </c>
      <c r="BG1219" s="194" t="s">
        <v>7443</v>
      </c>
      <c r="BJ1219" s="230">
        <v>4</v>
      </c>
      <c r="BK1219" s="230" t="s">
        <v>7444</v>
      </c>
      <c r="BL1219" s="198" t="s">
        <v>7412</v>
      </c>
      <c r="CQ1219" s="199">
        <v>1</v>
      </c>
    </row>
    <row r="1220" spans="52:95" x14ac:dyDescent="0.25">
      <c r="AZ1220" s="230" t="s">
        <v>1436</v>
      </c>
      <c r="BA1220" s="230" t="s">
        <v>5332</v>
      </c>
      <c r="BB1220" s="230">
        <v>3</v>
      </c>
      <c r="BC1220" s="194" t="s">
        <v>7472</v>
      </c>
      <c r="BD1220" s="194" t="s">
        <v>13664</v>
      </c>
      <c r="BE1220" s="194" t="s">
        <v>13665</v>
      </c>
      <c r="BJ1220" s="230">
        <v>4</v>
      </c>
      <c r="BK1220" s="230" t="s">
        <v>7474</v>
      </c>
      <c r="BL1220" s="198" t="s">
        <v>7412</v>
      </c>
      <c r="CQ1220" s="199">
        <v>1</v>
      </c>
    </row>
    <row r="1221" spans="52:95" x14ac:dyDescent="0.25">
      <c r="AZ1221" s="230" t="s">
        <v>1436</v>
      </c>
      <c r="BA1221" s="230" t="s">
        <v>5332</v>
      </c>
      <c r="BB1221" s="230">
        <v>4</v>
      </c>
      <c r="BC1221" s="194" t="s">
        <v>7502</v>
      </c>
      <c r="BD1221" s="194" t="s">
        <v>13666</v>
      </c>
      <c r="BJ1221" s="230">
        <v>4</v>
      </c>
      <c r="BK1221" s="230" t="s">
        <v>7504</v>
      </c>
      <c r="BL1221" s="198" t="s">
        <v>7412</v>
      </c>
      <c r="CQ1221" s="199">
        <v>1</v>
      </c>
    </row>
    <row r="1222" spans="52:95" x14ac:dyDescent="0.25">
      <c r="AZ1222" s="230" t="s">
        <v>1436</v>
      </c>
      <c r="BA1222" s="230" t="s">
        <v>5332</v>
      </c>
      <c r="BB1222" s="230">
        <v>5</v>
      </c>
      <c r="BC1222" s="194" t="s">
        <v>7529</v>
      </c>
      <c r="BD1222" s="194" t="s">
        <v>13666</v>
      </c>
      <c r="BE1222" s="194" t="s">
        <v>13615</v>
      </c>
      <c r="BF1222" s="194" t="s">
        <v>7532</v>
      </c>
      <c r="BG1222" s="194" t="s">
        <v>7533</v>
      </c>
      <c r="BJ1222" s="230">
        <v>4</v>
      </c>
      <c r="BK1222" s="230" t="s">
        <v>7534</v>
      </c>
      <c r="BL1222" s="198" t="s">
        <v>7412</v>
      </c>
      <c r="CQ1222" s="199">
        <v>1</v>
      </c>
    </row>
    <row r="1223" spans="52:95" x14ac:dyDescent="0.25">
      <c r="AZ1223" s="230" t="s">
        <v>1436</v>
      </c>
      <c r="BA1223" s="230" t="s">
        <v>7562</v>
      </c>
      <c r="BB1223" s="230">
        <v>1</v>
      </c>
      <c r="BC1223" s="194" t="s">
        <v>7563</v>
      </c>
      <c r="BD1223" s="194" t="s">
        <v>13662</v>
      </c>
      <c r="BJ1223" s="230">
        <v>4</v>
      </c>
      <c r="BK1223" s="230" t="s">
        <v>7564</v>
      </c>
      <c r="BL1223" s="198" t="s">
        <v>7412</v>
      </c>
      <c r="CQ1223" s="199">
        <v>1</v>
      </c>
    </row>
    <row r="1224" spans="52:95" x14ac:dyDescent="0.25">
      <c r="AZ1224" s="230" t="s">
        <v>1436</v>
      </c>
      <c r="BA1224" s="230" t="s">
        <v>7562</v>
      </c>
      <c r="BB1224" s="230">
        <v>2</v>
      </c>
      <c r="BC1224" s="194" t="s">
        <v>7589</v>
      </c>
      <c r="BD1224" s="194" t="s">
        <v>7590</v>
      </c>
      <c r="BE1224" s="194" t="s">
        <v>7591</v>
      </c>
      <c r="BF1224" s="194" t="s">
        <v>7443</v>
      </c>
      <c r="BG1224" s="194" t="s">
        <v>7442</v>
      </c>
      <c r="BH1224" s="230" t="s">
        <v>7592</v>
      </c>
      <c r="BJ1224" s="230">
        <v>4</v>
      </c>
      <c r="BK1224" s="230" t="s">
        <v>7593</v>
      </c>
      <c r="BL1224" s="198" t="s">
        <v>7412</v>
      </c>
      <c r="CQ1224" s="199">
        <v>1</v>
      </c>
    </row>
    <row r="1225" spans="52:95" x14ac:dyDescent="0.25">
      <c r="AZ1225" s="230" t="s">
        <v>1436</v>
      </c>
      <c r="BA1225" s="230" t="s">
        <v>7562</v>
      </c>
      <c r="BB1225" s="230">
        <v>3</v>
      </c>
      <c r="BC1225" s="194" t="s">
        <v>7620</v>
      </c>
      <c r="BD1225" s="194" t="s">
        <v>13664</v>
      </c>
      <c r="BE1225" s="194" t="s">
        <v>13665</v>
      </c>
      <c r="BJ1225" s="230">
        <v>4</v>
      </c>
      <c r="BK1225" s="230" t="s">
        <v>7622</v>
      </c>
      <c r="BL1225" s="198" t="s">
        <v>7412</v>
      </c>
      <c r="CQ1225" s="199">
        <v>1</v>
      </c>
    </row>
    <row r="1226" spans="52:95" x14ac:dyDescent="0.25">
      <c r="AZ1226" s="230" t="s">
        <v>1436</v>
      </c>
      <c r="BA1226" s="230" t="s">
        <v>7562</v>
      </c>
      <c r="BB1226" s="230">
        <v>4</v>
      </c>
      <c r="BC1226" s="194" t="s">
        <v>7649</v>
      </c>
      <c r="BD1226" s="194" t="s">
        <v>7650</v>
      </c>
      <c r="BE1226" s="194" t="s">
        <v>7651</v>
      </c>
      <c r="BF1226" s="194" t="s">
        <v>7652</v>
      </c>
      <c r="BG1226" s="194" t="s">
        <v>7653</v>
      </c>
      <c r="BH1226" s="230" t="s">
        <v>7654</v>
      </c>
      <c r="BI1226" s="230" t="s">
        <v>7655</v>
      </c>
      <c r="BJ1226" s="230">
        <v>4</v>
      </c>
      <c r="BK1226" s="230" t="s">
        <v>7656</v>
      </c>
      <c r="BL1226" s="198" t="s">
        <v>7412</v>
      </c>
      <c r="CQ1226" s="199">
        <v>1</v>
      </c>
    </row>
    <row r="1227" spans="52:95" x14ac:dyDescent="0.25">
      <c r="AZ1227" s="230" t="s">
        <v>1436</v>
      </c>
      <c r="BA1227" s="230" t="s">
        <v>7562</v>
      </c>
      <c r="BB1227" s="230">
        <v>5</v>
      </c>
      <c r="BC1227" s="194" t="s">
        <v>7686</v>
      </c>
      <c r="BD1227" s="194" t="s">
        <v>7687</v>
      </c>
      <c r="BE1227" s="194" t="s">
        <v>7688</v>
      </c>
      <c r="BF1227" s="194" t="s">
        <v>7689</v>
      </c>
      <c r="BG1227" s="194" t="s">
        <v>7690</v>
      </c>
      <c r="BH1227" s="230" t="s">
        <v>7691</v>
      </c>
      <c r="BJ1227" s="230">
        <v>4</v>
      </c>
      <c r="BK1227" s="230" t="s">
        <v>7692</v>
      </c>
      <c r="BL1227" s="198" t="s">
        <v>7412</v>
      </c>
      <c r="CQ1227" s="199">
        <v>1</v>
      </c>
    </row>
    <row r="1228" spans="52:95" x14ac:dyDescent="0.25">
      <c r="AZ1228" s="230" t="s">
        <v>1436</v>
      </c>
      <c r="BA1228" s="230" t="s">
        <v>5333</v>
      </c>
      <c r="BB1228" s="230">
        <v>1</v>
      </c>
      <c r="BC1228" s="194" t="s">
        <v>7719</v>
      </c>
      <c r="BD1228" s="194" t="s">
        <v>13662</v>
      </c>
      <c r="BE1228" s="194" t="s">
        <v>10683</v>
      </c>
      <c r="BH1228" s="194"/>
      <c r="BI1228" s="194"/>
      <c r="BJ1228" s="230">
        <v>4</v>
      </c>
      <c r="BK1228" s="230" t="s">
        <v>7720</v>
      </c>
      <c r="BL1228" s="198" t="s">
        <v>7412</v>
      </c>
      <c r="CQ1228" s="199">
        <v>1</v>
      </c>
    </row>
    <row r="1229" spans="52:95" x14ac:dyDescent="0.25">
      <c r="AZ1229" s="230" t="s">
        <v>1436</v>
      </c>
      <c r="BA1229" s="230" t="s">
        <v>5333</v>
      </c>
      <c r="BB1229" s="230">
        <v>2</v>
      </c>
      <c r="BC1229" s="194" t="s">
        <v>7745</v>
      </c>
      <c r="BD1229" s="194" t="s">
        <v>7746</v>
      </c>
      <c r="BE1229" s="194" t="s">
        <v>7747</v>
      </c>
      <c r="BF1229" s="194" t="s">
        <v>7748</v>
      </c>
      <c r="BG1229" s="194" t="s">
        <v>7749</v>
      </c>
      <c r="BH1229" s="194" t="s">
        <v>7750</v>
      </c>
      <c r="BI1229" s="194"/>
      <c r="BJ1229" s="230">
        <v>4</v>
      </c>
      <c r="BK1229" s="230" t="s">
        <v>7751</v>
      </c>
      <c r="BL1229" s="198" t="s">
        <v>7412</v>
      </c>
      <c r="CQ1229" s="199">
        <v>1</v>
      </c>
    </row>
    <row r="1230" spans="52:95" x14ac:dyDescent="0.25">
      <c r="AZ1230" s="230" t="s">
        <v>1436</v>
      </c>
      <c r="BA1230" s="230" t="s">
        <v>5333</v>
      </c>
      <c r="BB1230" s="230">
        <v>3</v>
      </c>
      <c r="BC1230" s="194" t="s">
        <v>7781</v>
      </c>
      <c r="BD1230" s="194" t="s">
        <v>13667</v>
      </c>
      <c r="BE1230" s="194" t="s">
        <v>13665</v>
      </c>
      <c r="BH1230" s="194"/>
      <c r="BI1230" s="194"/>
      <c r="BJ1230" s="230">
        <v>4</v>
      </c>
      <c r="BK1230" s="230" t="s">
        <v>7782</v>
      </c>
      <c r="BL1230" s="198" t="s">
        <v>7412</v>
      </c>
      <c r="CQ1230" s="199">
        <v>1</v>
      </c>
    </row>
    <row r="1231" spans="52:95" x14ac:dyDescent="0.25">
      <c r="AZ1231" s="230" t="s">
        <v>1436</v>
      </c>
      <c r="BA1231" s="230" t="s">
        <v>5333</v>
      </c>
      <c r="BB1231" s="230">
        <v>4</v>
      </c>
      <c r="BC1231" s="194" t="s">
        <v>7806</v>
      </c>
      <c r="BD1231" s="194" t="s">
        <v>7807</v>
      </c>
      <c r="BE1231" s="194" t="s">
        <v>7808</v>
      </c>
      <c r="BF1231" s="194" t="s">
        <v>7654</v>
      </c>
      <c r="BG1231" s="194" t="s">
        <v>7809</v>
      </c>
      <c r="BH1231" s="194" t="s">
        <v>7810</v>
      </c>
      <c r="BI1231" s="194" t="s">
        <v>7811</v>
      </c>
      <c r="BJ1231" s="230">
        <v>4</v>
      </c>
      <c r="BK1231" s="230" t="s">
        <v>7812</v>
      </c>
      <c r="BL1231" s="198" t="s">
        <v>7412</v>
      </c>
      <c r="CQ1231" s="199">
        <v>1</v>
      </c>
    </row>
    <row r="1232" spans="52:95" x14ac:dyDescent="0.25">
      <c r="AZ1232" s="230" t="s">
        <v>1436</v>
      </c>
      <c r="BA1232" s="230" t="s">
        <v>5333</v>
      </c>
      <c r="BB1232" s="230">
        <v>5</v>
      </c>
      <c r="BC1232" s="194" t="s">
        <v>7836</v>
      </c>
      <c r="BD1232" s="194" t="s">
        <v>7837</v>
      </c>
      <c r="BE1232" s="194" t="s">
        <v>7838</v>
      </c>
      <c r="BF1232" s="194" t="s">
        <v>7839</v>
      </c>
      <c r="BG1232" s="194" t="s">
        <v>7840</v>
      </c>
      <c r="BH1232" s="194" t="s">
        <v>7533</v>
      </c>
      <c r="BI1232" s="194"/>
      <c r="BJ1232" s="230">
        <v>4</v>
      </c>
      <c r="BK1232" s="230" t="s">
        <v>7841</v>
      </c>
      <c r="BL1232" s="198" t="s">
        <v>7412</v>
      </c>
      <c r="CQ1232" s="199">
        <v>1</v>
      </c>
    </row>
    <row r="1233" spans="52:95" x14ac:dyDescent="0.25">
      <c r="AZ1233" s="230" t="s">
        <v>1448</v>
      </c>
      <c r="BA1233" s="230" t="s">
        <v>5332</v>
      </c>
      <c r="BB1233" s="230">
        <v>1</v>
      </c>
      <c r="BC1233" s="194" t="s">
        <v>7408</v>
      </c>
      <c r="BD1233" s="194" t="s">
        <v>13668</v>
      </c>
      <c r="BE1233" s="194" t="s">
        <v>10683</v>
      </c>
      <c r="BI1233" s="194"/>
      <c r="BJ1233" s="230">
        <v>4</v>
      </c>
      <c r="BK1233" s="230" t="s">
        <v>7411</v>
      </c>
      <c r="BL1233" s="198" t="s">
        <v>7412</v>
      </c>
      <c r="CQ1233" s="199">
        <v>1</v>
      </c>
    </row>
    <row r="1234" spans="52:95" x14ac:dyDescent="0.25">
      <c r="AZ1234" s="230" t="s">
        <v>1448</v>
      </c>
      <c r="BA1234" s="230" t="s">
        <v>5332</v>
      </c>
      <c r="BB1234" s="230">
        <v>2</v>
      </c>
      <c r="BC1234" s="194" t="s">
        <v>7439</v>
      </c>
      <c r="BD1234" s="194" t="s">
        <v>13669</v>
      </c>
      <c r="BE1234" s="194" t="s">
        <v>7441</v>
      </c>
      <c r="BF1234" s="194" t="s">
        <v>7442</v>
      </c>
      <c r="BG1234" s="194" t="s">
        <v>7443</v>
      </c>
      <c r="BI1234" s="194"/>
      <c r="BJ1234" s="230">
        <v>4</v>
      </c>
      <c r="BK1234" s="230" t="s">
        <v>7444</v>
      </c>
      <c r="BL1234" s="198" t="s">
        <v>7412</v>
      </c>
      <c r="CQ1234" s="199">
        <v>1</v>
      </c>
    </row>
    <row r="1235" spans="52:95" x14ac:dyDescent="0.25">
      <c r="AZ1235" s="230" t="s">
        <v>1448</v>
      </c>
      <c r="BA1235" s="230" t="s">
        <v>5332</v>
      </c>
      <c r="BB1235" s="230">
        <v>3</v>
      </c>
      <c r="BC1235" s="194" t="s">
        <v>7472</v>
      </c>
      <c r="BD1235" s="194" t="s">
        <v>13670</v>
      </c>
      <c r="BE1235" s="194" t="s">
        <v>13671</v>
      </c>
      <c r="BJ1235" s="230">
        <v>4</v>
      </c>
      <c r="BK1235" s="230" t="s">
        <v>7474</v>
      </c>
      <c r="BL1235" s="198" t="s">
        <v>7412</v>
      </c>
      <c r="CQ1235" s="199">
        <v>1</v>
      </c>
    </row>
    <row r="1236" spans="52:95" x14ac:dyDescent="0.25">
      <c r="AZ1236" s="230" t="s">
        <v>1448</v>
      </c>
      <c r="BA1236" s="230" t="s">
        <v>5332</v>
      </c>
      <c r="BB1236" s="230">
        <v>4</v>
      </c>
      <c r="BC1236" s="194" t="s">
        <v>7502</v>
      </c>
      <c r="BD1236" s="194" t="s">
        <v>13672</v>
      </c>
      <c r="BJ1236" s="230">
        <v>4</v>
      </c>
      <c r="BK1236" s="230" t="s">
        <v>7504</v>
      </c>
      <c r="BL1236" s="198" t="s">
        <v>7412</v>
      </c>
      <c r="CQ1236" s="199">
        <v>1</v>
      </c>
    </row>
    <row r="1237" spans="52:95" x14ac:dyDescent="0.25">
      <c r="AZ1237" s="230" t="s">
        <v>1448</v>
      </c>
      <c r="BA1237" s="230" t="s">
        <v>5332</v>
      </c>
      <c r="BB1237" s="230">
        <v>5</v>
      </c>
      <c r="BC1237" s="194" t="s">
        <v>7529</v>
      </c>
      <c r="BD1237" s="194" t="s">
        <v>13615</v>
      </c>
      <c r="BE1237" s="194" t="s">
        <v>7532</v>
      </c>
      <c r="BF1237" s="194" t="s">
        <v>7533</v>
      </c>
      <c r="BJ1237" s="230">
        <v>4</v>
      </c>
      <c r="BK1237" s="230" t="s">
        <v>7534</v>
      </c>
      <c r="BL1237" s="198" t="s">
        <v>7412</v>
      </c>
      <c r="CQ1237" s="199">
        <v>1</v>
      </c>
    </row>
    <row r="1238" spans="52:95" x14ac:dyDescent="0.25">
      <c r="AZ1238" s="230" t="s">
        <v>1448</v>
      </c>
      <c r="BA1238" s="230" t="s">
        <v>7562</v>
      </c>
      <c r="BB1238" s="230">
        <v>1</v>
      </c>
      <c r="BC1238" s="194" t="s">
        <v>7563</v>
      </c>
      <c r="BD1238" s="194" t="s">
        <v>13668</v>
      </c>
      <c r="BI1238" s="194"/>
      <c r="BJ1238" s="230">
        <v>4</v>
      </c>
      <c r="BK1238" s="230" t="s">
        <v>7564</v>
      </c>
      <c r="BL1238" s="198" t="s">
        <v>7412</v>
      </c>
      <c r="CQ1238" s="199">
        <v>1</v>
      </c>
    </row>
    <row r="1239" spans="52:95" x14ac:dyDescent="0.25">
      <c r="AZ1239" s="230" t="s">
        <v>1448</v>
      </c>
      <c r="BA1239" s="230" t="s">
        <v>7562</v>
      </c>
      <c r="BB1239" s="230">
        <v>2</v>
      </c>
      <c r="BC1239" s="194" t="s">
        <v>7589</v>
      </c>
      <c r="BD1239" s="194" t="s">
        <v>7590</v>
      </c>
      <c r="BE1239" s="194" t="s">
        <v>7591</v>
      </c>
      <c r="BF1239" s="194" t="s">
        <v>7443</v>
      </c>
      <c r="BG1239" s="194" t="s">
        <v>7442</v>
      </c>
      <c r="BH1239" s="230" t="s">
        <v>7592</v>
      </c>
      <c r="BJ1239" s="230">
        <v>4</v>
      </c>
      <c r="BK1239" s="230" t="s">
        <v>7593</v>
      </c>
      <c r="BL1239" s="198" t="s">
        <v>7412</v>
      </c>
      <c r="CQ1239" s="199">
        <v>1</v>
      </c>
    </row>
    <row r="1240" spans="52:95" x14ac:dyDescent="0.25">
      <c r="AZ1240" s="230" t="s">
        <v>1448</v>
      </c>
      <c r="BA1240" s="230" t="s">
        <v>7562</v>
      </c>
      <c r="BB1240" s="230">
        <v>3</v>
      </c>
      <c r="BC1240" s="194" t="s">
        <v>7620</v>
      </c>
      <c r="BD1240" s="194" t="s">
        <v>13670</v>
      </c>
      <c r="BE1240" s="194" t="s">
        <v>13671</v>
      </c>
      <c r="BJ1240" s="230">
        <v>4</v>
      </c>
      <c r="BK1240" s="230" t="s">
        <v>7622</v>
      </c>
      <c r="BL1240" s="198" t="s">
        <v>7412</v>
      </c>
      <c r="CQ1240" s="199">
        <v>1</v>
      </c>
    </row>
    <row r="1241" spans="52:95" x14ac:dyDescent="0.25">
      <c r="AZ1241" s="230" t="s">
        <v>1448</v>
      </c>
      <c r="BA1241" s="230" t="s">
        <v>7562</v>
      </c>
      <c r="BB1241" s="230">
        <v>4</v>
      </c>
      <c r="BC1241" s="194" t="s">
        <v>7649</v>
      </c>
      <c r="BD1241" s="194" t="s">
        <v>7650</v>
      </c>
      <c r="BE1241" s="194" t="s">
        <v>7651</v>
      </c>
      <c r="BF1241" s="194" t="s">
        <v>7652</v>
      </c>
      <c r="BG1241" s="194" t="s">
        <v>7653</v>
      </c>
      <c r="BH1241" s="230" t="s">
        <v>7654</v>
      </c>
      <c r="BI1241" s="230" t="s">
        <v>7655</v>
      </c>
      <c r="BJ1241" s="230">
        <v>4</v>
      </c>
      <c r="BK1241" s="230" t="s">
        <v>7656</v>
      </c>
      <c r="BL1241" s="198" t="s">
        <v>7412</v>
      </c>
      <c r="CQ1241" s="199">
        <v>1</v>
      </c>
    </row>
    <row r="1242" spans="52:95" x14ac:dyDescent="0.25">
      <c r="AZ1242" s="230" t="s">
        <v>1448</v>
      </c>
      <c r="BA1242" s="230" t="s">
        <v>7562</v>
      </c>
      <c r="BB1242" s="230">
        <v>5</v>
      </c>
      <c r="BC1242" s="194" t="s">
        <v>7686</v>
      </c>
      <c r="BD1242" s="194" t="s">
        <v>7687</v>
      </c>
      <c r="BE1242" s="194" t="s">
        <v>7688</v>
      </c>
      <c r="BF1242" s="194" t="s">
        <v>7689</v>
      </c>
      <c r="BG1242" s="194" t="s">
        <v>7690</v>
      </c>
      <c r="BH1242" s="230" t="s">
        <v>7691</v>
      </c>
      <c r="BJ1242" s="230">
        <v>4</v>
      </c>
      <c r="BK1242" s="230" t="s">
        <v>7692</v>
      </c>
      <c r="BL1242" s="198" t="s">
        <v>7412</v>
      </c>
      <c r="CQ1242" s="199">
        <v>1</v>
      </c>
    </row>
    <row r="1243" spans="52:95" x14ac:dyDescent="0.25">
      <c r="AZ1243" s="230" t="s">
        <v>1448</v>
      </c>
      <c r="BA1243" s="230" t="s">
        <v>5333</v>
      </c>
      <c r="BB1243" s="230">
        <v>1</v>
      </c>
      <c r="BC1243" s="194" t="s">
        <v>7719</v>
      </c>
      <c r="BD1243" s="194" t="s">
        <v>13668</v>
      </c>
      <c r="BE1243" s="194" t="s">
        <v>10683</v>
      </c>
      <c r="BH1243" s="194"/>
      <c r="BI1243" s="194"/>
      <c r="BJ1243" s="230">
        <v>4</v>
      </c>
      <c r="BK1243" s="230" t="s">
        <v>7720</v>
      </c>
      <c r="BL1243" s="198" t="s">
        <v>7412</v>
      </c>
      <c r="CQ1243" s="199">
        <v>1</v>
      </c>
    </row>
    <row r="1244" spans="52:95" x14ac:dyDescent="0.25">
      <c r="AZ1244" s="230" t="s">
        <v>1448</v>
      </c>
      <c r="BA1244" s="230" t="s">
        <v>5333</v>
      </c>
      <c r="BB1244" s="230">
        <v>2</v>
      </c>
      <c r="BC1244" s="194" t="s">
        <v>7745</v>
      </c>
      <c r="BD1244" s="194" t="s">
        <v>7746</v>
      </c>
      <c r="BE1244" s="194" t="s">
        <v>7747</v>
      </c>
      <c r="BF1244" s="194" t="s">
        <v>7748</v>
      </c>
      <c r="BG1244" s="194" t="s">
        <v>7749</v>
      </c>
      <c r="BH1244" s="194" t="s">
        <v>7750</v>
      </c>
      <c r="BI1244" s="194"/>
      <c r="BJ1244" s="230">
        <v>4</v>
      </c>
      <c r="BK1244" s="230" t="s">
        <v>7751</v>
      </c>
      <c r="BL1244" s="198" t="s">
        <v>7412</v>
      </c>
      <c r="CQ1244" s="199">
        <v>1</v>
      </c>
    </row>
    <row r="1245" spans="52:95" x14ac:dyDescent="0.25">
      <c r="AZ1245" s="230" t="s">
        <v>1448</v>
      </c>
      <c r="BA1245" s="230" t="s">
        <v>5333</v>
      </c>
      <c r="BB1245" s="230">
        <v>3</v>
      </c>
      <c r="BC1245" s="194" t="s">
        <v>7781</v>
      </c>
      <c r="BD1245" s="194" t="s">
        <v>13673</v>
      </c>
      <c r="BE1245" s="194" t="s">
        <v>13671</v>
      </c>
      <c r="BH1245" s="194"/>
      <c r="BI1245" s="194"/>
      <c r="BJ1245" s="230">
        <v>4</v>
      </c>
      <c r="BK1245" s="230" t="s">
        <v>7782</v>
      </c>
      <c r="BL1245" s="198" t="s">
        <v>7412</v>
      </c>
      <c r="CQ1245" s="199">
        <v>1</v>
      </c>
    </row>
    <row r="1246" spans="52:95" x14ac:dyDescent="0.25">
      <c r="AZ1246" s="230" t="s">
        <v>1448</v>
      </c>
      <c r="BA1246" s="230" t="s">
        <v>5333</v>
      </c>
      <c r="BB1246" s="230">
        <v>4</v>
      </c>
      <c r="BC1246" s="194" t="s">
        <v>7806</v>
      </c>
      <c r="BD1246" s="194" t="s">
        <v>7807</v>
      </c>
      <c r="BE1246" s="194" t="s">
        <v>7808</v>
      </c>
      <c r="BF1246" s="194" t="s">
        <v>7654</v>
      </c>
      <c r="BG1246" s="194" t="s">
        <v>7809</v>
      </c>
      <c r="BH1246" s="194" t="s">
        <v>7810</v>
      </c>
      <c r="BI1246" s="194" t="s">
        <v>7811</v>
      </c>
      <c r="BJ1246" s="230">
        <v>4</v>
      </c>
      <c r="BK1246" s="230" t="s">
        <v>7812</v>
      </c>
      <c r="BL1246" s="198" t="s">
        <v>7412</v>
      </c>
      <c r="CQ1246" s="199">
        <v>1</v>
      </c>
    </row>
    <row r="1247" spans="52:95" x14ac:dyDescent="0.25">
      <c r="AZ1247" s="230" t="s">
        <v>1448</v>
      </c>
      <c r="BA1247" s="230" t="s">
        <v>5333</v>
      </c>
      <c r="BB1247" s="230">
        <v>5</v>
      </c>
      <c r="BC1247" s="194" t="s">
        <v>7836</v>
      </c>
      <c r="BD1247" s="194" t="s">
        <v>7837</v>
      </c>
      <c r="BE1247" s="194" t="s">
        <v>7838</v>
      </c>
      <c r="BF1247" s="194" t="s">
        <v>7839</v>
      </c>
      <c r="BG1247" s="194" t="s">
        <v>7840</v>
      </c>
      <c r="BH1247" s="194" t="s">
        <v>7533</v>
      </c>
      <c r="BI1247" s="194"/>
      <c r="BJ1247" s="230">
        <v>4</v>
      </c>
      <c r="BK1247" s="230" t="s">
        <v>7841</v>
      </c>
      <c r="BL1247" s="198" t="s">
        <v>7412</v>
      </c>
      <c r="CQ1247" s="199">
        <v>1</v>
      </c>
    </row>
    <row r="1248" spans="52:95" x14ac:dyDescent="0.25">
      <c r="AZ1248" s="230" t="s">
        <v>1462</v>
      </c>
      <c r="BA1248" s="230" t="s">
        <v>5332</v>
      </c>
      <c r="BB1248" s="230">
        <v>1</v>
      </c>
      <c r="BC1248" s="194" t="s">
        <v>7408</v>
      </c>
      <c r="BD1248" s="194" t="s">
        <v>13674</v>
      </c>
      <c r="BE1248" s="194" t="s">
        <v>10683</v>
      </c>
      <c r="BJ1248" s="230">
        <v>4</v>
      </c>
      <c r="BK1248" s="230" t="s">
        <v>7411</v>
      </c>
      <c r="BL1248" s="198" t="s">
        <v>7412</v>
      </c>
      <c r="CQ1248" s="199">
        <v>1</v>
      </c>
    </row>
    <row r="1249" spans="52:95" x14ac:dyDescent="0.25">
      <c r="AZ1249" s="230" t="s">
        <v>1462</v>
      </c>
      <c r="BA1249" s="230" t="s">
        <v>5332</v>
      </c>
      <c r="BB1249" s="230">
        <v>2</v>
      </c>
      <c r="BC1249" s="194" t="s">
        <v>7439</v>
      </c>
      <c r="BD1249" s="194" t="s">
        <v>13675</v>
      </c>
      <c r="BE1249" s="194" t="s">
        <v>7441</v>
      </c>
      <c r="BF1249" s="194" t="s">
        <v>7442</v>
      </c>
      <c r="BG1249" s="194" t="s">
        <v>7443</v>
      </c>
      <c r="BJ1249" s="230">
        <v>4</v>
      </c>
      <c r="BK1249" s="230" t="s">
        <v>7444</v>
      </c>
      <c r="BL1249" s="198" t="s">
        <v>7412</v>
      </c>
      <c r="CQ1249" s="199">
        <v>1</v>
      </c>
    </row>
    <row r="1250" spans="52:95" x14ac:dyDescent="0.25">
      <c r="AZ1250" s="230" t="s">
        <v>1462</v>
      </c>
      <c r="BA1250" s="230" t="s">
        <v>5332</v>
      </c>
      <c r="BB1250" s="230">
        <v>3</v>
      </c>
      <c r="BC1250" s="194" t="s">
        <v>7472</v>
      </c>
      <c r="BD1250" s="194" t="s">
        <v>13676</v>
      </c>
      <c r="BE1250" s="194" t="s">
        <v>13677</v>
      </c>
      <c r="BJ1250" s="230">
        <v>4</v>
      </c>
      <c r="BK1250" s="230" t="s">
        <v>7474</v>
      </c>
      <c r="BL1250" s="198" t="s">
        <v>7412</v>
      </c>
      <c r="CQ1250" s="199">
        <v>1</v>
      </c>
    </row>
    <row r="1251" spans="52:95" x14ac:dyDescent="0.25">
      <c r="AZ1251" s="230" t="s">
        <v>1462</v>
      </c>
      <c r="BA1251" s="230" t="s">
        <v>5332</v>
      </c>
      <c r="BB1251" s="230">
        <v>4</v>
      </c>
      <c r="BC1251" s="194" t="s">
        <v>7502</v>
      </c>
      <c r="BD1251" s="194" t="s">
        <v>13678</v>
      </c>
      <c r="BJ1251" s="230">
        <v>4</v>
      </c>
      <c r="BK1251" s="230" t="s">
        <v>7504</v>
      </c>
      <c r="BL1251" s="198" t="s">
        <v>7412</v>
      </c>
      <c r="CQ1251" s="199">
        <v>1</v>
      </c>
    </row>
    <row r="1252" spans="52:95" x14ac:dyDescent="0.25">
      <c r="AZ1252" s="230" t="s">
        <v>1462</v>
      </c>
      <c r="BA1252" s="230" t="s">
        <v>5332</v>
      </c>
      <c r="BB1252" s="230">
        <v>5</v>
      </c>
      <c r="BC1252" s="194" t="s">
        <v>7529</v>
      </c>
      <c r="BD1252" s="194" t="s">
        <v>13615</v>
      </c>
      <c r="BE1252" s="194" t="s">
        <v>7532</v>
      </c>
      <c r="BF1252" s="194" t="s">
        <v>7533</v>
      </c>
      <c r="BJ1252" s="230">
        <v>4</v>
      </c>
      <c r="BK1252" s="230" t="s">
        <v>7534</v>
      </c>
      <c r="BL1252" s="198" t="s">
        <v>7412</v>
      </c>
      <c r="CQ1252" s="199">
        <v>1</v>
      </c>
    </row>
    <row r="1253" spans="52:95" x14ac:dyDescent="0.25">
      <c r="AZ1253" s="230" t="s">
        <v>1462</v>
      </c>
      <c r="BA1253" s="230" t="s">
        <v>7562</v>
      </c>
      <c r="BB1253" s="230">
        <v>1</v>
      </c>
      <c r="BC1253" s="194" t="s">
        <v>7563</v>
      </c>
      <c r="BD1253" s="194" t="s">
        <v>13674</v>
      </c>
      <c r="BJ1253" s="230">
        <v>4</v>
      </c>
      <c r="BK1253" s="230" t="s">
        <v>7564</v>
      </c>
      <c r="BL1253" s="198" t="s">
        <v>7412</v>
      </c>
      <c r="CQ1253" s="199">
        <v>1</v>
      </c>
    </row>
    <row r="1254" spans="52:95" x14ac:dyDescent="0.25">
      <c r="AZ1254" s="230" t="s">
        <v>1462</v>
      </c>
      <c r="BA1254" s="230" t="s">
        <v>7562</v>
      </c>
      <c r="BB1254" s="230">
        <v>2</v>
      </c>
      <c r="BC1254" s="194" t="s">
        <v>7589</v>
      </c>
      <c r="BD1254" s="194" t="s">
        <v>7590</v>
      </c>
      <c r="BE1254" s="194" t="s">
        <v>7591</v>
      </c>
      <c r="BF1254" s="194" t="s">
        <v>7443</v>
      </c>
      <c r="BG1254" s="194" t="s">
        <v>7442</v>
      </c>
      <c r="BH1254" s="230" t="s">
        <v>7592</v>
      </c>
      <c r="BJ1254" s="230">
        <v>4</v>
      </c>
      <c r="BK1254" s="230" t="s">
        <v>7593</v>
      </c>
      <c r="BL1254" s="198" t="s">
        <v>7412</v>
      </c>
      <c r="CQ1254" s="199">
        <v>1</v>
      </c>
    </row>
    <row r="1255" spans="52:95" x14ac:dyDescent="0.25">
      <c r="AZ1255" s="230" t="s">
        <v>1462</v>
      </c>
      <c r="BA1255" s="230" t="s">
        <v>7562</v>
      </c>
      <c r="BB1255" s="230">
        <v>3</v>
      </c>
      <c r="BC1255" s="194" t="s">
        <v>7620</v>
      </c>
      <c r="BD1255" s="194" t="s">
        <v>13676</v>
      </c>
      <c r="BE1255" s="194" t="s">
        <v>13677</v>
      </c>
      <c r="BJ1255" s="230">
        <v>4</v>
      </c>
      <c r="BK1255" s="230" t="s">
        <v>7622</v>
      </c>
      <c r="BL1255" s="198" t="s">
        <v>7412</v>
      </c>
      <c r="CQ1255" s="199">
        <v>1</v>
      </c>
    </row>
    <row r="1256" spans="52:95" x14ac:dyDescent="0.25">
      <c r="AZ1256" s="230" t="s">
        <v>1462</v>
      </c>
      <c r="BA1256" s="230" t="s">
        <v>7562</v>
      </c>
      <c r="BB1256" s="230">
        <v>4</v>
      </c>
      <c r="BC1256" s="194" t="s">
        <v>7649</v>
      </c>
      <c r="BD1256" s="194" t="s">
        <v>7650</v>
      </c>
      <c r="BE1256" s="194" t="s">
        <v>7651</v>
      </c>
      <c r="BF1256" s="194" t="s">
        <v>7652</v>
      </c>
      <c r="BG1256" s="194" t="s">
        <v>7653</v>
      </c>
      <c r="BH1256" s="230" t="s">
        <v>7654</v>
      </c>
      <c r="BI1256" s="230" t="s">
        <v>7655</v>
      </c>
      <c r="BJ1256" s="230">
        <v>4</v>
      </c>
      <c r="BK1256" s="230" t="s">
        <v>7656</v>
      </c>
      <c r="BL1256" s="198" t="s">
        <v>7412</v>
      </c>
      <c r="CQ1256" s="199">
        <v>1</v>
      </c>
    </row>
    <row r="1257" spans="52:95" x14ac:dyDescent="0.25">
      <c r="AZ1257" s="230" t="s">
        <v>1462</v>
      </c>
      <c r="BA1257" s="230" t="s">
        <v>7562</v>
      </c>
      <c r="BB1257" s="230">
        <v>5</v>
      </c>
      <c r="BC1257" s="194" t="s">
        <v>7686</v>
      </c>
      <c r="BD1257" s="194" t="s">
        <v>7687</v>
      </c>
      <c r="BE1257" s="194" t="s">
        <v>7688</v>
      </c>
      <c r="BF1257" s="194" t="s">
        <v>7689</v>
      </c>
      <c r="BG1257" s="194" t="s">
        <v>7690</v>
      </c>
      <c r="BH1257" s="230" t="s">
        <v>7691</v>
      </c>
      <c r="BJ1257" s="230">
        <v>4</v>
      </c>
      <c r="BK1257" s="230" t="s">
        <v>7692</v>
      </c>
      <c r="BL1257" s="198" t="s">
        <v>7412</v>
      </c>
      <c r="CQ1257" s="199">
        <v>1</v>
      </c>
    </row>
    <row r="1258" spans="52:95" x14ac:dyDescent="0.25">
      <c r="AZ1258" s="230" t="s">
        <v>1462</v>
      </c>
      <c r="BA1258" s="230" t="s">
        <v>5333</v>
      </c>
      <c r="BB1258" s="230">
        <v>1</v>
      </c>
      <c r="BC1258" s="194" t="s">
        <v>7719</v>
      </c>
      <c r="BD1258" s="194" t="s">
        <v>13674</v>
      </c>
      <c r="BE1258" s="194" t="s">
        <v>10683</v>
      </c>
      <c r="BH1258" s="194"/>
      <c r="BI1258" s="194"/>
      <c r="BJ1258" s="230">
        <v>4</v>
      </c>
      <c r="BK1258" s="230" t="s">
        <v>7720</v>
      </c>
      <c r="BL1258" s="198" t="s">
        <v>7412</v>
      </c>
      <c r="CQ1258" s="199">
        <v>1</v>
      </c>
    </row>
    <row r="1259" spans="52:95" x14ac:dyDescent="0.25">
      <c r="AZ1259" s="230" t="s">
        <v>1462</v>
      </c>
      <c r="BA1259" s="230" t="s">
        <v>5333</v>
      </c>
      <c r="BB1259" s="230">
        <v>2</v>
      </c>
      <c r="BC1259" s="194" t="s">
        <v>7745</v>
      </c>
      <c r="BD1259" s="194" t="s">
        <v>7746</v>
      </c>
      <c r="BE1259" s="194" t="s">
        <v>7747</v>
      </c>
      <c r="BF1259" s="194" t="s">
        <v>7748</v>
      </c>
      <c r="BG1259" s="194" t="s">
        <v>7749</v>
      </c>
      <c r="BH1259" s="194" t="s">
        <v>7750</v>
      </c>
      <c r="BI1259" s="194"/>
      <c r="BJ1259" s="230">
        <v>4</v>
      </c>
      <c r="BK1259" s="230" t="s">
        <v>7751</v>
      </c>
      <c r="BL1259" s="198" t="s">
        <v>7412</v>
      </c>
      <c r="CQ1259" s="199">
        <v>1</v>
      </c>
    </row>
    <row r="1260" spans="52:95" x14ac:dyDescent="0.25">
      <c r="AZ1260" s="230" t="s">
        <v>1462</v>
      </c>
      <c r="BA1260" s="230" t="s">
        <v>5333</v>
      </c>
      <c r="BB1260" s="230">
        <v>3</v>
      </c>
      <c r="BC1260" s="194" t="s">
        <v>7781</v>
      </c>
      <c r="BD1260" s="194" t="s">
        <v>13679</v>
      </c>
      <c r="BE1260" s="194" t="s">
        <v>13677</v>
      </c>
      <c r="BH1260" s="194"/>
      <c r="BI1260" s="194"/>
      <c r="BJ1260" s="230">
        <v>4</v>
      </c>
      <c r="BK1260" s="230" t="s">
        <v>7782</v>
      </c>
      <c r="BL1260" s="198" t="s">
        <v>7412</v>
      </c>
      <c r="CQ1260" s="199">
        <v>1</v>
      </c>
    </row>
    <row r="1261" spans="52:95" x14ac:dyDescent="0.25">
      <c r="AZ1261" s="230" t="s">
        <v>1462</v>
      </c>
      <c r="BA1261" s="230" t="s">
        <v>5333</v>
      </c>
      <c r="BB1261" s="230">
        <v>4</v>
      </c>
      <c r="BC1261" s="194" t="s">
        <v>7806</v>
      </c>
      <c r="BD1261" s="194" t="s">
        <v>7807</v>
      </c>
      <c r="BE1261" s="194" t="s">
        <v>7808</v>
      </c>
      <c r="BF1261" s="194" t="s">
        <v>7654</v>
      </c>
      <c r="BG1261" s="194" t="s">
        <v>7809</v>
      </c>
      <c r="BH1261" s="194" t="s">
        <v>7810</v>
      </c>
      <c r="BI1261" s="194" t="s">
        <v>7811</v>
      </c>
      <c r="BJ1261" s="230">
        <v>4</v>
      </c>
      <c r="BK1261" s="230" t="s">
        <v>7812</v>
      </c>
      <c r="BL1261" s="198" t="s">
        <v>7412</v>
      </c>
      <c r="CQ1261" s="199">
        <v>1</v>
      </c>
    </row>
    <row r="1262" spans="52:95" x14ac:dyDescent="0.25">
      <c r="AZ1262" s="230" t="s">
        <v>1462</v>
      </c>
      <c r="BA1262" s="230" t="s">
        <v>5333</v>
      </c>
      <c r="BB1262" s="230">
        <v>5</v>
      </c>
      <c r="BC1262" s="194" t="s">
        <v>7836</v>
      </c>
      <c r="BD1262" s="194" t="s">
        <v>7837</v>
      </c>
      <c r="BE1262" s="194" t="s">
        <v>7838</v>
      </c>
      <c r="BF1262" s="194" t="s">
        <v>7839</v>
      </c>
      <c r="BG1262" s="194" t="s">
        <v>7840</v>
      </c>
      <c r="BH1262" s="194" t="s">
        <v>7533</v>
      </c>
      <c r="BI1262" s="194"/>
      <c r="BJ1262" s="230">
        <v>4</v>
      </c>
      <c r="BK1262" s="230" t="s">
        <v>7841</v>
      </c>
      <c r="BL1262" s="198" t="s">
        <v>7412</v>
      </c>
      <c r="CQ1262" s="199">
        <v>1</v>
      </c>
    </row>
    <row r="1263" spans="52:95" x14ac:dyDescent="0.25">
      <c r="AZ1263" s="230" t="s">
        <v>1476</v>
      </c>
      <c r="BA1263" s="230" t="s">
        <v>5332</v>
      </c>
      <c r="BB1263" s="230">
        <v>1</v>
      </c>
      <c r="BC1263" s="194" t="s">
        <v>7408</v>
      </c>
      <c r="BD1263" s="194" t="s">
        <v>13680</v>
      </c>
      <c r="BE1263" s="194" t="s">
        <v>10683</v>
      </c>
      <c r="BJ1263" s="230">
        <v>4</v>
      </c>
      <c r="BK1263" s="230" t="s">
        <v>7411</v>
      </c>
      <c r="BL1263" s="198" t="s">
        <v>7412</v>
      </c>
      <c r="CQ1263" s="199">
        <v>1</v>
      </c>
    </row>
    <row r="1264" spans="52:95" x14ac:dyDescent="0.25">
      <c r="AZ1264" s="230" t="s">
        <v>1476</v>
      </c>
      <c r="BA1264" s="230" t="s">
        <v>5332</v>
      </c>
      <c r="BB1264" s="230">
        <v>2</v>
      </c>
      <c r="BC1264" s="194" t="s">
        <v>7439</v>
      </c>
      <c r="BD1264" s="194" t="s">
        <v>13680</v>
      </c>
      <c r="BE1264" s="194" t="s">
        <v>7441</v>
      </c>
      <c r="BF1264" s="194" t="s">
        <v>7442</v>
      </c>
      <c r="BG1264" s="194" t="s">
        <v>7443</v>
      </c>
      <c r="BJ1264" s="230">
        <v>4</v>
      </c>
      <c r="BK1264" s="230" t="s">
        <v>7444</v>
      </c>
      <c r="BL1264" s="198" t="s">
        <v>7412</v>
      </c>
      <c r="CQ1264" s="199">
        <v>1</v>
      </c>
    </row>
    <row r="1265" spans="52:95" x14ac:dyDescent="0.25">
      <c r="AZ1265" s="230" t="s">
        <v>1476</v>
      </c>
      <c r="BA1265" s="230" t="s">
        <v>5332</v>
      </c>
      <c r="BB1265" s="230">
        <v>3</v>
      </c>
      <c r="BC1265" s="194" t="s">
        <v>7472</v>
      </c>
      <c r="BD1265" s="194" t="s">
        <v>13681</v>
      </c>
      <c r="BE1265" s="194" t="s">
        <v>13682</v>
      </c>
      <c r="BJ1265" s="230">
        <v>4</v>
      </c>
      <c r="BK1265" s="230" t="s">
        <v>7474</v>
      </c>
      <c r="BL1265" s="198" t="s">
        <v>7412</v>
      </c>
      <c r="CQ1265" s="199">
        <v>1</v>
      </c>
    </row>
    <row r="1266" spans="52:95" x14ac:dyDescent="0.25">
      <c r="AZ1266" s="230" t="s">
        <v>1476</v>
      </c>
      <c r="BA1266" s="230" t="s">
        <v>5332</v>
      </c>
      <c r="BB1266" s="230">
        <v>4</v>
      </c>
      <c r="BC1266" s="194" t="s">
        <v>7502</v>
      </c>
      <c r="BD1266" s="194" t="s">
        <v>13682</v>
      </c>
      <c r="BJ1266" s="230">
        <v>4</v>
      </c>
      <c r="BK1266" s="230" t="s">
        <v>7504</v>
      </c>
      <c r="BL1266" s="198" t="s">
        <v>7412</v>
      </c>
      <c r="CQ1266" s="199">
        <v>1</v>
      </c>
    </row>
    <row r="1267" spans="52:95" x14ac:dyDescent="0.25">
      <c r="AZ1267" s="230" t="s">
        <v>1476</v>
      </c>
      <c r="BA1267" s="230" t="s">
        <v>5332</v>
      </c>
      <c r="BB1267" s="230">
        <v>5</v>
      </c>
      <c r="BC1267" s="194" t="s">
        <v>7529</v>
      </c>
      <c r="BD1267" s="194" t="s">
        <v>9504</v>
      </c>
      <c r="BE1267" s="194" t="s">
        <v>7532</v>
      </c>
      <c r="BF1267" s="194" t="s">
        <v>7533</v>
      </c>
      <c r="BJ1267" s="230">
        <v>4</v>
      </c>
      <c r="BK1267" s="230" t="s">
        <v>7534</v>
      </c>
      <c r="BL1267" s="198" t="s">
        <v>7412</v>
      </c>
      <c r="CQ1267" s="199">
        <v>1</v>
      </c>
    </row>
    <row r="1268" spans="52:95" x14ac:dyDescent="0.25">
      <c r="AZ1268" s="230" t="s">
        <v>1476</v>
      </c>
      <c r="BA1268" s="230" t="s">
        <v>7562</v>
      </c>
      <c r="BB1268" s="230">
        <v>1</v>
      </c>
      <c r="BC1268" s="194" t="s">
        <v>7563</v>
      </c>
      <c r="BD1268" s="194" t="s">
        <v>13682</v>
      </c>
      <c r="BJ1268" s="230">
        <v>4</v>
      </c>
      <c r="BK1268" s="230" t="s">
        <v>7564</v>
      </c>
      <c r="BL1268" s="198" t="s">
        <v>7412</v>
      </c>
      <c r="CQ1268" s="199">
        <v>1</v>
      </c>
    </row>
    <row r="1269" spans="52:95" x14ac:dyDescent="0.25">
      <c r="AZ1269" s="230" t="s">
        <v>1476</v>
      </c>
      <c r="BA1269" s="230" t="s">
        <v>7562</v>
      </c>
      <c r="BB1269" s="230">
        <v>2</v>
      </c>
      <c r="BC1269" s="194" t="s">
        <v>7589</v>
      </c>
      <c r="BD1269" s="194" t="s">
        <v>7590</v>
      </c>
      <c r="BE1269" s="194" t="s">
        <v>7591</v>
      </c>
      <c r="BF1269" s="194" t="s">
        <v>7443</v>
      </c>
      <c r="BG1269" s="194" t="s">
        <v>7442</v>
      </c>
      <c r="BH1269" s="230" t="s">
        <v>7592</v>
      </c>
      <c r="BJ1269" s="230">
        <v>4</v>
      </c>
      <c r="BK1269" s="230" t="s">
        <v>7593</v>
      </c>
      <c r="BL1269" s="198" t="s">
        <v>7412</v>
      </c>
      <c r="CQ1269" s="199">
        <v>1</v>
      </c>
    </row>
    <row r="1270" spans="52:95" x14ac:dyDescent="0.25">
      <c r="AZ1270" s="230" t="s">
        <v>1476</v>
      </c>
      <c r="BA1270" s="230" t="s">
        <v>7562</v>
      </c>
      <c r="BB1270" s="230">
        <v>3</v>
      </c>
      <c r="BC1270" s="194" t="s">
        <v>7620</v>
      </c>
      <c r="BD1270" s="194" t="s">
        <v>13681</v>
      </c>
      <c r="BE1270" s="194" t="s">
        <v>13682</v>
      </c>
      <c r="BJ1270" s="230">
        <v>4</v>
      </c>
      <c r="BK1270" s="230" t="s">
        <v>7622</v>
      </c>
      <c r="BL1270" s="198" t="s">
        <v>7412</v>
      </c>
      <c r="CQ1270" s="199">
        <v>1</v>
      </c>
    </row>
    <row r="1271" spans="52:95" x14ac:dyDescent="0.25">
      <c r="AZ1271" s="230" t="s">
        <v>1476</v>
      </c>
      <c r="BA1271" s="230" t="s">
        <v>7562</v>
      </c>
      <c r="BB1271" s="230">
        <v>4</v>
      </c>
      <c r="BC1271" s="194" t="s">
        <v>7649</v>
      </c>
      <c r="BD1271" s="194" t="s">
        <v>7650</v>
      </c>
      <c r="BE1271" s="194" t="s">
        <v>7651</v>
      </c>
      <c r="BF1271" s="194" t="s">
        <v>7652</v>
      </c>
      <c r="BG1271" s="194" t="s">
        <v>7653</v>
      </c>
      <c r="BH1271" s="230" t="s">
        <v>7654</v>
      </c>
      <c r="BI1271" s="230" t="s">
        <v>7655</v>
      </c>
      <c r="BJ1271" s="230">
        <v>4</v>
      </c>
      <c r="BK1271" s="230" t="s">
        <v>7656</v>
      </c>
      <c r="BL1271" s="198" t="s">
        <v>7412</v>
      </c>
      <c r="CQ1271" s="199">
        <v>1</v>
      </c>
    </row>
    <row r="1272" spans="52:95" x14ac:dyDescent="0.25">
      <c r="AZ1272" s="230" t="s">
        <v>1476</v>
      </c>
      <c r="BA1272" s="230" t="s">
        <v>7562</v>
      </c>
      <c r="BB1272" s="230">
        <v>5</v>
      </c>
      <c r="BC1272" s="194" t="s">
        <v>7686</v>
      </c>
      <c r="BD1272" s="194" t="s">
        <v>7687</v>
      </c>
      <c r="BE1272" s="194" t="s">
        <v>7688</v>
      </c>
      <c r="BF1272" s="194" t="s">
        <v>7689</v>
      </c>
      <c r="BG1272" s="194" t="s">
        <v>7690</v>
      </c>
      <c r="BH1272" s="230" t="s">
        <v>7691</v>
      </c>
      <c r="BJ1272" s="230">
        <v>4</v>
      </c>
      <c r="BK1272" s="230" t="s">
        <v>7692</v>
      </c>
      <c r="BL1272" s="198" t="s">
        <v>7412</v>
      </c>
      <c r="CQ1272" s="199">
        <v>1</v>
      </c>
    </row>
    <row r="1273" spans="52:95" x14ac:dyDescent="0.25">
      <c r="AZ1273" s="230" t="s">
        <v>1476</v>
      </c>
      <c r="BA1273" s="230" t="s">
        <v>5333</v>
      </c>
      <c r="BB1273" s="230">
        <v>1</v>
      </c>
      <c r="BC1273" s="194" t="s">
        <v>7719</v>
      </c>
      <c r="BD1273" s="194" t="s">
        <v>13680</v>
      </c>
      <c r="BE1273" s="194" t="s">
        <v>10683</v>
      </c>
      <c r="BH1273" s="194"/>
      <c r="BI1273" s="194"/>
      <c r="BJ1273" s="230">
        <v>4</v>
      </c>
      <c r="BK1273" s="230" t="s">
        <v>7720</v>
      </c>
      <c r="BL1273" s="198" t="s">
        <v>7412</v>
      </c>
      <c r="CQ1273" s="199">
        <v>1</v>
      </c>
    </row>
    <row r="1274" spans="52:95" x14ac:dyDescent="0.25">
      <c r="AZ1274" s="230" t="s">
        <v>1476</v>
      </c>
      <c r="BA1274" s="230" t="s">
        <v>5333</v>
      </c>
      <c r="BB1274" s="230">
        <v>2</v>
      </c>
      <c r="BC1274" s="194" t="s">
        <v>7745</v>
      </c>
      <c r="BD1274" s="194" t="s">
        <v>7746</v>
      </c>
      <c r="BE1274" s="194" t="s">
        <v>7747</v>
      </c>
      <c r="BF1274" s="194" t="s">
        <v>7748</v>
      </c>
      <c r="BG1274" s="194" t="s">
        <v>7749</v>
      </c>
      <c r="BH1274" s="194" t="s">
        <v>7750</v>
      </c>
      <c r="BI1274" s="194"/>
      <c r="BJ1274" s="230">
        <v>4</v>
      </c>
      <c r="BK1274" s="230" t="s">
        <v>7751</v>
      </c>
      <c r="BL1274" s="198" t="s">
        <v>7412</v>
      </c>
      <c r="CQ1274" s="199">
        <v>1</v>
      </c>
    </row>
    <row r="1275" spans="52:95" x14ac:dyDescent="0.25">
      <c r="AZ1275" s="230" t="s">
        <v>1476</v>
      </c>
      <c r="BA1275" s="230" t="s">
        <v>5333</v>
      </c>
      <c r="BB1275" s="230">
        <v>3</v>
      </c>
      <c r="BC1275" s="194" t="s">
        <v>7781</v>
      </c>
      <c r="BD1275" s="194" t="s">
        <v>13680</v>
      </c>
      <c r="BE1275" s="194" t="s">
        <v>13682</v>
      </c>
      <c r="BH1275" s="194"/>
      <c r="BI1275" s="194"/>
      <c r="BJ1275" s="230">
        <v>4</v>
      </c>
      <c r="BK1275" s="230" t="s">
        <v>7782</v>
      </c>
      <c r="BL1275" s="198" t="s">
        <v>7412</v>
      </c>
      <c r="CQ1275" s="199">
        <v>1</v>
      </c>
    </row>
    <row r="1276" spans="52:95" x14ac:dyDescent="0.25">
      <c r="AZ1276" s="230" t="s">
        <v>1476</v>
      </c>
      <c r="BA1276" s="230" t="s">
        <v>5333</v>
      </c>
      <c r="BB1276" s="230">
        <v>4</v>
      </c>
      <c r="BC1276" s="194" t="s">
        <v>7806</v>
      </c>
      <c r="BD1276" s="194" t="s">
        <v>7807</v>
      </c>
      <c r="BE1276" s="194" t="s">
        <v>7808</v>
      </c>
      <c r="BF1276" s="194" t="s">
        <v>7654</v>
      </c>
      <c r="BG1276" s="194" t="s">
        <v>7809</v>
      </c>
      <c r="BH1276" s="194" t="s">
        <v>7810</v>
      </c>
      <c r="BI1276" s="194" t="s">
        <v>7811</v>
      </c>
      <c r="BJ1276" s="230">
        <v>4</v>
      </c>
      <c r="BK1276" s="230" t="s">
        <v>7812</v>
      </c>
      <c r="BL1276" s="198" t="s">
        <v>7412</v>
      </c>
      <c r="CQ1276" s="199">
        <v>1</v>
      </c>
    </row>
    <row r="1277" spans="52:95" x14ac:dyDescent="0.25">
      <c r="AZ1277" s="230" t="s">
        <v>1476</v>
      </c>
      <c r="BA1277" s="230" t="s">
        <v>5333</v>
      </c>
      <c r="BB1277" s="230">
        <v>5</v>
      </c>
      <c r="BC1277" s="194" t="s">
        <v>7836</v>
      </c>
      <c r="BD1277" s="194" t="s">
        <v>7837</v>
      </c>
      <c r="BE1277" s="194" t="s">
        <v>7838</v>
      </c>
      <c r="BF1277" s="194" t="s">
        <v>7839</v>
      </c>
      <c r="BG1277" s="194" t="s">
        <v>7840</v>
      </c>
      <c r="BH1277" s="194" t="s">
        <v>7533</v>
      </c>
      <c r="BI1277" s="194"/>
      <c r="BJ1277" s="230">
        <v>4</v>
      </c>
      <c r="BK1277" s="230" t="s">
        <v>7841</v>
      </c>
      <c r="BL1277" s="198" t="s">
        <v>7412</v>
      </c>
      <c r="CQ1277" s="199">
        <v>1</v>
      </c>
    </row>
    <row r="1278" spans="52:95" x14ac:dyDescent="0.25">
      <c r="AZ1278" s="230" t="s">
        <v>1490</v>
      </c>
      <c r="BA1278" s="230" t="s">
        <v>5332</v>
      </c>
      <c r="BB1278" s="230">
        <v>1</v>
      </c>
      <c r="BC1278" s="194" t="s">
        <v>7408</v>
      </c>
      <c r="BD1278" s="194" t="s">
        <v>13683</v>
      </c>
      <c r="BE1278" s="194" t="s">
        <v>10683</v>
      </c>
      <c r="BJ1278" s="230">
        <v>4</v>
      </c>
      <c r="BK1278" s="230" t="s">
        <v>7411</v>
      </c>
      <c r="BL1278" s="198" t="s">
        <v>7412</v>
      </c>
      <c r="CQ1278" s="199">
        <v>1</v>
      </c>
    </row>
    <row r="1279" spans="52:95" x14ac:dyDescent="0.25">
      <c r="AZ1279" s="230" t="s">
        <v>1490</v>
      </c>
      <c r="BA1279" s="230" t="s">
        <v>5332</v>
      </c>
      <c r="BB1279" s="230">
        <v>2</v>
      </c>
      <c r="BC1279" s="194" t="s">
        <v>7439</v>
      </c>
      <c r="BD1279" s="194" t="s">
        <v>13683</v>
      </c>
      <c r="BE1279" s="194" t="s">
        <v>7441</v>
      </c>
      <c r="BF1279" s="194" t="s">
        <v>7442</v>
      </c>
      <c r="BG1279" s="194" t="s">
        <v>7443</v>
      </c>
      <c r="BJ1279" s="230">
        <v>4</v>
      </c>
      <c r="BK1279" s="230" t="s">
        <v>7444</v>
      </c>
      <c r="BL1279" s="198" t="s">
        <v>7412</v>
      </c>
      <c r="CQ1279" s="199">
        <v>1</v>
      </c>
    </row>
    <row r="1280" spans="52:95" x14ac:dyDescent="0.25">
      <c r="AZ1280" s="230" t="s">
        <v>1490</v>
      </c>
      <c r="BA1280" s="230" t="s">
        <v>5332</v>
      </c>
      <c r="BB1280" s="230">
        <v>3</v>
      </c>
      <c r="BC1280" s="194" t="s">
        <v>7472</v>
      </c>
      <c r="BD1280" s="194" t="s">
        <v>13684</v>
      </c>
      <c r="BE1280" s="194" t="s">
        <v>13685</v>
      </c>
      <c r="BJ1280" s="230">
        <v>4</v>
      </c>
      <c r="BK1280" s="230" t="s">
        <v>7474</v>
      </c>
      <c r="BL1280" s="198" t="s">
        <v>7412</v>
      </c>
      <c r="CQ1280" s="199">
        <v>1</v>
      </c>
    </row>
    <row r="1281" spans="52:95" x14ac:dyDescent="0.25">
      <c r="AZ1281" s="230" t="s">
        <v>1490</v>
      </c>
      <c r="BA1281" s="230" t="s">
        <v>5332</v>
      </c>
      <c r="BB1281" s="230">
        <v>4</v>
      </c>
      <c r="BC1281" s="194" t="s">
        <v>7502</v>
      </c>
      <c r="BD1281" s="194" t="s">
        <v>13685</v>
      </c>
      <c r="BJ1281" s="230">
        <v>4</v>
      </c>
      <c r="BK1281" s="230" t="s">
        <v>7504</v>
      </c>
      <c r="BL1281" s="198" t="s">
        <v>7412</v>
      </c>
      <c r="CQ1281" s="199">
        <v>1</v>
      </c>
    </row>
    <row r="1282" spans="52:95" x14ac:dyDescent="0.25">
      <c r="AZ1282" s="230" t="s">
        <v>1490</v>
      </c>
      <c r="BA1282" s="230" t="s">
        <v>5332</v>
      </c>
      <c r="BB1282" s="230">
        <v>5</v>
      </c>
      <c r="BC1282" s="194" t="s">
        <v>7529</v>
      </c>
      <c r="BD1282" s="194" t="s">
        <v>13686</v>
      </c>
      <c r="BE1282" s="194" t="s">
        <v>13687</v>
      </c>
      <c r="BF1282" s="194" t="s">
        <v>7532</v>
      </c>
      <c r="BG1282" s="194" t="s">
        <v>7533</v>
      </c>
      <c r="BJ1282" s="230">
        <v>4</v>
      </c>
      <c r="BK1282" s="230" t="s">
        <v>7534</v>
      </c>
      <c r="BL1282" s="198" t="s">
        <v>7412</v>
      </c>
      <c r="CQ1282" s="199">
        <v>1</v>
      </c>
    </row>
    <row r="1283" spans="52:95" x14ac:dyDescent="0.25">
      <c r="AZ1283" s="230" t="s">
        <v>1490</v>
      </c>
      <c r="BA1283" s="230" t="s">
        <v>7562</v>
      </c>
      <c r="BB1283" s="230">
        <v>1</v>
      </c>
      <c r="BC1283" s="194" t="s">
        <v>7563</v>
      </c>
      <c r="BD1283" s="194" t="s">
        <v>13685</v>
      </c>
      <c r="BJ1283" s="230">
        <v>4</v>
      </c>
      <c r="BK1283" s="230" t="s">
        <v>7564</v>
      </c>
      <c r="BL1283" s="198" t="s">
        <v>7412</v>
      </c>
      <c r="CQ1283" s="199">
        <v>1</v>
      </c>
    </row>
    <row r="1284" spans="52:95" x14ac:dyDescent="0.25">
      <c r="AZ1284" s="230" t="s">
        <v>1490</v>
      </c>
      <c r="BA1284" s="230" t="s">
        <v>7562</v>
      </c>
      <c r="BB1284" s="230">
        <v>2</v>
      </c>
      <c r="BC1284" s="194" t="s">
        <v>7589</v>
      </c>
      <c r="BD1284" s="194" t="s">
        <v>7590</v>
      </c>
      <c r="BE1284" s="194" t="s">
        <v>7591</v>
      </c>
      <c r="BF1284" s="194" t="s">
        <v>7443</v>
      </c>
      <c r="BG1284" s="194" t="s">
        <v>7442</v>
      </c>
      <c r="BH1284" s="230" t="s">
        <v>7592</v>
      </c>
      <c r="BJ1284" s="230">
        <v>4</v>
      </c>
      <c r="BK1284" s="230" t="s">
        <v>7593</v>
      </c>
      <c r="BL1284" s="198" t="s">
        <v>7412</v>
      </c>
      <c r="CQ1284" s="199">
        <v>1</v>
      </c>
    </row>
    <row r="1285" spans="52:95" x14ac:dyDescent="0.25">
      <c r="AZ1285" s="230" t="s">
        <v>1490</v>
      </c>
      <c r="BA1285" s="230" t="s">
        <v>7562</v>
      </c>
      <c r="BB1285" s="230">
        <v>3</v>
      </c>
      <c r="BC1285" s="194" t="s">
        <v>7620</v>
      </c>
      <c r="BD1285" s="194" t="s">
        <v>13684</v>
      </c>
      <c r="BE1285" s="194" t="s">
        <v>13685</v>
      </c>
      <c r="BJ1285" s="230">
        <v>4</v>
      </c>
      <c r="BK1285" s="230" t="s">
        <v>7622</v>
      </c>
      <c r="BL1285" s="198" t="s">
        <v>7412</v>
      </c>
      <c r="CQ1285" s="199">
        <v>1</v>
      </c>
    </row>
    <row r="1286" spans="52:95" x14ac:dyDescent="0.25">
      <c r="AZ1286" s="230" t="s">
        <v>1490</v>
      </c>
      <c r="BA1286" s="230" t="s">
        <v>7562</v>
      </c>
      <c r="BB1286" s="230">
        <v>4</v>
      </c>
      <c r="BC1286" s="194" t="s">
        <v>7649</v>
      </c>
      <c r="BD1286" s="194" t="s">
        <v>7650</v>
      </c>
      <c r="BE1286" s="194" t="s">
        <v>7651</v>
      </c>
      <c r="BF1286" s="194" t="s">
        <v>7652</v>
      </c>
      <c r="BG1286" s="194" t="s">
        <v>7653</v>
      </c>
      <c r="BH1286" s="230" t="s">
        <v>7654</v>
      </c>
      <c r="BI1286" s="230" t="s">
        <v>7655</v>
      </c>
      <c r="BJ1286" s="230">
        <v>4</v>
      </c>
      <c r="BK1286" s="230" t="s">
        <v>7656</v>
      </c>
      <c r="BL1286" s="198" t="s">
        <v>7412</v>
      </c>
      <c r="CQ1286" s="199">
        <v>1</v>
      </c>
    </row>
    <row r="1287" spans="52:95" x14ac:dyDescent="0.25">
      <c r="AZ1287" s="230" t="s">
        <v>1490</v>
      </c>
      <c r="BA1287" s="230" t="s">
        <v>7562</v>
      </c>
      <c r="BB1287" s="230">
        <v>5</v>
      </c>
      <c r="BC1287" s="194" t="s">
        <v>7686</v>
      </c>
      <c r="BD1287" s="194" t="s">
        <v>7687</v>
      </c>
      <c r="BE1287" s="194" t="s">
        <v>7688</v>
      </c>
      <c r="BF1287" s="194" t="s">
        <v>7689</v>
      </c>
      <c r="BG1287" s="194" t="s">
        <v>7690</v>
      </c>
      <c r="BH1287" s="230" t="s">
        <v>7691</v>
      </c>
      <c r="BJ1287" s="230">
        <v>4</v>
      </c>
      <c r="BK1287" s="230" t="s">
        <v>7692</v>
      </c>
      <c r="BL1287" s="198" t="s">
        <v>7412</v>
      </c>
      <c r="CQ1287" s="199">
        <v>1</v>
      </c>
    </row>
    <row r="1288" spans="52:95" x14ac:dyDescent="0.25">
      <c r="AZ1288" s="230" t="s">
        <v>1490</v>
      </c>
      <c r="BA1288" s="230" t="s">
        <v>5333</v>
      </c>
      <c r="BB1288" s="230">
        <v>1</v>
      </c>
      <c r="BC1288" s="194" t="s">
        <v>7719</v>
      </c>
      <c r="BD1288" s="194" t="s">
        <v>13683</v>
      </c>
      <c r="BE1288" s="194" t="s">
        <v>10683</v>
      </c>
      <c r="BH1288" s="194"/>
      <c r="BI1288" s="194"/>
      <c r="BJ1288" s="230">
        <v>4</v>
      </c>
      <c r="BK1288" s="230" t="s">
        <v>7720</v>
      </c>
      <c r="BL1288" s="198" t="s">
        <v>7412</v>
      </c>
      <c r="CQ1288" s="199">
        <v>1</v>
      </c>
    </row>
    <row r="1289" spans="52:95" x14ac:dyDescent="0.25">
      <c r="AZ1289" s="230" t="s">
        <v>1490</v>
      </c>
      <c r="BA1289" s="230" t="s">
        <v>5333</v>
      </c>
      <c r="BB1289" s="230">
        <v>2</v>
      </c>
      <c r="BC1289" s="194" t="s">
        <v>7745</v>
      </c>
      <c r="BD1289" s="194" t="s">
        <v>7746</v>
      </c>
      <c r="BE1289" s="194" t="s">
        <v>7747</v>
      </c>
      <c r="BF1289" s="194" t="s">
        <v>7748</v>
      </c>
      <c r="BG1289" s="194" t="s">
        <v>7749</v>
      </c>
      <c r="BH1289" s="194" t="s">
        <v>7750</v>
      </c>
      <c r="BI1289" s="194"/>
      <c r="BJ1289" s="230">
        <v>4</v>
      </c>
      <c r="BK1289" s="230" t="s">
        <v>7751</v>
      </c>
      <c r="BL1289" s="198" t="s">
        <v>7412</v>
      </c>
      <c r="CQ1289" s="199">
        <v>1</v>
      </c>
    </row>
    <row r="1290" spans="52:95" x14ac:dyDescent="0.25">
      <c r="AZ1290" s="230" t="s">
        <v>1490</v>
      </c>
      <c r="BA1290" s="230" t="s">
        <v>5333</v>
      </c>
      <c r="BB1290" s="230">
        <v>3</v>
      </c>
      <c r="BC1290" s="194" t="s">
        <v>7781</v>
      </c>
      <c r="BD1290" s="194" t="s">
        <v>13683</v>
      </c>
      <c r="BE1290" s="194" t="s">
        <v>13685</v>
      </c>
      <c r="BH1290" s="194"/>
      <c r="BI1290" s="194"/>
      <c r="BJ1290" s="230">
        <v>4</v>
      </c>
      <c r="BK1290" s="230" t="s">
        <v>7782</v>
      </c>
      <c r="BL1290" s="198" t="s">
        <v>7412</v>
      </c>
      <c r="CQ1290" s="199">
        <v>1</v>
      </c>
    </row>
    <row r="1291" spans="52:95" x14ac:dyDescent="0.25">
      <c r="AZ1291" s="230" t="s">
        <v>1490</v>
      </c>
      <c r="BA1291" s="230" t="s">
        <v>5333</v>
      </c>
      <c r="BB1291" s="230">
        <v>4</v>
      </c>
      <c r="BC1291" s="194" t="s">
        <v>7806</v>
      </c>
      <c r="BD1291" s="194" t="s">
        <v>7807</v>
      </c>
      <c r="BE1291" s="194" t="s">
        <v>7808</v>
      </c>
      <c r="BF1291" s="194" t="s">
        <v>7654</v>
      </c>
      <c r="BG1291" s="194" t="s">
        <v>7809</v>
      </c>
      <c r="BH1291" s="194" t="s">
        <v>7810</v>
      </c>
      <c r="BI1291" s="194" t="s">
        <v>7811</v>
      </c>
      <c r="BJ1291" s="230">
        <v>4</v>
      </c>
      <c r="BK1291" s="230" t="s">
        <v>7812</v>
      </c>
      <c r="BL1291" s="198" t="s">
        <v>7412</v>
      </c>
      <c r="CQ1291" s="199">
        <v>1</v>
      </c>
    </row>
    <row r="1292" spans="52:95" x14ac:dyDescent="0.25">
      <c r="AZ1292" s="230" t="s">
        <v>1490</v>
      </c>
      <c r="BA1292" s="230" t="s">
        <v>5333</v>
      </c>
      <c r="BB1292" s="230">
        <v>5</v>
      </c>
      <c r="BC1292" s="194" t="s">
        <v>7836</v>
      </c>
      <c r="BD1292" s="194" t="s">
        <v>7837</v>
      </c>
      <c r="BE1292" s="194" t="s">
        <v>7838</v>
      </c>
      <c r="BF1292" s="194" t="s">
        <v>7839</v>
      </c>
      <c r="BG1292" s="194" t="s">
        <v>7840</v>
      </c>
      <c r="BH1292" s="194" t="s">
        <v>7533</v>
      </c>
      <c r="BI1292" s="194"/>
      <c r="BJ1292" s="230">
        <v>4</v>
      </c>
      <c r="BK1292" s="230" t="s">
        <v>7841</v>
      </c>
      <c r="BL1292" s="198" t="s">
        <v>7412</v>
      </c>
      <c r="CQ1292" s="199">
        <v>1</v>
      </c>
    </row>
    <row r="1293" spans="52:95" x14ac:dyDescent="0.25">
      <c r="AZ1293" s="230" t="s">
        <v>1504</v>
      </c>
      <c r="BA1293" s="230" t="s">
        <v>5332</v>
      </c>
      <c r="BB1293" s="230">
        <v>1</v>
      </c>
      <c r="BC1293" s="194" t="s">
        <v>7408</v>
      </c>
      <c r="BD1293" s="194" t="s">
        <v>13688</v>
      </c>
      <c r="BE1293" s="194" t="s">
        <v>10683</v>
      </c>
      <c r="BJ1293" s="230">
        <v>4</v>
      </c>
      <c r="BK1293" s="230" t="s">
        <v>7411</v>
      </c>
      <c r="BL1293" s="198" t="s">
        <v>7412</v>
      </c>
      <c r="CQ1293" s="199">
        <v>1</v>
      </c>
    </row>
    <row r="1294" spans="52:95" x14ac:dyDescent="0.25">
      <c r="AZ1294" s="230" t="s">
        <v>1504</v>
      </c>
      <c r="BA1294" s="230" t="s">
        <v>5332</v>
      </c>
      <c r="BB1294" s="230">
        <v>2</v>
      </c>
      <c r="BC1294" s="194" t="s">
        <v>7439</v>
      </c>
      <c r="BD1294" s="194" t="s">
        <v>13689</v>
      </c>
      <c r="BE1294" s="194" t="s">
        <v>7441</v>
      </c>
      <c r="BF1294" s="194" t="s">
        <v>7442</v>
      </c>
      <c r="BG1294" s="194" t="s">
        <v>7443</v>
      </c>
      <c r="BJ1294" s="230">
        <v>4</v>
      </c>
      <c r="BK1294" s="230" t="s">
        <v>7444</v>
      </c>
      <c r="BL1294" s="198" t="s">
        <v>7412</v>
      </c>
      <c r="CQ1294" s="199">
        <v>1</v>
      </c>
    </row>
    <row r="1295" spans="52:95" x14ac:dyDescent="0.25">
      <c r="AZ1295" s="230" t="s">
        <v>1504</v>
      </c>
      <c r="BA1295" s="230" t="s">
        <v>5332</v>
      </c>
      <c r="BB1295" s="230">
        <v>3</v>
      </c>
      <c r="BC1295" s="194" t="s">
        <v>7472</v>
      </c>
      <c r="BD1295" s="194" t="s">
        <v>13690</v>
      </c>
      <c r="BE1295" s="194" t="s">
        <v>13691</v>
      </c>
      <c r="BJ1295" s="230">
        <v>4</v>
      </c>
      <c r="BK1295" s="230" t="s">
        <v>7474</v>
      </c>
      <c r="BL1295" s="198" t="s">
        <v>7412</v>
      </c>
      <c r="CQ1295" s="199">
        <v>1</v>
      </c>
    </row>
    <row r="1296" spans="52:95" x14ac:dyDescent="0.25">
      <c r="AZ1296" s="230" t="s">
        <v>1504</v>
      </c>
      <c r="BA1296" s="230" t="s">
        <v>5332</v>
      </c>
      <c r="BB1296" s="230">
        <v>4</v>
      </c>
      <c r="BC1296" s="194" t="s">
        <v>7502</v>
      </c>
      <c r="BD1296" s="194" t="s">
        <v>13691</v>
      </c>
      <c r="BE1296" s="194" t="s">
        <v>13692</v>
      </c>
      <c r="BJ1296" s="230">
        <v>4</v>
      </c>
      <c r="BK1296" s="230" t="s">
        <v>7504</v>
      </c>
      <c r="BL1296" s="198" t="s">
        <v>7412</v>
      </c>
      <c r="CQ1296" s="199">
        <v>1</v>
      </c>
    </row>
    <row r="1297" spans="52:95" x14ac:dyDescent="0.25">
      <c r="AZ1297" s="230" t="s">
        <v>1504</v>
      </c>
      <c r="BA1297" s="230" t="s">
        <v>5332</v>
      </c>
      <c r="BB1297" s="230">
        <v>5</v>
      </c>
      <c r="BC1297" s="194" t="s">
        <v>7529</v>
      </c>
      <c r="BD1297" s="194" t="s">
        <v>13693</v>
      </c>
      <c r="BE1297" s="194" t="s">
        <v>7532</v>
      </c>
      <c r="BF1297" s="194" t="s">
        <v>7533</v>
      </c>
      <c r="BJ1297" s="230">
        <v>4</v>
      </c>
      <c r="BK1297" s="230" t="s">
        <v>7534</v>
      </c>
      <c r="BL1297" s="198" t="s">
        <v>7412</v>
      </c>
      <c r="CQ1297" s="199">
        <v>1</v>
      </c>
    </row>
    <row r="1298" spans="52:95" x14ac:dyDescent="0.25">
      <c r="AZ1298" s="230" t="s">
        <v>1504</v>
      </c>
      <c r="BA1298" s="230" t="s">
        <v>7562</v>
      </c>
      <c r="BB1298" s="230">
        <v>1</v>
      </c>
      <c r="BC1298" s="194" t="s">
        <v>7563</v>
      </c>
      <c r="BD1298" s="194" t="s">
        <v>13691</v>
      </c>
      <c r="BJ1298" s="230">
        <v>4</v>
      </c>
      <c r="BK1298" s="230" t="s">
        <v>7564</v>
      </c>
      <c r="BL1298" s="198" t="s">
        <v>7412</v>
      </c>
      <c r="CQ1298" s="199">
        <v>1</v>
      </c>
    </row>
    <row r="1299" spans="52:95" x14ac:dyDescent="0.25">
      <c r="AZ1299" s="230" t="s">
        <v>1504</v>
      </c>
      <c r="BA1299" s="230" t="s">
        <v>7562</v>
      </c>
      <c r="BB1299" s="230">
        <v>2</v>
      </c>
      <c r="BC1299" s="194" t="s">
        <v>7589</v>
      </c>
      <c r="BD1299" s="194" t="s">
        <v>7590</v>
      </c>
      <c r="BE1299" s="194" t="s">
        <v>7591</v>
      </c>
      <c r="BF1299" s="194" t="s">
        <v>7443</v>
      </c>
      <c r="BG1299" s="194" t="s">
        <v>7442</v>
      </c>
      <c r="BH1299" s="230" t="s">
        <v>7592</v>
      </c>
      <c r="BJ1299" s="230">
        <v>4</v>
      </c>
      <c r="BK1299" s="230" t="s">
        <v>7593</v>
      </c>
      <c r="BL1299" s="198" t="s">
        <v>7412</v>
      </c>
      <c r="CQ1299" s="199">
        <v>1</v>
      </c>
    </row>
    <row r="1300" spans="52:95" x14ac:dyDescent="0.25">
      <c r="AZ1300" s="230" t="s">
        <v>1504</v>
      </c>
      <c r="BA1300" s="230" t="s">
        <v>7562</v>
      </c>
      <c r="BB1300" s="230">
        <v>3</v>
      </c>
      <c r="BC1300" s="194" t="s">
        <v>7620</v>
      </c>
      <c r="BD1300" s="194" t="s">
        <v>13690</v>
      </c>
      <c r="BE1300" s="194" t="s">
        <v>13691</v>
      </c>
      <c r="BJ1300" s="230">
        <v>4</v>
      </c>
      <c r="BK1300" s="230" t="s">
        <v>7622</v>
      </c>
      <c r="BL1300" s="198" t="s">
        <v>7412</v>
      </c>
      <c r="CQ1300" s="199">
        <v>1</v>
      </c>
    </row>
    <row r="1301" spans="52:95" x14ac:dyDescent="0.25">
      <c r="AZ1301" s="230" t="s">
        <v>1504</v>
      </c>
      <c r="BA1301" s="230" t="s">
        <v>7562</v>
      </c>
      <c r="BB1301" s="230">
        <v>4</v>
      </c>
      <c r="BC1301" s="194" t="s">
        <v>7649</v>
      </c>
      <c r="BD1301" s="194" t="s">
        <v>7650</v>
      </c>
      <c r="BE1301" s="194" t="s">
        <v>7651</v>
      </c>
      <c r="BF1301" s="194" t="s">
        <v>7652</v>
      </c>
      <c r="BG1301" s="194" t="s">
        <v>7653</v>
      </c>
      <c r="BH1301" s="230" t="s">
        <v>7654</v>
      </c>
      <c r="BI1301" s="230" t="s">
        <v>7655</v>
      </c>
      <c r="BJ1301" s="230">
        <v>4</v>
      </c>
      <c r="BK1301" s="230" t="s">
        <v>7656</v>
      </c>
      <c r="BL1301" s="198" t="s">
        <v>7412</v>
      </c>
      <c r="CQ1301" s="199">
        <v>1</v>
      </c>
    </row>
    <row r="1302" spans="52:95" x14ac:dyDescent="0.25">
      <c r="AZ1302" s="230" t="s">
        <v>1504</v>
      </c>
      <c r="BA1302" s="230" t="s">
        <v>7562</v>
      </c>
      <c r="BB1302" s="230">
        <v>5</v>
      </c>
      <c r="BC1302" s="194" t="s">
        <v>7686</v>
      </c>
      <c r="BD1302" s="194" t="s">
        <v>7687</v>
      </c>
      <c r="BE1302" s="194" t="s">
        <v>7688</v>
      </c>
      <c r="BF1302" s="194" t="s">
        <v>7689</v>
      </c>
      <c r="BG1302" s="194" t="s">
        <v>7690</v>
      </c>
      <c r="BH1302" s="230" t="s">
        <v>7691</v>
      </c>
      <c r="BJ1302" s="230">
        <v>4</v>
      </c>
      <c r="BK1302" s="230" t="s">
        <v>7692</v>
      </c>
      <c r="BL1302" s="198" t="s">
        <v>7412</v>
      </c>
      <c r="CQ1302" s="199">
        <v>1</v>
      </c>
    </row>
    <row r="1303" spans="52:95" x14ac:dyDescent="0.25">
      <c r="AZ1303" s="230" t="s">
        <v>1504</v>
      </c>
      <c r="BA1303" s="230" t="s">
        <v>5333</v>
      </c>
      <c r="BB1303" s="230">
        <v>1</v>
      </c>
      <c r="BC1303" s="194" t="s">
        <v>7719</v>
      </c>
      <c r="BD1303" s="194" t="s">
        <v>13688</v>
      </c>
      <c r="BE1303" s="194" t="s">
        <v>10683</v>
      </c>
      <c r="BH1303" s="194"/>
      <c r="BI1303" s="194"/>
      <c r="BJ1303" s="230">
        <v>4</v>
      </c>
      <c r="BK1303" s="230" t="s">
        <v>7720</v>
      </c>
      <c r="BL1303" s="198" t="s">
        <v>7412</v>
      </c>
      <c r="CQ1303" s="199">
        <v>1</v>
      </c>
    </row>
    <row r="1304" spans="52:95" x14ac:dyDescent="0.25">
      <c r="AZ1304" s="230" t="s">
        <v>1504</v>
      </c>
      <c r="BA1304" s="230" t="s">
        <v>5333</v>
      </c>
      <c r="BB1304" s="230">
        <v>2</v>
      </c>
      <c r="BC1304" s="194" t="s">
        <v>7745</v>
      </c>
      <c r="BD1304" s="194" t="s">
        <v>7746</v>
      </c>
      <c r="BE1304" s="194" t="s">
        <v>7747</v>
      </c>
      <c r="BF1304" s="194" t="s">
        <v>7748</v>
      </c>
      <c r="BG1304" s="194" t="s">
        <v>7749</v>
      </c>
      <c r="BH1304" s="194" t="s">
        <v>7750</v>
      </c>
      <c r="BI1304" s="194"/>
      <c r="BJ1304" s="230">
        <v>4</v>
      </c>
      <c r="BK1304" s="230" t="s">
        <v>7751</v>
      </c>
      <c r="BL1304" s="198" t="s">
        <v>7412</v>
      </c>
      <c r="CQ1304" s="199">
        <v>1</v>
      </c>
    </row>
    <row r="1305" spans="52:95" x14ac:dyDescent="0.25">
      <c r="AZ1305" s="230" t="s">
        <v>1504</v>
      </c>
      <c r="BA1305" s="230" t="s">
        <v>5333</v>
      </c>
      <c r="BB1305" s="230">
        <v>3</v>
      </c>
      <c r="BC1305" s="194" t="s">
        <v>7781</v>
      </c>
      <c r="BD1305" s="194" t="s">
        <v>13688</v>
      </c>
      <c r="BE1305" s="194" t="s">
        <v>13691</v>
      </c>
      <c r="BH1305" s="194"/>
      <c r="BI1305" s="194"/>
      <c r="BJ1305" s="230">
        <v>4</v>
      </c>
      <c r="BK1305" s="230" t="s">
        <v>7782</v>
      </c>
      <c r="BL1305" s="198" t="s">
        <v>7412</v>
      </c>
      <c r="CQ1305" s="199">
        <v>1</v>
      </c>
    </row>
    <row r="1306" spans="52:95" x14ac:dyDescent="0.25">
      <c r="AZ1306" s="230" t="s">
        <v>1504</v>
      </c>
      <c r="BA1306" s="230" t="s">
        <v>5333</v>
      </c>
      <c r="BB1306" s="230">
        <v>4</v>
      </c>
      <c r="BC1306" s="194" t="s">
        <v>7806</v>
      </c>
      <c r="BD1306" s="194" t="s">
        <v>7807</v>
      </c>
      <c r="BE1306" s="194" t="s">
        <v>7808</v>
      </c>
      <c r="BF1306" s="194" t="s">
        <v>7654</v>
      </c>
      <c r="BG1306" s="194" t="s">
        <v>7809</v>
      </c>
      <c r="BH1306" s="194" t="s">
        <v>7810</v>
      </c>
      <c r="BI1306" s="194" t="s">
        <v>7811</v>
      </c>
      <c r="BJ1306" s="230">
        <v>4</v>
      </c>
      <c r="BK1306" s="230" t="s">
        <v>7812</v>
      </c>
      <c r="BL1306" s="198" t="s">
        <v>7412</v>
      </c>
      <c r="CQ1306" s="199">
        <v>1</v>
      </c>
    </row>
    <row r="1307" spans="52:95" x14ac:dyDescent="0.25">
      <c r="AZ1307" s="230" t="s">
        <v>1504</v>
      </c>
      <c r="BA1307" s="230" t="s">
        <v>5333</v>
      </c>
      <c r="BB1307" s="230">
        <v>5</v>
      </c>
      <c r="BC1307" s="194" t="s">
        <v>7836</v>
      </c>
      <c r="BD1307" s="194" t="s">
        <v>7837</v>
      </c>
      <c r="BE1307" s="194" t="s">
        <v>7838</v>
      </c>
      <c r="BF1307" s="194" t="s">
        <v>7839</v>
      </c>
      <c r="BG1307" s="194" t="s">
        <v>7840</v>
      </c>
      <c r="BH1307" s="194" t="s">
        <v>7533</v>
      </c>
      <c r="BI1307" s="194"/>
      <c r="BJ1307" s="230">
        <v>4</v>
      </c>
      <c r="BK1307" s="230" t="s">
        <v>7841</v>
      </c>
      <c r="BL1307" s="198" t="s">
        <v>7412</v>
      </c>
      <c r="CQ1307" s="199">
        <v>1</v>
      </c>
    </row>
    <row r="1308" spans="52:95" x14ac:dyDescent="0.25">
      <c r="AZ1308" s="230" t="s">
        <v>1518</v>
      </c>
      <c r="BA1308" s="230" t="s">
        <v>5332</v>
      </c>
      <c r="BB1308" s="230">
        <v>1</v>
      </c>
      <c r="BC1308" s="194" t="s">
        <v>7408</v>
      </c>
      <c r="BD1308" s="194" t="s">
        <v>13580</v>
      </c>
      <c r="BE1308" s="194" t="s">
        <v>10683</v>
      </c>
      <c r="BI1308" s="194"/>
      <c r="BJ1308" s="230">
        <v>4</v>
      </c>
      <c r="BK1308" s="230" t="s">
        <v>7411</v>
      </c>
      <c r="BL1308" s="198" t="s">
        <v>7412</v>
      </c>
      <c r="CQ1308" s="199">
        <v>1</v>
      </c>
    </row>
    <row r="1309" spans="52:95" x14ac:dyDescent="0.25">
      <c r="AZ1309" s="230" t="s">
        <v>1518</v>
      </c>
      <c r="BA1309" s="230" t="s">
        <v>5332</v>
      </c>
      <c r="BB1309" s="230">
        <v>2</v>
      </c>
      <c r="BC1309" s="194" t="s">
        <v>7439</v>
      </c>
      <c r="BD1309" s="194" t="s">
        <v>13580</v>
      </c>
      <c r="BE1309" s="194" t="s">
        <v>7441</v>
      </c>
      <c r="BF1309" s="194" t="s">
        <v>7442</v>
      </c>
      <c r="BG1309" s="194" t="s">
        <v>7443</v>
      </c>
      <c r="BI1309" s="194"/>
      <c r="BJ1309" s="230">
        <v>4</v>
      </c>
      <c r="BK1309" s="230" t="s">
        <v>7444</v>
      </c>
      <c r="BL1309" s="198" t="s">
        <v>7412</v>
      </c>
      <c r="CQ1309" s="199">
        <v>1</v>
      </c>
    </row>
    <row r="1310" spans="52:95" x14ac:dyDescent="0.25">
      <c r="AZ1310" s="230" t="s">
        <v>1518</v>
      </c>
      <c r="BA1310" s="230" t="s">
        <v>5332</v>
      </c>
      <c r="BB1310" s="230">
        <v>3</v>
      </c>
      <c r="BC1310" s="194" t="s">
        <v>7472</v>
      </c>
      <c r="BD1310" s="194" t="s">
        <v>13694</v>
      </c>
      <c r="BE1310" s="194" t="s">
        <v>13695</v>
      </c>
      <c r="BI1310" s="194"/>
      <c r="BJ1310" s="230">
        <v>4</v>
      </c>
      <c r="BK1310" s="230" t="s">
        <v>7474</v>
      </c>
      <c r="BL1310" s="198" t="s">
        <v>7412</v>
      </c>
      <c r="CQ1310" s="199">
        <v>1</v>
      </c>
    </row>
    <row r="1311" spans="52:95" x14ac:dyDescent="0.25">
      <c r="AZ1311" s="230" t="s">
        <v>1518</v>
      </c>
      <c r="BA1311" s="230" t="s">
        <v>5332</v>
      </c>
      <c r="BB1311" s="230">
        <v>4</v>
      </c>
      <c r="BC1311" s="194" t="s">
        <v>7502</v>
      </c>
      <c r="BD1311" s="194" t="s">
        <v>13695</v>
      </c>
      <c r="BJ1311" s="230">
        <v>4</v>
      </c>
      <c r="BK1311" s="230" t="s">
        <v>7504</v>
      </c>
      <c r="BL1311" s="198" t="s">
        <v>7412</v>
      </c>
      <c r="CQ1311" s="199">
        <v>1</v>
      </c>
    </row>
    <row r="1312" spans="52:95" x14ac:dyDescent="0.25">
      <c r="AZ1312" s="230" t="s">
        <v>1518</v>
      </c>
      <c r="BA1312" s="230" t="s">
        <v>5332</v>
      </c>
      <c r="BB1312" s="230">
        <v>5</v>
      </c>
      <c r="BC1312" s="194" t="s">
        <v>7529</v>
      </c>
      <c r="BD1312" s="194" t="s">
        <v>7532</v>
      </c>
      <c r="BE1312" s="194" t="s">
        <v>7533</v>
      </c>
      <c r="BJ1312" s="230">
        <v>4</v>
      </c>
      <c r="BK1312" s="230" t="s">
        <v>7534</v>
      </c>
      <c r="BL1312" s="198" t="s">
        <v>7412</v>
      </c>
      <c r="CQ1312" s="199">
        <v>1</v>
      </c>
    </row>
    <row r="1313" spans="52:95" x14ac:dyDescent="0.25">
      <c r="AZ1313" s="230" t="s">
        <v>1518</v>
      </c>
      <c r="BA1313" s="230" t="s">
        <v>7562</v>
      </c>
      <c r="BB1313" s="230">
        <v>1</v>
      </c>
      <c r="BC1313" s="194" t="s">
        <v>7563</v>
      </c>
      <c r="BD1313" s="194" t="s">
        <v>13695</v>
      </c>
      <c r="BJ1313" s="230">
        <v>4</v>
      </c>
      <c r="BK1313" s="230" t="s">
        <v>7564</v>
      </c>
      <c r="BL1313" s="198" t="s">
        <v>7412</v>
      </c>
      <c r="CQ1313" s="199">
        <v>1</v>
      </c>
    </row>
    <row r="1314" spans="52:95" x14ac:dyDescent="0.25">
      <c r="AZ1314" s="230" t="s">
        <v>1518</v>
      </c>
      <c r="BA1314" s="230" t="s">
        <v>7562</v>
      </c>
      <c r="BB1314" s="230">
        <v>2</v>
      </c>
      <c r="BC1314" s="194" t="s">
        <v>7589</v>
      </c>
      <c r="BD1314" s="194" t="s">
        <v>7590</v>
      </c>
      <c r="BE1314" s="194" t="s">
        <v>7591</v>
      </c>
      <c r="BF1314" s="194" t="s">
        <v>7443</v>
      </c>
      <c r="BG1314" s="194" t="s">
        <v>7442</v>
      </c>
      <c r="BH1314" s="230" t="s">
        <v>7592</v>
      </c>
      <c r="BJ1314" s="230">
        <v>4</v>
      </c>
      <c r="BK1314" s="230" t="s">
        <v>7593</v>
      </c>
      <c r="BL1314" s="198" t="s">
        <v>7412</v>
      </c>
      <c r="CQ1314" s="199">
        <v>1</v>
      </c>
    </row>
    <row r="1315" spans="52:95" x14ac:dyDescent="0.25">
      <c r="AZ1315" s="230" t="s">
        <v>1518</v>
      </c>
      <c r="BA1315" s="230" t="s">
        <v>7562</v>
      </c>
      <c r="BB1315" s="230">
        <v>3</v>
      </c>
      <c r="BC1315" s="194" t="s">
        <v>7620</v>
      </c>
      <c r="BD1315" s="194" t="s">
        <v>13694</v>
      </c>
      <c r="BE1315" s="194" t="s">
        <v>13695</v>
      </c>
      <c r="BI1315" s="194"/>
      <c r="BJ1315" s="230">
        <v>4</v>
      </c>
      <c r="BK1315" s="230" t="s">
        <v>7622</v>
      </c>
      <c r="BL1315" s="198" t="s">
        <v>7412</v>
      </c>
      <c r="CQ1315" s="199">
        <v>1</v>
      </c>
    </row>
    <row r="1316" spans="52:95" x14ac:dyDescent="0.25">
      <c r="AZ1316" s="230" t="s">
        <v>1518</v>
      </c>
      <c r="BA1316" s="230" t="s">
        <v>7562</v>
      </c>
      <c r="BB1316" s="230">
        <v>4</v>
      </c>
      <c r="BC1316" s="194" t="s">
        <v>7649</v>
      </c>
      <c r="BD1316" s="194" t="s">
        <v>7650</v>
      </c>
      <c r="BE1316" s="194" t="s">
        <v>7651</v>
      </c>
      <c r="BF1316" s="194" t="s">
        <v>7652</v>
      </c>
      <c r="BG1316" s="194" t="s">
        <v>7653</v>
      </c>
      <c r="BH1316" s="230" t="s">
        <v>7654</v>
      </c>
      <c r="BI1316" s="230" t="s">
        <v>7655</v>
      </c>
      <c r="BJ1316" s="230">
        <v>4</v>
      </c>
      <c r="BK1316" s="230" t="s">
        <v>7656</v>
      </c>
      <c r="BL1316" s="198" t="s">
        <v>7412</v>
      </c>
      <c r="CQ1316" s="199">
        <v>1</v>
      </c>
    </row>
    <row r="1317" spans="52:95" x14ac:dyDescent="0.25">
      <c r="AZ1317" s="230" t="s">
        <v>1518</v>
      </c>
      <c r="BA1317" s="230" t="s">
        <v>7562</v>
      </c>
      <c r="BB1317" s="230">
        <v>5</v>
      </c>
      <c r="BC1317" s="194" t="s">
        <v>7686</v>
      </c>
      <c r="BD1317" s="194" t="s">
        <v>7687</v>
      </c>
      <c r="BE1317" s="194" t="s">
        <v>7688</v>
      </c>
      <c r="BF1317" s="194" t="s">
        <v>7689</v>
      </c>
      <c r="BG1317" s="194" t="s">
        <v>7690</v>
      </c>
      <c r="BH1317" s="230" t="s">
        <v>7691</v>
      </c>
      <c r="BJ1317" s="230">
        <v>4</v>
      </c>
      <c r="BK1317" s="230" t="s">
        <v>7692</v>
      </c>
      <c r="BL1317" s="198" t="s">
        <v>7412</v>
      </c>
      <c r="CQ1317" s="199">
        <v>1</v>
      </c>
    </row>
    <row r="1318" spans="52:95" x14ac:dyDescent="0.25">
      <c r="AZ1318" s="230" t="s">
        <v>1518</v>
      </c>
      <c r="BA1318" s="230" t="s">
        <v>5333</v>
      </c>
      <c r="BB1318" s="230">
        <v>1</v>
      </c>
      <c r="BC1318" s="194" t="s">
        <v>7719</v>
      </c>
      <c r="BD1318" s="194" t="s">
        <v>13580</v>
      </c>
      <c r="BE1318" s="194" t="s">
        <v>10683</v>
      </c>
      <c r="BH1318" s="194"/>
      <c r="BI1318" s="194"/>
      <c r="BJ1318" s="230">
        <v>4</v>
      </c>
      <c r="BK1318" s="230" t="s">
        <v>7720</v>
      </c>
      <c r="BL1318" s="198" t="s">
        <v>7412</v>
      </c>
      <c r="CQ1318" s="199">
        <v>1</v>
      </c>
    </row>
    <row r="1319" spans="52:95" x14ac:dyDescent="0.25">
      <c r="AZ1319" s="230" t="s">
        <v>1518</v>
      </c>
      <c r="BA1319" s="230" t="s">
        <v>5333</v>
      </c>
      <c r="BB1319" s="230">
        <v>2</v>
      </c>
      <c r="BC1319" s="194" t="s">
        <v>7745</v>
      </c>
      <c r="BD1319" s="194" t="s">
        <v>7746</v>
      </c>
      <c r="BE1319" s="194" t="s">
        <v>7747</v>
      </c>
      <c r="BF1319" s="194" t="s">
        <v>7748</v>
      </c>
      <c r="BG1319" s="194" t="s">
        <v>7749</v>
      </c>
      <c r="BH1319" s="194" t="s">
        <v>7750</v>
      </c>
      <c r="BI1319" s="194"/>
      <c r="BJ1319" s="230">
        <v>4</v>
      </c>
      <c r="BK1319" s="230" t="s">
        <v>7751</v>
      </c>
      <c r="BL1319" s="198" t="s">
        <v>7412</v>
      </c>
      <c r="CQ1319" s="199">
        <v>1</v>
      </c>
    </row>
    <row r="1320" spans="52:95" x14ac:dyDescent="0.25">
      <c r="AZ1320" s="230" t="s">
        <v>1518</v>
      </c>
      <c r="BA1320" s="230" t="s">
        <v>5333</v>
      </c>
      <c r="BB1320" s="230">
        <v>3</v>
      </c>
      <c r="BC1320" s="194" t="s">
        <v>7781</v>
      </c>
      <c r="BD1320" s="194" t="s">
        <v>13580</v>
      </c>
      <c r="BE1320" s="194" t="s">
        <v>13695</v>
      </c>
      <c r="BH1320" s="194"/>
      <c r="BI1320" s="194"/>
      <c r="BJ1320" s="230">
        <v>4</v>
      </c>
      <c r="BK1320" s="230" t="s">
        <v>7782</v>
      </c>
      <c r="BL1320" s="198" t="s">
        <v>7412</v>
      </c>
      <c r="CQ1320" s="199">
        <v>1</v>
      </c>
    </row>
    <row r="1321" spans="52:95" x14ac:dyDescent="0.25">
      <c r="AZ1321" s="230" t="s">
        <v>1518</v>
      </c>
      <c r="BA1321" s="230" t="s">
        <v>5333</v>
      </c>
      <c r="BB1321" s="230">
        <v>4</v>
      </c>
      <c r="BC1321" s="194" t="s">
        <v>7806</v>
      </c>
      <c r="BD1321" s="194" t="s">
        <v>7807</v>
      </c>
      <c r="BE1321" s="194" t="s">
        <v>7808</v>
      </c>
      <c r="BF1321" s="194" t="s">
        <v>7654</v>
      </c>
      <c r="BG1321" s="194" t="s">
        <v>7809</v>
      </c>
      <c r="BH1321" s="194" t="s">
        <v>7810</v>
      </c>
      <c r="BI1321" s="194" t="s">
        <v>7811</v>
      </c>
      <c r="BJ1321" s="230">
        <v>4</v>
      </c>
      <c r="BK1321" s="230" t="s">
        <v>7812</v>
      </c>
      <c r="BL1321" s="198" t="s">
        <v>7412</v>
      </c>
      <c r="CQ1321" s="199">
        <v>1</v>
      </c>
    </row>
    <row r="1322" spans="52:95" x14ac:dyDescent="0.25">
      <c r="AZ1322" s="230" t="s">
        <v>1518</v>
      </c>
      <c r="BA1322" s="230" t="s">
        <v>5333</v>
      </c>
      <c r="BB1322" s="230">
        <v>5</v>
      </c>
      <c r="BC1322" s="194" t="s">
        <v>7836</v>
      </c>
      <c r="BD1322" s="194" t="s">
        <v>7837</v>
      </c>
      <c r="BE1322" s="194" t="s">
        <v>7838</v>
      </c>
      <c r="BF1322" s="194" t="s">
        <v>7839</v>
      </c>
      <c r="BG1322" s="194" t="s">
        <v>7840</v>
      </c>
      <c r="BH1322" s="194" t="s">
        <v>7533</v>
      </c>
      <c r="BI1322" s="194"/>
      <c r="BJ1322" s="230">
        <v>4</v>
      </c>
      <c r="BK1322" s="230" t="s">
        <v>7841</v>
      </c>
      <c r="BL1322" s="198" t="s">
        <v>7412</v>
      </c>
      <c r="CQ1322" s="199">
        <v>1</v>
      </c>
    </row>
    <row r="1323" spans="52:95" x14ac:dyDescent="0.25">
      <c r="AZ1323" s="230" t="s">
        <v>1539</v>
      </c>
      <c r="BA1323" s="230" t="s">
        <v>5332</v>
      </c>
      <c r="BB1323" s="230">
        <v>1</v>
      </c>
      <c r="BC1323" s="194" t="s">
        <v>7408</v>
      </c>
      <c r="BD1323" s="194" t="s">
        <v>13696</v>
      </c>
      <c r="BE1323" s="194" t="s">
        <v>10683</v>
      </c>
      <c r="BI1323" s="194"/>
      <c r="BJ1323" s="230">
        <v>4</v>
      </c>
      <c r="BK1323" s="230" t="s">
        <v>7411</v>
      </c>
      <c r="BL1323" s="198" t="s">
        <v>7412</v>
      </c>
      <c r="CQ1323" s="199">
        <v>1</v>
      </c>
    </row>
    <row r="1324" spans="52:95" x14ac:dyDescent="0.25">
      <c r="AZ1324" s="230" t="s">
        <v>1539</v>
      </c>
      <c r="BA1324" s="230" t="s">
        <v>5332</v>
      </c>
      <c r="BB1324" s="230">
        <v>2</v>
      </c>
      <c r="BC1324" s="194" t="s">
        <v>7439</v>
      </c>
      <c r="BD1324" s="194" t="s">
        <v>13696</v>
      </c>
      <c r="BE1324" s="194" t="s">
        <v>7441</v>
      </c>
      <c r="BF1324" s="194" t="s">
        <v>7442</v>
      </c>
      <c r="BG1324" s="194" t="s">
        <v>7443</v>
      </c>
      <c r="BI1324" s="194"/>
      <c r="BJ1324" s="230">
        <v>4</v>
      </c>
      <c r="BK1324" s="230" t="s">
        <v>7444</v>
      </c>
      <c r="BL1324" s="198" t="s">
        <v>7412</v>
      </c>
      <c r="CQ1324" s="199">
        <v>1</v>
      </c>
    </row>
    <row r="1325" spans="52:95" x14ac:dyDescent="0.25">
      <c r="AZ1325" s="230" t="s">
        <v>1539</v>
      </c>
      <c r="BA1325" s="230" t="s">
        <v>5332</v>
      </c>
      <c r="BB1325" s="230">
        <v>3</v>
      </c>
      <c r="BC1325" s="194" t="s">
        <v>7472</v>
      </c>
      <c r="BD1325" s="194" t="s">
        <v>13697</v>
      </c>
      <c r="BE1325" s="194" t="s">
        <v>13698</v>
      </c>
      <c r="BJ1325" s="230">
        <v>4</v>
      </c>
      <c r="BK1325" s="230" t="s">
        <v>7474</v>
      </c>
      <c r="BL1325" s="198" t="s">
        <v>7412</v>
      </c>
      <c r="CQ1325" s="199">
        <v>1</v>
      </c>
    </row>
    <row r="1326" spans="52:95" x14ac:dyDescent="0.25">
      <c r="AZ1326" s="230" t="s">
        <v>1539</v>
      </c>
      <c r="BA1326" s="230" t="s">
        <v>5332</v>
      </c>
      <c r="BB1326" s="230">
        <v>4</v>
      </c>
      <c r="BC1326" s="194" t="s">
        <v>7502</v>
      </c>
      <c r="BD1326" s="194" t="s">
        <v>13698</v>
      </c>
      <c r="BJ1326" s="230">
        <v>4</v>
      </c>
      <c r="BK1326" s="230" t="s">
        <v>7504</v>
      </c>
      <c r="BL1326" s="198" t="s">
        <v>7412</v>
      </c>
      <c r="CQ1326" s="199">
        <v>1</v>
      </c>
    </row>
    <row r="1327" spans="52:95" x14ac:dyDescent="0.25">
      <c r="AZ1327" s="230" t="s">
        <v>1539</v>
      </c>
      <c r="BA1327" s="230" t="s">
        <v>5332</v>
      </c>
      <c r="BB1327" s="230">
        <v>5</v>
      </c>
      <c r="BC1327" s="194" t="s">
        <v>7529</v>
      </c>
      <c r="BD1327" s="194" t="s">
        <v>9596</v>
      </c>
      <c r="BE1327" s="194" t="s">
        <v>7532</v>
      </c>
      <c r="BF1327" s="194" t="s">
        <v>7533</v>
      </c>
      <c r="BJ1327" s="230">
        <v>4</v>
      </c>
      <c r="BK1327" s="230" t="s">
        <v>7534</v>
      </c>
      <c r="BL1327" s="198" t="s">
        <v>7412</v>
      </c>
      <c r="CQ1327" s="199">
        <v>1</v>
      </c>
    </row>
    <row r="1328" spans="52:95" x14ac:dyDescent="0.25">
      <c r="AZ1328" s="230" t="s">
        <v>1539</v>
      </c>
      <c r="BA1328" s="230" t="s">
        <v>7562</v>
      </c>
      <c r="BB1328" s="230">
        <v>1</v>
      </c>
      <c r="BC1328" s="194" t="s">
        <v>7563</v>
      </c>
      <c r="BD1328" s="194" t="s">
        <v>13698</v>
      </c>
      <c r="BJ1328" s="230">
        <v>4</v>
      </c>
      <c r="BK1328" s="230" t="s">
        <v>7564</v>
      </c>
      <c r="BL1328" s="198" t="s">
        <v>7412</v>
      </c>
      <c r="CQ1328" s="199">
        <v>1</v>
      </c>
    </row>
    <row r="1329" spans="52:95" x14ac:dyDescent="0.25">
      <c r="AZ1329" s="230" t="s">
        <v>1539</v>
      </c>
      <c r="BA1329" s="230" t="s">
        <v>7562</v>
      </c>
      <c r="BB1329" s="230">
        <v>2</v>
      </c>
      <c r="BC1329" s="194" t="s">
        <v>7589</v>
      </c>
      <c r="BD1329" s="194" t="s">
        <v>7590</v>
      </c>
      <c r="BE1329" s="194" t="s">
        <v>7591</v>
      </c>
      <c r="BF1329" s="194" t="s">
        <v>7443</v>
      </c>
      <c r="BG1329" s="194" t="s">
        <v>7442</v>
      </c>
      <c r="BH1329" s="230" t="s">
        <v>7592</v>
      </c>
      <c r="BJ1329" s="230">
        <v>4</v>
      </c>
      <c r="BK1329" s="230" t="s">
        <v>7593</v>
      </c>
      <c r="BL1329" s="198" t="s">
        <v>7412</v>
      </c>
      <c r="CQ1329" s="199">
        <v>1</v>
      </c>
    </row>
    <row r="1330" spans="52:95" x14ac:dyDescent="0.25">
      <c r="AZ1330" s="230" t="s">
        <v>1539</v>
      </c>
      <c r="BA1330" s="230" t="s">
        <v>7562</v>
      </c>
      <c r="BB1330" s="230">
        <v>3</v>
      </c>
      <c r="BC1330" s="194" t="s">
        <v>7620</v>
      </c>
      <c r="BD1330" s="194" t="s">
        <v>13697</v>
      </c>
      <c r="BE1330" s="194" t="s">
        <v>13698</v>
      </c>
      <c r="BJ1330" s="230">
        <v>4</v>
      </c>
      <c r="BK1330" s="230" t="s">
        <v>7622</v>
      </c>
      <c r="BL1330" s="198" t="s">
        <v>7412</v>
      </c>
      <c r="CQ1330" s="199">
        <v>1</v>
      </c>
    </row>
    <row r="1331" spans="52:95" x14ac:dyDescent="0.25">
      <c r="AZ1331" s="230" t="s">
        <v>1539</v>
      </c>
      <c r="BA1331" s="230" t="s">
        <v>7562</v>
      </c>
      <c r="BB1331" s="230">
        <v>4</v>
      </c>
      <c r="BC1331" s="194" t="s">
        <v>7649</v>
      </c>
      <c r="BD1331" s="194" t="s">
        <v>7650</v>
      </c>
      <c r="BE1331" s="194" t="s">
        <v>7651</v>
      </c>
      <c r="BF1331" s="194" t="s">
        <v>7652</v>
      </c>
      <c r="BG1331" s="194" t="s">
        <v>7653</v>
      </c>
      <c r="BH1331" s="230" t="s">
        <v>7654</v>
      </c>
      <c r="BI1331" s="230" t="s">
        <v>7655</v>
      </c>
      <c r="BJ1331" s="230">
        <v>4</v>
      </c>
      <c r="BK1331" s="230" t="s">
        <v>7656</v>
      </c>
      <c r="BL1331" s="198" t="s">
        <v>7412</v>
      </c>
      <c r="CQ1331" s="199">
        <v>1</v>
      </c>
    </row>
    <row r="1332" spans="52:95" x14ac:dyDescent="0.25">
      <c r="AZ1332" s="230" t="s">
        <v>1539</v>
      </c>
      <c r="BA1332" s="230" t="s">
        <v>7562</v>
      </c>
      <c r="BB1332" s="230">
        <v>5</v>
      </c>
      <c r="BC1332" s="194" t="s">
        <v>7686</v>
      </c>
      <c r="BD1332" s="194" t="s">
        <v>7687</v>
      </c>
      <c r="BE1332" s="194" t="s">
        <v>7688</v>
      </c>
      <c r="BF1332" s="194" t="s">
        <v>7689</v>
      </c>
      <c r="BG1332" s="194" t="s">
        <v>7690</v>
      </c>
      <c r="BH1332" s="230" t="s">
        <v>7691</v>
      </c>
      <c r="BJ1332" s="230">
        <v>4</v>
      </c>
      <c r="BK1332" s="230" t="s">
        <v>7692</v>
      </c>
      <c r="BL1332" s="198" t="s">
        <v>7412</v>
      </c>
      <c r="CQ1332" s="199">
        <v>1</v>
      </c>
    </row>
    <row r="1333" spans="52:95" x14ac:dyDescent="0.25">
      <c r="AZ1333" s="230" t="s">
        <v>1539</v>
      </c>
      <c r="BA1333" s="230" t="s">
        <v>5333</v>
      </c>
      <c r="BB1333" s="230">
        <v>1</v>
      </c>
      <c r="BC1333" s="194" t="s">
        <v>7719</v>
      </c>
      <c r="BD1333" s="194" t="s">
        <v>13696</v>
      </c>
      <c r="BE1333" s="194" t="s">
        <v>10683</v>
      </c>
      <c r="BH1333" s="194"/>
      <c r="BI1333" s="194"/>
      <c r="BJ1333" s="230">
        <v>4</v>
      </c>
      <c r="BK1333" s="230" t="s">
        <v>7720</v>
      </c>
      <c r="BL1333" s="198" t="s">
        <v>7412</v>
      </c>
      <c r="CQ1333" s="199">
        <v>1</v>
      </c>
    </row>
    <row r="1334" spans="52:95" x14ac:dyDescent="0.25">
      <c r="AZ1334" s="230" t="s">
        <v>1539</v>
      </c>
      <c r="BA1334" s="230" t="s">
        <v>5333</v>
      </c>
      <c r="BB1334" s="230">
        <v>2</v>
      </c>
      <c r="BC1334" s="194" t="s">
        <v>7745</v>
      </c>
      <c r="BD1334" s="194" t="s">
        <v>7746</v>
      </c>
      <c r="BE1334" s="194" t="s">
        <v>7747</v>
      </c>
      <c r="BF1334" s="194" t="s">
        <v>7748</v>
      </c>
      <c r="BG1334" s="194" t="s">
        <v>7749</v>
      </c>
      <c r="BH1334" s="194" t="s">
        <v>7750</v>
      </c>
      <c r="BI1334" s="194"/>
      <c r="BJ1334" s="230">
        <v>4</v>
      </c>
      <c r="BK1334" s="230" t="s">
        <v>7751</v>
      </c>
      <c r="BL1334" s="198" t="s">
        <v>7412</v>
      </c>
      <c r="CQ1334" s="199">
        <v>1</v>
      </c>
    </row>
    <row r="1335" spans="52:95" x14ac:dyDescent="0.25">
      <c r="AZ1335" s="230" t="s">
        <v>1539</v>
      </c>
      <c r="BA1335" s="230" t="s">
        <v>5333</v>
      </c>
      <c r="BB1335" s="230">
        <v>3</v>
      </c>
      <c r="BC1335" s="194" t="s">
        <v>7781</v>
      </c>
      <c r="BD1335" s="194" t="s">
        <v>13696</v>
      </c>
      <c r="BE1335" s="194" t="s">
        <v>13698</v>
      </c>
      <c r="BH1335" s="194"/>
      <c r="BI1335" s="194"/>
      <c r="BJ1335" s="230">
        <v>4</v>
      </c>
      <c r="BK1335" s="230" t="s">
        <v>7782</v>
      </c>
      <c r="BL1335" s="198" t="s">
        <v>7412</v>
      </c>
      <c r="CQ1335" s="199">
        <v>1</v>
      </c>
    </row>
    <row r="1336" spans="52:95" x14ac:dyDescent="0.25">
      <c r="AZ1336" s="230" t="s">
        <v>1539</v>
      </c>
      <c r="BA1336" s="230" t="s">
        <v>5333</v>
      </c>
      <c r="BB1336" s="230">
        <v>4</v>
      </c>
      <c r="BC1336" s="194" t="s">
        <v>7806</v>
      </c>
      <c r="BD1336" s="194" t="s">
        <v>7807</v>
      </c>
      <c r="BE1336" s="194" t="s">
        <v>7808</v>
      </c>
      <c r="BF1336" s="194" t="s">
        <v>7654</v>
      </c>
      <c r="BG1336" s="194" t="s">
        <v>7809</v>
      </c>
      <c r="BH1336" s="194" t="s">
        <v>7810</v>
      </c>
      <c r="BI1336" s="194" t="s">
        <v>7811</v>
      </c>
      <c r="BJ1336" s="230">
        <v>4</v>
      </c>
      <c r="BK1336" s="230" t="s">
        <v>7812</v>
      </c>
      <c r="BL1336" s="198" t="s">
        <v>7412</v>
      </c>
      <c r="CQ1336" s="199">
        <v>1</v>
      </c>
    </row>
    <row r="1337" spans="52:95" x14ac:dyDescent="0.25">
      <c r="AZ1337" s="230" t="s">
        <v>1539</v>
      </c>
      <c r="BA1337" s="230" t="s">
        <v>5333</v>
      </c>
      <c r="BB1337" s="230">
        <v>5</v>
      </c>
      <c r="BC1337" s="194" t="s">
        <v>7836</v>
      </c>
      <c r="BD1337" s="194" t="s">
        <v>7837</v>
      </c>
      <c r="BE1337" s="194" t="s">
        <v>7838</v>
      </c>
      <c r="BF1337" s="194" t="s">
        <v>7839</v>
      </c>
      <c r="BG1337" s="194" t="s">
        <v>7840</v>
      </c>
      <c r="BH1337" s="194" t="s">
        <v>7533</v>
      </c>
      <c r="BI1337" s="194"/>
      <c r="BJ1337" s="230">
        <v>4</v>
      </c>
      <c r="BK1337" s="230" t="s">
        <v>7841</v>
      </c>
      <c r="BL1337" s="198" t="s">
        <v>7412</v>
      </c>
      <c r="CQ1337" s="199">
        <v>1</v>
      </c>
    </row>
    <row r="1338" spans="52:95" x14ac:dyDescent="0.25">
      <c r="AZ1338" s="230" t="s">
        <v>1556</v>
      </c>
      <c r="BA1338" s="230" t="s">
        <v>5332</v>
      </c>
      <c r="BB1338" s="230">
        <v>1</v>
      </c>
      <c r="BC1338" s="194" t="s">
        <v>7408</v>
      </c>
      <c r="BD1338" s="194" t="s">
        <v>13699</v>
      </c>
      <c r="BE1338" s="194" t="s">
        <v>10683</v>
      </c>
      <c r="BJ1338" s="230">
        <v>4</v>
      </c>
      <c r="BK1338" s="230" t="s">
        <v>7411</v>
      </c>
      <c r="BL1338" s="198" t="s">
        <v>7412</v>
      </c>
      <c r="CQ1338" s="199">
        <v>1</v>
      </c>
    </row>
    <row r="1339" spans="52:95" x14ac:dyDescent="0.25">
      <c r="AZ1339" s="230" t="s">
        <v>1556</v>
      </c>
      <c r="BA1339" s="230" t="s">
        <v>5332</v>
      </c>
      <c r="BB1339" s="230">
        <v>2</v>
      </c>
      <c r="BC1339" s="194" t="s">
        <v>7439</v>
      </c>
      <c r="BD1339" s="194" t="s">
        <v>13699</v>
      </c>
      <c r="BE1339" s="194" t="s">
        <v>7441</v>
      </c>
      <c r="BF1339" s="194" t="s">
        <v>7442</v>
      </c>
      <c r="BG1339" s="194" t="s">
        <v>7443</v>
      </c>
      <c r="BJ1339" s="230">
        <v>4</v>
      </c>
      <c r="BK1339" s="230" t="s">
        <v>7444</v>
      </c>
      <c r="BL1339" s="198" t="s">
        <v>7412</v>
      </c>
      <c r="CQ1339" s="199">
        <v>1</v>
      </c>
    </row>
    <row r="1340" spans="52:95" x14ac:dyDescent="0.25">
      <c r="AZ1340" s="230" t="s">
        <v>1556</v>
      </c>
      <c r="BA1340" s="230" t="s">
        <v>5332</v>
      </c>
      <c r="BB1340" s="230">
        <v>3</v>
      </c>
      <c r="BC1340" s="194" t="s">
        <v>7472</v>
      </c>
      <c r="BD1340" s="194" t="s">
        <v>13700</v>
      </c>
      <c r="BE1340" s="194" t="s">
        <v>13701</v>
      </c>
      <c r="BJ1340" s="230">
        <v>4</v>
      </c>
      <c r="BK1340" s="230" t="s">
        <v>7474</v>
      </c>
      <c r="BL1340" s="198" t="s">
        <v>7412</v>
      </c>
      <c r="CQ1340" s="199">
        <v>1</v>
      </c>
    </row>
    <row r="1341" spans="52:95" x14ac:dyDescent="0.25">
      <c r="AZ1341" s="230" t="s">
        <v>1556</v>
      </c>
      <c r="BA1341" s="230" t="s">
        <v>5332</v>
      </c>
      <c r="BB1341" s="230">
        <v>4</v>
      </c>
      <c r="BC1341" s="194" t="s">
        <v>7502</v>
      </c>
      <c r="BD1341" s="194" t="s">
        <v>13701</v>
      </c>
      <c r="BJ1341" s="230">
        <v>4</v>
      </c>
      <c r="BK1341" s="230" t="s">
        <v>7504</v>
      </c>
      <c r="BL1341" s="198" t="s">
        <v>7412</v>
      </c>
      <c r="CQ1341" s="199">
        <v>1</v>
      </c>
    </row>
    <row r="1342" spans="52:95" x14ac:dyDescent="0.25">
      <c r="AZ1342" s="230" t="s">
        <v>1556</v>
      </c>
      <c r="BA1342" s="230" t="s">
        <v>5332</v>
      </c>
      <c r="BB1342" s="230">
        <v>5</v>
      </c>
      <c r="BC1342" s="194" t="s">
        <v>7529</v>
      </c>
      <c r="BD1342" s="194" t="s">
        <v>9619</v>
      </c>
      <c r="BE1342" s="194" t="s">
        <v>7532</v>
      </c>
      <c r="BF1342" s="194" t="s">
        <v>7533</v>
      </c>
      <c r="BJ1342" s="230">
        <v>4</v>
      </c>
      <c r="BK1342" s="230" t="s">
        <v>7534</v>
      </c>
      <c r="BL1342" s="198" t="s">
        <v>7412</v>
      </c>
      <c r="CQ1342" s="199">
        <v>1</v>
      </c>
    </row>
    <row r="1343" spans="52:95" x14ac:dyDescent="0.25">
      <c r="AZ1343" s="230" t="s">
        <v>1556</v>
      </c>
      <c r="BA1343" s="230" t="s">
        <v>7562</v>
      </c>
      <c r="BB1343" s="230">
        <v>1</v>
      </c>
      <c r="BC1343" s="194" t="s">
        <v>7563</v>
      </c>
      <c r="BD1343" s="194" t="s">
        <v>13701</v>
      </c>
      <c r="BJ1343" s="230">
        <v>4</v>
      </c>
      <c r="BK1343" s="230" t="s">
        <v>7564</v>
      </c>
      <c r="BL1343" s="198" t="s">
        <v>7412</v>
      </c>
      <c r="CQ1343" s="199">
        <v>1</v>
      </c>
    </row>
    <row r="1344" spans="52:95" x14ac:dyDescent="0.25">
      <c r="AZ1344" s="230" t="s">
        <v>1556</v>
      </c>
      <c r="BA1344" s="230" t="s">
        <v>7562</v>
      </c>
      <c r="BB1344" s="230">
        <v>2</v>
      </c>
      <c r="BC1344" s="194" t="s">
        <v>7589</v>
      </c>
      <c r="BD1344" s="194" t="s">
        <v>7590</v>
      </c>
      <c r="BE1344" s="194" t="s">
        <v>7591</v>
      </c>
      <c r="BF1344" s="194" t="s">
        <v>7443</v>
      </c>
      <c r="BG1344" s="194" t="s">
        <v>7442</v>
      </c>
      <c r="BH1344" s="230" t="s">
        <v>7592</v>
      </c>
      <c r="BJ1344" s="230">
        <v>4</v>
      </c>
      <c r="BK1344" s="230" t="s">
        <v>7593</v>
      </c>
      <c r="BL1344" s="198" t="s">
        <v>7412</v>
      </c>
      <c r="CQ1344" s="199">
        <v>1</v>
      </c>
    </row>
    <row r="1345" spans="52:95" x14ac:dyDescent="0.25">
      <c r="AZ1345" s="230" t="s">
        <v>1556</v>
      </c>
      <c r="BA1345" s="230" t="s">
        <v>7562</v>
      </c>
      <c r="BB1345" s="230">
        <v>3</v>
      </c>
      <c r="BC1345" s="194" t="s">
        <v>7620</v>
      </c>
      <c r="BD1345" s="194" t="s">
        <v>13700</v>
      </c>
      <c r="BE1345" s="194" t="s">
        <v>13701</v>
      </c>
      <c r="BJ1345" s="230">
        <v>4</v>
      </c>
      <c r="BK1345" s="230" t="s">
        <v>7622</v>
      </c>
      <c r="BL1345" s="198" t="s">
        <v>7412</v>
      </c>
      <c r="CQ1345" s="199">
        <v>1</v>
      </c>
    </row>
    <row r="1346" spans="52:95" x14ac:dyDescent="0.25">
      <c r="AZ1346" s="230" t="s">
        <v>1556</v>
      </c>
      <c r="BA1346" s="230" t="s">
        <v>7562</v>
      </c>
      <c r="BB1346" s="230">
        <v>4</v>
      </c>
      <c r="BC1346" s="194" t="s">
        <v>7649</v>
      </c>
      <c r="BD1346" s="194" t="s">
        <v>7650</v>
      </c>
      <c r="BE1346" s="194" t="s">
        <v>7651</v>
      </c>
      <c r="BF1346" s="194" t="s">
        <v>7652</v>
      </c>
      <c r="BG1346" s="194" t="s">
        <v>7653</v>
      </c>
      <c r="BH1346" s="230" t="s">
        <v>7654</v>
      </c>
      <c r="BI1346" s="230" t="s">
        <v>7655</v>
      </c>
      <c r="BJ1346" s="230">
        <v>4</v>
      </c>
      <c r="BK1346" s="230" t="s">
        <v>7656</v>
      </c>
      <c r="BL1346" s="198" t="s">
        <v>7412</v>
      </c>
      <c r="CQ1346" s="199">
        <v>1</v>
      </c>
    </row>
    <row r="1347" spans="52:95" x14ac:dyDescent="0.25">
      <c r="AZ1347" s="230" t="s">
        <v>1556</v>
      </c>
      <c r="BA1347" s="230" t="s">
        <v>7562</v>
      </c>
      <c r="BB1347" s="230">
        <v>5</v>
      </c>
      <c r="BC1347" s="194" t="s">
        <v>7686</v>
      </c>
      <c r="BD1347" s="194" t="s">
        <v>7687</v>
      </c>
      <c r="BE1347" s="194" t="s">
        <v>7688</v>
      </c>
      <c r="BF1347" s="194" t="s">
        <v>7689</v>
      </c>
      <c r="BG1347" s="194" t="s">
        <v>7690</v>
      </c>
      <c r="BH1347" s="230" t="s">
        <v>7691</v>
      </c>
      <c r="BJ1347" s="230">
        <v>4</v>
      </c>
      <c r="BK1347" s="230" t="s">
        <v>7692</v>
      </c>
      <c r="BL1347" s="198" t="s">
        <v>7412</v>
      </c>
      <c r="CQ1347" s="199">
        <v>1</v>
      </c>
    </row>
    <row r="1348" spans="52:95" x14ac:dyDescent="0.25">
      <c r="AZ1348" s="230" t="s">
        <v>1556</v>
      </c>
      <c r="BA1348" s="230" t="s">
        <v>5333</v>
      </c>
      <c r="BB1348" s="230">
        <v>1</v>
      </c>
      <c r="BC1348" s="194" t="s">
        <v>7719</v>
      </c>
      <c r="BD1348" s="194" t="s">
        <v>13699</v>
      </c>
      <c r="BE1348" s="194" t="s">
        <v>10683</v>
      </c>
      <c r="BH1348" s="194"/>
      <c r="BI1348" s="194"/>
      <c r="BJ1348" s="230">
        <v>4</v>
      </c>
      <c r="BK1348" s="230" t="s">
        <v>7720</v>
      </c>
      <c r="BL1348" s="198" t="s">
        <v>7412</v>
      </c>
      <c r="CQ1348" s="199">
        <v>1</v>
      </c>
    </row>
    <row r="1349" spans="52:95" x14ac:dyDescent="0.25">
      <c r="AZ1349" s="230" t="s">
        <v>1556</v>
      </c>
      <c r="BA1349" s="230" t="s">
        <v>5333</v>
      </c>
      <c r="BB1349" s="230">
        <v>2</v>
      </c>
      <c r="BC1349" s="194" t="s">
        <v>7745</v>
      </c>
      <c r="BD1349" s="194" t="s">
        <v>7746</v>
      </c>
      <c r="BE1349" s="194" t="s">
        <v>7747</v>
      </c>
      <c r="BF1349" s="194" t="s">
        <v>7748</v>
      </c>
      <c r="BG1349" s="194" t="s">
        <v>7749</v>
      </c>
      <c r="BH1349" s="194" t="s">
        <v>7750</v>
      </c>
      <c r="BI1349" s="194"/>
      <c r="BJ1349" s="230">
        <v>4</v>
      </c>
      <c r="BK1349" s="230" t="s">
        <v>7751</v>
      </c>
      <c r="BL1349" s="198" t="s">
        <v>7412</v>
      </c>
      <c r="CQ1349" s="199">
        <v>1</v>
      </c>
    </row>
    <row r="1350" spans="52:95" x14ac:dyDescent="0.25">
      <c r="AZ1350" s="230" t="s">
        <v>1556</v>
      </c>
      <c r="BA1350" s="230" t="s">
        <v>5333</v>
      </c>
      <c r="BB1350" s="230">
        <v>3</v>
      </c>
      <c r="BC1350" s="194" t="s">
        <v>7781</v>
      </c>
      <c r="BD1350" s="194" t="s">
        <v>13699</v>
      </c>
      <c r="BE1350" s="194" t="s">
        <v>13701</v>
      </c>
      <c r="BH1350" s="194"/>
      <c r="BI1350" s="194"/>
      <c r="BJ1350" s="230">
        <v>4</v>
      </c>
      <c r="BK1350" s="230" t="s">
        <v>7782</v>
      </c>
      <c r="BL1350" s="198" t="s">
        <v>7412</v>
      </c>
      <c r="CQ1350" s="199">
        <v>1</v>
      </c>
    </row>
    <row r="1351" spans="52:95" x14ac:dyDescent="0.25">
      <c r="AZ1351" s="230" t="s">
        <v>1556</v>
      </c>
      <c r="BA1351" s="230" t="s">
        <v>5333</v>
      </c>
      <c r="BB1351" s="230">
        <v>4</v>
      </c>
      <c r="BC1351" s="194" t="s">
        <v>7806</v>
      </c>
      <c r="BD1351" s="194" t="s">
        <v>7807</v>
      </c>
      <c r="BE1351" s="194" t="s">
        <v>7808</v>
      </c>
      <c r="BF1351" s="194" t="s">
        <v>7654</v>
      </c>
      <c r="BG1351" s="194" t="s">
        <v>7809</v>
      </c>
      <c r="BH1351" s="194" t="s">
        <v>7810</v>
      </c>
      <c r="BI1351" s="194" t="s">
        <v>7811</v>
      </c>
      <c r="BJ1351" s="230">
        <v>4</v>
      </c>
      <c r="BK1351" s="230" t="s">
        <v>7812</v>
      </c>
      <c r="BL1351" s="198" t="s">
        <v>7412</v>
      </c>
      <c r="CQ1351" s="199">
        <v>1</v>
      </c>
    </row>
    <row r="1352" spans="52:95" x14ac:dyDescent="0.25">
      <c r="AZ1352" s="230" t="s">
        <v>1556</v>
      </c>
      <c r="BA1352" s="230" t="s">
        <v>5333</v>
      </c>
      <c r="BB1352" s="230">
        <v>5</v>
      </c>
      <c r="BC1352" s="194" t="s">
        <v>7836</v>
      </c>
      <c r="BD1352" s="194" t="s">
        <v>7837</v>
      </c>
      <c r="BE1352" s="194" t="s">
        <v>7838</v>
      </c>
      <c r="BF1352" s="194" t="s">
        <v>7839</v>
      </c>
      <c r="BG1352" s="194" t="s">
        <v>7840</v>
      </c>
      <c r="BH1352" s="194" t="s">
        <v>7533</v>
      </c>
      <c r="BI1352" s="194"/>
      <c r="BJ1352" s="230">
        <v>4</v>
      </c>
      <c r="BK1352" s="230" t="s">
        <v>7841</v>
      </c>
      <c r="BL1352" s="198" t="s">
        <v>7412</v>
      </c>
      <c r="CQ1352" s="199">
        <v>1</v>
      </c>
    </row>
    <row r="1353" spans="52:95" x14ac:dyDescent="0.25">
      <c r="AZ1353" s="230" t="s">
        <v>1576</v>
      </c>
      <c r="BA1353" s="230" t="s">
        <v>5332</v>
      </c>
      <c r="BB1353" s="230">
        <v>1</v>
      </c>
      <c r="BC1353" s="194" t="s">
        <v>7408</v>
      </c>
      <c r="BD1353" s="194" t="s">
        <v>10683</v>
      </c>
      <c r="BJ1353" s="230">
        <v>4</v>
      </c>
      <c r="BK1353" s="230" t="s">
        <v>7411</v>
      </c>
      <c r="BL1353" s="198" t="s">
        <v>7412</v>
      </c>
      <c r="CQ1353" s="199">
        <v>1</v>
      </c>
    </row>
    <row r="1354" spans="52:95" x14ac:dyDescent="0.25">
      <c r="AZ1354" s="230" t="s">
        <v>1576</v>
      </c>
      <c r="BA1354" s="230" t="s">
        <v>5332</v>
      </c>
      <c r="BB1354" s="230">
        <v>2</v>
      </c>
      <c r="BC1354" s="194" t="s">
        <v>7439</v>
      </c>
      <c r="BD1354" s="194" t="s">
        <v>7441</v>
      </c>
      <c r="BE1354" s="194" t="s">
        <v>7442</v>
      </c>
      <c r="BF1354" s="194" t="s">
        <v>7443</v>
      </c>
      <c r="BJ1354" s="230">
        <v>4</v>
      </c>
      <c r="BK1354" s="230" t="s">
        <v>7444</v>
      </c>
      <c r="BL1354" s="198" t="s">
        <v>7412</v>
      </c>
      <c r="CQ1354" s="199">
        <v>1</v>
      </c>
    </row>
    <row r="1355" spans="52:95" x14ac:dyDescent="0.25">
      <c r="AZ1355" s="230" t="s">
        <v>1576</v>
      </c>
      <c r="BA1355" s="230" t="s">
        <v>5332</v>
      </c>
      <c r="BB1355" s="230">
        <v>3</v>
      </c>
      <c r="BC1355" s="194" t="s">
        <v>7472</v>
      </c>
      <c r="BD1355" s="194" t="s">
        <v>13702</v>
      </c>
      <c r="BE1355" s="194" t="s">
        <v>13703</v>
      </c>
      <c r="BI1355" s="194"/>
      <c r="BJ1355" s="230">
        <v>4</v>
      </c>
      <c r="BK1355" s="230" t="s">
        <v>7474</v>
      </c>
      <c r="BL1355" s="198" t="s">
        <v>7412</v>
      </c>
      <c r="CQ1355" s="199">
        <v>1</v>
      </c>
    </row>
    <row r="1356" spans="52:95" x14ac:dyDescent="0.25">
      <c r="AZ1356" s="230" t="s">
        <v>1576</v>
      </c>
      <c r="BA1356" s="230" t="s">
        <v>5332</v>
      </c>
      <c r="BB1356" s="230">
        <v>4</v>
      </c>
      <c r="BC1356" s="194" t="s">
        <v>7502</v>
      </c>
      <c r="BD1356" s="194" t="s">
        <v>13703</v>
      </c>
      <c r="BJ1356" s="230">
        <v>4</v>
      </c>
      <c r="BK1356" s="230" t="s">
        <v>7504</v>
      </c>
      <c r="BL1356" s="198" t="s">
        <v>7412</v>
      </c>
      <c r="CQ1356" s="199">
        <v>1</v>
      </c>
    </row>
    <row r="1357" spans="52:95" x14ac:dyDescent="0.25">
      <c r="AZ1357" s="230" t="s">
        <v>1576</v>
      </c>
      <c r="BA1357" s="230" t="s">
        <v>5332</v>
      </c>
      <c r="BB1357" s="230">
        <v>5</v>
      </c>
      <c r="BC1357" s="194" t="s">
        <v>7529</v>
      </c>
      <c r="BD1357" s="194" t="s">
        <v>9642</v>
      </c>
      <c r="BE1357" s="194" t="s">
        <v>7532</v>
      </c>
      <c r="BF1357" s="194" t="s">
        <v>7533</v>
      </c>
      <c r="BJ1357" s="230">
        <v>4</v>
      </c>
      <c r="BK1357" s="230" t="s">
        <v>7534</v>
      </c>
      <c r="BL1357" s="198" t="s">
        <v>7412</v>
      </c>
      <c r="CQ1357" s="199">
        <v>1</v>
      </c>
    </row>
    <row r="1358" spans="52:95" x14ac:dyDescent="0.25">
      <c r="AZ1358" s="230" t="s">
        <v>1576</v>
      </c>
      <c r="BA1358" s="230" t="s">
        <v>7562</v>
      </c>
      <c r="BB1358" s="230">
        <v>1</v>
      </c>
      <c r="BC1358" s="194" t="s">
        <v>7563</v>
      </c>
      <c r="BD1358" s="194" t="s">
        <v>13703</v>
      </c>
      <c r="BJ1358" s="230">
        <v>4</v>
      </c>
      <c r="BK1358" s="230" t="s">
        <v>7564</v>
      </c>
      <c r="BL1358" s="198" t="s">
        <v>7412</v>
      </c>
      <c r="CQ1358" s="199">
        <v>1</v>
      </c>
    </row>
    <row r="1359" spans="52:95" x14ac:dyDescent="0.25">
      <c r="AZ1359" s="230" t="s">
        <v>1576</v>
      </c>
      <c r="BA1359" s="230" t="s">
        <v>7562</v>
      </c>
      <c r="BB1359" s="230">
        <v>2</v>
      </c>
      <c r="BC1359" s="194" t="s">
        <v>7589</v>
      </c>
      <c r="BD1359" s="194" t="s">
        <v>7590</v>
      </c>
      <c r="BE1359" s="194" t="s">
        <v>7591</v>
      </c>
      <c r="BF1359" s="194" t="s">
        <v>7443</v>
      </c>
      <c r="BG1359" s="194" t="s">
        <v>7442</v>
      </c>
      <c r="BH1359" s="230" t="s">
        <v>7592</v>
      </c>
      <c r="BJ1359" s="230">
        <v>4</v>
      </c>
      <c r="BK1359" s="230" t="s">
        <v>7593</v>
      </c>
      <c r="BL1359" s="198" t="s">
        <v>7412</v>
      </c>
      <c r="CQ1359" s="199">
        <v>1</v>
      </c>
    </row>
    <row r="1360" spans="52:95" x14ac:dyDescent="0.25">
      <c r="AZ1360" s="230" t="s">
        <v>1576</v>
      </c>
      <c r="BA1360" s="230" t="s">
        <v>7562</v>
      </c>
      <c r="BB1360" s="230">
        <v>3</v>
      </c>
      <c r="BC1360" s="194" t="s">
        <v>7620</v>
      </c>
      <c r="BD1360" s="194" t="s">
        <v>13702</v>
      </c>
      <c r="BE1360" s="194" t="s">
        <v>13703</v>
      </c>
      <c r="BI1360" s="194"/>
      <c r="BJ1360" s="230">
        <v>4</v>
      </c>
      <c r="BK1360" s="230" t="s">
        <v>7622</v>
      </c>
      <c r="BL1360" s="198" t="s">
        <v>7412</v>
      </c>
      <c r="CQ1360" s="199">
        <v>1</v>
      </c>
    </row>
    <row r="1361" spans="52:95" x14ac:dyDescent="0.25">
      <c r="AZ1361" s="230" t="s">
        <v>1576</v>
      </c>
      <c r="BA1361" s="230" t="s">
        <v>7562</v>
      </c>
      <c r="BB1361" s="230">
        <v>4</v>
      </c>
      <c r="BC1361" s="194" t="s">
        <v>7649</v>
      </c>
      <c r="BD1361" s="194" t="s">
        <v>7650</v>
      </c>
      <c r="BE1361" s="194" t="s">
        <v>7651</v>
      </c>
      <c r="BF1361" s="194" t="s">
        <v>7652</v>
      </c>
      <c r="BG1361" s="194" t="s">
        <v>7653</v>
      </c>
      <c r="BH1361" s="230" t="s">
        <v>7654</v>
      </c>
      <c r="BI1361" s="230" t="s">
        <v>7655</v>
      </c>
      <c r="BJ1361" s="230">
        <v>4</v>
      </c>
      <c r="BK1361" s="230" t="s">
        <v>7656</v>
      </c>
      <c r="BL1361" s="198" t="s">
        <v>7412</v>
      </c>
      <c r="CQ1361" s="199">
        <v>1</v>
      </c>
    </row>
    <row r="1362" spans="52:95" x14ac:dyDescent="0.25">
      <c r="AZ1362" s="230" t="s">
        <v>1576</v>
      </c>
      <c r="BA1362" s="230" t="s">
        <v>7562</v>
      </c>
      <c r="BB1362" s="230">
        <v>5</v>
      </c>
      <c r="BC1362" s="194" t="s">
        <v>7686</v>
      </c>
      <c r="BD1362" s="194" t="s">
        <v>7687</v>
      </c>
      <c r="BE1362" s="194" t="s">
        <v>7688</v>
      </c>
      <c r="BF1362" s="194" t="s">
        <v>7689</v>
      </c>
      <c r="BG1362" s="194" t="s">
        <v>7690</v>
      </c>
      <c r="BH1362" s="230" t="s">
        <v>7691</v>
      </c>
      <c r="BJ1362" s="230">
        <v>4</v>
      </c>
      <c r="BK1362" s="230" t="s">
        <v>7692</v>
      </c>
      <c r="BL1362" s="198" t="s">
        <v>7412</v>
      </c>
      <c r="CQ1362" s="199">
        <v>1</v>
      </c>
    </row>
    <row r="1363" spans="52:95" x14ac:dyDescent="0.25">
      <c r="AZ1363" s="230" t="s">
        <v>1576</v>
      </c>
      <c r="BA1363" s="230" t="s">
        <v>5333</v>
      </c>
      <c r="BB1363" s="230">
        <v>1</v>
      </c>
      <c r="BC1363" s="194" t="s">
        <v>7719</v>
      </c>
      <c r="BD1363" s="194" t="s">
        <v>10683</v>
      </c>
      <c r="BH1363" s="194"/>
      <c r="BI1363" s="194"/>
      <c r="BJ1363" s="230">
        <v>4</v>
      </c>
      <c r="BK1363" s="230" t="s">
        <v>7720</v>
      </c>
      <c r="BL1363" s="198" t="s">
        <v>7412</v>
      </c>
      <c r="CQ1363" s="199">
        <v>1</v>
      </c>
    </row>
    <row r="1364" spans="52:95" x14ac:dyDescent="0.25">
      <c r="AZ1364" s="230" t="s">
        <v>1576</v>
      </c>
      <c r="BA1364" s="230" t="s">
        <v>5333</v>
      </c>
      <c r="BB1364" s="230">
        <v>2</v>
      </c>
      <c r="BC1364" s="194" t="s">
        <v>7745</v>
      </c>
      <c r="BD1364" s="194" t="s">
        <v>7746</v>
      </c>
      <c r="BE1364" s="194" t="s">
        <v>7747</v>
      </c>
      <c r="BF1364" s="194" t="s">
        <v>7748</v>
      </c>
      <c r="BG1364" s="194" t="s">
        <v>7749</v>
      </c>
      <c r="BH1364" s="194" t="s">
        <v>7750</v>
      </c>
      <c r="BI1364" s="194"/>
      <c r="BJ1364" s="230">
        <v>4</v>
      </c>
      <c r="BK1364" s="230" t="s">
        <v>7751</v>
      </c>
      <c r="BL1364" s="198" t="s">
        <v>7412</v>
      </c>
      <c r="CQ1364" s="199">
        <v>1</v>
      </c>
    </row>
    <row r="1365" spans="52:95" x14ac:dyDescent="0.25">
      <c r="AZ1365" s="230" t="s">
        <v>1576</v>
      </c>
      <c r="BA1365" s="230" t="s">
        <v>5333</v>
      </c>
      <c r="BB1365" s="230">
        <v>3</v>
      </c>
      <c r="BC1365" s="194" t="s">
        <v>7781</v>
      </c>
      <c r="BD1365" s="194" t="s">
        <v>13703</v>
      </c>
      <c r="BH1365" s="194"/>
      <c r="BI1365" s="194"/>
      <c r="BJ1365" s="230">
        <v>4</v>
      </c>
      <c r="BK1365" s="230" t="s">
        <v>7782</v>
      </c>
      <c r="BL1365" s="198" t="s">
        <v>7412</v>
      </c>
      <c r="CQ1365" s="199">
        <v>1</v>
      </c>
    </row>
    <row r="1366" spans="52:95" x14ac:dyDescent="0.25">
      <c r="AZ1366" s="230" t="s">
        <v>1576</v>
      </c>
      <c r="BA1366" s="230" t="s">
        <v>5333</v>
      </c>
      <c r="BB1366" s="230">
        <v>4</v>
      </c>
      <c r="BC1366" s="194" t="s">
        <v>7806</v>
      </c>
      <c r="BD1366" s="194" t="s">
        <v>7807</v>
      </c>
      <c r="BE1366" s="194" t="s">
        <v>7808</v>
      </c>
      <c r="BF1366" s="194" t="s">
        <v>7654</v>
      </c>
      <c r="BG1366" s="194" t="s">
        <v>7809</v>
      </c>
      <c r="BH1366" s="194" t="s">
        <v>7810</v>
      </c>
      <c r="BI1366" s="194" t="s">
        <v>7811</v>
      </c>
      <c r="BJ1366" s="230">
        <v>4</v>
      </c>
      <c r="BK1366" s="230" t="s">
        <v>7812</v>
      </c>
      <c r="BL1366" s="198" t="s">
        <v>7412</v>
      </c>
      <c r="CQ1366" s="199">
        <v>1</v>
      </c>
    </row>
    <row r="1367" spans="52:95" x14ac:dyDescent="0.25">
      <c r="AZ1367" s="230" t="s">
        <v>1576</v>
      </c>
      <c r="BA1367" s="230" t="s">
        <v>5333</v>
      </c>
      <c r="BB1367" s="230">
        <v>5</v>
      </c>
      <c r="BC1367" s="194" t="s">
        <v>7836</v>
      </c>
      <c r="BD1367" s="194" t="s">
        <v>7837</v>
      </c>
      <c r="BE1367" s="194" t="s">
        <v>7838</v>
      </c>
      <c r="BF1367" s="194" t="s">
        <v>7839</v>
      </c>
      <c r="BG1367" s="194" t="s">
        <v>7840</v>
      </c>
      <c r="BH1367" s="194" t="s">
        <v>7533</v>
      </c>
      <c r="BI1367" s="194"/>
      <c r="BJ1367" s="230">
        <v>4</v>
      </c>
      <c r="BK1367" s="230" t="s">
        <v>7841</v>
      </c>
      <c r="BL1367" s="198" t="s">
        <v>7412</v>
      </c>
      <c r="CQ1367" s="199">
        <v>1</v>
      </c>
    </row>
    <row r="1368" spans="52:95" x14ac:dyDescent="0.25">
      <c r="AZ1368" s="230" t="s">
        <v>1596</v>
      </c>
      <c r="BA1368" s="230" t="s">
        <v>5332</v>
      </c>
      <c r="BB1368" s="230">
        <v>1</v>
      </c>
      <c r="BC1368" s="194" t="s">
        <v>7408</v>
      </c>
      <c r="BD1368" s="194" t="s">
        <v>10683</v>
      </c>
      <c r="BJ1368" s="230">
        <v>4</v>
      </c>
      <c r="BK1368" s="230" t="s">
        <v>7411</v>
      </c>
      <c r="BL1368" s="198" t="s">
        <v>7412</v>
      </c>
      <c r="CQ1368" s="199">
        <v>1</v>
      </c>
    </row>
    <row r="1369" spans="52:95" x14ac:dyDescent="0.25">
      <c r="AZ1369" s="230" t="s">
        <v>1596</v>
      </c>
      <c r="BA1369" s="230" t="s">
        <v>5332</v>
      </c>
      <c r="BB1369" s="230">
        <v>2</v>
      </c>
      <c r="BC1369" s="194" t="s">
        <v>7439</v>
      </c>
      <c r="BD1369" s="194" t="s">
        <v>7441</v>
      </c>
      <c r="BE1369" s="194" t="s">
        <v>7442</v>
      </c>
      <c r="BF1369" s="194" t="s">
        <v>7443</v>
      </c>
      <c r="BJ1369" s="230">
        <v>4</v>
      </c>
      <c r="BK1369" s="230" t="s">
        <v>7444</v>
      </c>
      <c r="BL1369" s="198" t="s">
        <v>7412</v>
      </c>
      <c r="CQ1369" s="199">
        <v>1</v>
      </c>
    </row>
    <row r="1370" spans="52:95" x14ac:dyDescent="0.25">
      <c r="AZ1370" s="230" t="s">
        <v>1596</v>
      </c>
      <c r="BA1370" s="230" t="s">
        <v>5332</v>
      </c>
      <c r="BB1370" s="230">
        <v>3</v>
      </c>
      <c r="BC1370" s="194" t="s">
        <v>7472</v>
      </c>
      <c r="BD1370" s="194" t="s">
        <v>13704</v>
      </c>
      <c r="BE1370" s="194" t="s">
        <v>13705</v>
      </c>
      <c r="BI1370" s="194"/>
      <c r="BJ1370" s="230">
        <v>4</v>
      </c>
      <c r="BK1370" s="230" t="s">
        <v>7474</v>
      </c>
      <c r="BL1370" s="198" t="s">
        <v>7412</v>
      </c>
      <c r="CQ1370" s="199">
        <v>1</v>
      </c>
    </row>
    <row r="1371" spans="52:95" x14ac:dyDescent="0.25">
      <c r="AZ1371" s="230" t="s">
        <v>1596</v>
      </c>
      <c r="BA1371" s="230" t="s">
        <v>5332</v>
      </c>
      <c r="BB1371" s="230">
        <v>4</v>
      </c>
      <c r="BC1371" s="194" t="s">
        <v>7502</v>
      </c>
      <c r="BD1371" s="194" t="s">
        <v>13705</v>
      </c>
      <c r="BJ1371" s="230">
        <v>4</v>
      </c>
      <c r="BK1371" s="230" t="s">
        <v>7504</v>
      </c>
      <c r="BL1371" s="198" t="s">
        <v>7412</v>
      </c>
      <c r="CQ1371" s="199">
        <v>1</v>
      </c>
    </row>
    <row r="1372" spans="52:95" x14ac:dyDescent="0.25">
      <c r="AZ1372" s="230" t="s">
        <v>1596</v>
      </c>
      <c r="BA1372" s="230" t="s">
        <v>5332</v>
      </c>
      <c r="BB1372" s="230">
        <v>5</v>
      </c>
      <c r="BC1372" s="194" t="s">
        <v>7529</v>
      </c>
      <c r="BD1372" s="194" t="s">
        <v>9667</v>
      </c>
      <c r="BE1372" s="194" t="s">
        <v>7532</v>
      </c>
      <c r="BF1372" s="194" t="s">
        <v>7533</v>
      </c>
      <c r="BJ1372" s="230">
        <v>4</v>
      </c>
      <c r="BK1372" s="230" t="s">
        <v>7534</v>
      </c>
      <c r="BL1372" s="198" t="s">
        <v>7412</v>
      </c>
      <c r="CQ1372" s="199">
        <v>1</v>
      </c>
    </row>
    <row r="1373" spans="52:95" x14ac:dyDescent="0.25">
      <c r="AZ1373" s="230" t="s">
        <v>1596</v>
      </c>
      <c r="BA1373" s="230" t="s">
        <v>7562</v>
      </c>
      <c r="BB1373" s="230">
        <v>1</v>
      </c>
      <c r="BC1373" s="194" t="s">
        <v>7563</v>
      </c>
      <c r="BD1373" s="194" t="s">
        <v>13705</v>
      </c>
      <c r="BJ1373" s="230">
        <v>4</v>
      </c>
      <c r="BK1373" s="230" t="s">
        <v>7564</v>
      </c>
      <c r="BL1373" s="198" t="s">
        <v>7412</v>
      </c>
      <c r="CQ1373" s="199">
        <v>1</v>
      </c>
    </row>
    <row r="1374" spans="52:95" x14ac:dyDescent="0.25">
      <c r="AZ1374" s="230" t="s">
        <v>1596</v>
      </c>
      <c r="BA1374" s="230" t="s">
        <v>7562</v>
      </c>
      <c r="BB1374" s="230">
        <v>2</v>
      </c>
      <c r="BC1374" s="194" t="s">
        <v>7589</v>
      </c>
      <c r="BD1374" s="194" t="s">
        <v>7590</v>
      </c>
      <c r="BE1374" s="194" t="s">
        <v>7591</v>
      </c>
      <c r="BF1374" s="194" t="s">
        <v>7443</v>
      </c>
      <c r="BG1374" s="194" t="s">
        <v>7442</v>
      </c>
      <c r="BH1374" s="230" t="s">
        <v>7592</v>
      </c>
      <c r="BJ1374" s="230">
        <v>4</v>
      </c>
      <c r="BK1374" s="230" t="s">
        <v>7593</v>
      </c>
      <c r="BL1374" s="198" t="s">
        <v>7412</v>
      </c>
      <c r="CQ1374" s="199">
        <v>1</v>
      </c>
    </row>
    <row r="1375" spans="52:95" x14ac:dyDescent="0.25">
      <c r="AZ1375" s="230" t="s">
        <v>1596</v>
      </c>
      <c r="BA1375" s="230" t="s">
        <v>7562</v>
      </c>
      <c r="BB1375" s="230">
        <v>3</v>
      </c>
      <c r="BC1375" s="194" t="s">
        <v>7620</v>
      </c>
      <c r="BD1375" s="194" t="s">
        <v>13704</v>
      </c>
      <c r="BE1375" s="194" t="s">
        <v>13705</v>
      </c>
      <c r="BI1375" s="194"/>
      <c r="BJ1375" s="230">
        <v>4</v>
      </c>
      <c r="BK1375" s="230" t="s">
        <v>7622</v>
      </c>
      <c r="BL1375" s="198" t="s">
        <v>7412</v>
      </c>
      <c r="CQ1375" s="199">
        <v>1</v>
      </c>
    </row>
    <row r="1376" spans="52:95" x14ac:dyDescent="0.25">
      <c r="AZ1376" s="230" t="s">
        <v>1596</v>
      </c>
      <c r="BA1376" s="230" t="s">
        <v>7562</v>
      </c>
      <c r="BB1376" s="230">
        <v>4</v>
      </c>
      <c r="BC1376" s="194" t="s">
        <v>7649</v>
      </c>
      <c r="BD1376" s="194" t="s">
        <v>7650</v>
      </c>
      <c r="BE1376" s="194" t="s">
        <v>7651</v>
      </c>
      <c r="BF1376" s="194" t="s">
        <v>7652</v>
      </c>
      <c r="BG1376" s="194" t="s">
        <v>7653</v>
      </c>
      <c r="BH1376" s="230" t="s">
        <v>7654</v>
      </c>
      <c r="BI1376" s="230" t="s">
        <v>7655</v>
      </c>
      <c r="BJ1376" s="230">
        <v>4</v>
      </c>
      <c r="BK1376" s="230" t="s">
        <v>7656</v>
      </c>
      <c r="BL1376" s="198" t="s">
        <v>7412</v>
      </c>
      <c r="CQ1376" s="199">
        <v>1</v>
      </c>
    </row>
    <row r="1377" spans="52:95" x14ac:dyDescent="0.25">
      <c r="AZ1377" s="230" t="s">
        <v>1596</v>
      </c>
      <c r="BA1377" s="230" t="s">
        <v>7562</v>
      </c>
      <c r="BB1377" s="230">
        <v>5</v>
      </c>
      <c r="BC1377" s="194" t="s">
        <v>7686</v>
      </c>
      <c r="BD1377" s="194" t="s">
        <v>7687</v>
      </c>
      <c r="BE1377" s="194" t="s">
        <v>7688</v>
      </c>
      <c r="BF1377" s="194" t="s">
        <v>7689</v>
      </c>
      <c r="BG1377" s="194" t="s">
        <v>7690</v>
      </c>
      <c r="BH1377" s="230" t="s">
        <v>7691</v>
      </c>
      <c r="BJ1377" s="230">
        <v>4</v>
      </c>
      <c r="BK1377" s="230" t="s">
        <v>7692</v>
      </c>
      <c r="BL1377" s="198" t="s">
        <v>7412</v>
      </c>
      <c r="CQ1377" s="199">
        <v>1</v>
      </c>
    </row>
    <row r="1378" spans="52:95" x14ac:dyDescent="0.25">
      <c r="AZ1378" s="230" t="s">
        <v>1596</v>
      </c>
      <c r="BA1378" s="230" t="s">
        <v>5333</v>
      </c>
      <c r="BB1378" s="230">
        <v>1</v>
      </c>
      <c r="BC1378" s="194" t="s">
        <v>7719</v>
      </c>
      <c r="BD1378" s="194" t="s">
        <v>10683</v>
      </c>
      <c r="BH1378" s="194"/>
      <c r="BI1378" s="194"/>
      <c r="BJ1378" s="230">
        <v>4</v>
      </c>
      <c r="BK1378" s="230" t="s">
        <v>7720</v>
      </c>
      <c r="BL1378" s="198" t="s">
        <v>7412</v>
      </c>
      <c r="CQ1378" s="199">
        <v>1</v>
      </c>
    </row>
    <row r="1379" spans="52:95" x14ac:dyDescent="0.25">
      <c r="AZ1379" s="230" t="s">
        <v>1596</v>
      </c>
      <c r="BA1379" s="230" t="s">
        <v>5333</v>
      </c>
      <c r="BB1379" s="230">
        <v>2</v>
      </c>
      <c r="BC1379" s="194" t="s">
        <v>7745</v>
      </c>
      <c r="BD1379" s="194" t="s">
        <v>7746</v>
      </c>
      <c r="BE1379" s="194" t="s">
        <v>7747</v>
      </c>
      <c r="BF1379" s="194" t="s">
        <v>7748</v>
      </c>
      <c r="BG1379" s="194" t="s">
        <v>7749</v>
      </c>
      <c r="BH1379" s="194" t="s">
        <v>7750</v>
      </c>
      <c r="BI1379" s="194"/>
      <c r="BJ1379" s="230">
        <v>4</v>
      </c>
      <c r="BK1379" s="230" t="s">
        <v>7751</v>
      </c>
      <c r="BL1379" s="198" t="s">
        <v>7412</v>
      </c>
      <c r="CQ1379" s="199">
        <v>1</v>
      </c>
    </row>
    <row r="1380" spans="52:95" x14ac:dyDescent="0.25">
      <c r="AZ1380" s="230" t="s">
        <v>1596</v>
      </c>
      <c r="BA1380" s="230" t="s">
        <v>5333</v>
      </c>
      <c r="BB1380" s="230">
        <v>3</v>
      </c>
      <c r="BC1380" s="194" t="s">
        <v>7781</v>
      </c>
      <c r="BD1380" s="194" t="s">
        <v>13705</v>
      </c>
      <c r="BH1380" s="194"/>
      <c r="BI1380" s="194"/>
      <c r="BJ1380" s="230">
        <v>4</v>
      </c>
      <c r="BK1380" s="230" t="s">
        <v>7782</v>
      </c>
      <c r="BL1380" s="198" t="s">
        <v>7412</v>
      </c>
      <c r="CQ1380" s="199">
        <v>1</v>
      </c>
    </row>
    <row r="1381" spans="52:95" x14ac:dyDescent="0.25">
      <c r="AZ1381" s="230" t="s">
        <v>1596</v>
      </c>
      <c r="BA1381" s="230" t="s">
        <v>5333</v>
      </c>
      <c r="BB1381" s="230">
        <v>4</v>
      </c>
      <c r="BC1381" s="194" t="s">
        <v>7806</v>
      </c>
      <c r="BD1381" s="194" t="s">
        <v>7807</v>
      </c>
      <c r="BE1381" s="194" t="s">
        <v>7808</v>
      </c>
      <c r="BF1381" s="194" t="s">
        <v>7654</v>
      </c>
      <c r="BG1381" s="194" t="s">
        <v>7809</v>
      </c>
      <c r="BH1381" s="194" t="s">
        <v>7810</v>
      </c>
      <c r="BI1381" s="194" t="s">
        <v>7811</v>
      </c>
      <c r="BJ1381" s="230">
        <v>4</v>
      </c>
      <c r="BK1381" s="230" t="s">
        <v>7812</v>
      </c>
      <c r="BL1381" s="198" t="s">
        <v>7412</v>
      </c>
      <c r="CQ1381" s="199">
        <v>1</v>
      </c>
    </row>
    <row r="1382" spans="52:95" x14ac:dyDescent="0.25">
      <c r="AZ1382" s="230" t="s">
        <v>1596</v>
      </c>
      <c r="BA1382" s="230" t="s">
        <v>5333</v>
      </c>
      <c r="BB1382" s="230">
        <v>5</v>
      </c>
      <c r="BC1382" s="194" t="s">
        <v>7836</v>
      </c>
      <c r="BD1382" s="194" t="s">
        <v>7837</v>
      </c>
      <c r="BE1382" s="194" t="s">
        <v>7838</v>
      </c>
      <c r="BF1382" s="194" t="s">
        <v>7839</v>
      </c>
      <c r="BG1382" s="194" t="s">
        <v>7840</v>
      </c>
      <c r="BH1382" s="194" t="s">
        <v>7533</v>
      </c>
      <c r="BI1382" s="194"/>
      <c r="BJ1382" s="230">
        <v>4</v>
      </c>
      <c r="BK1382" s="230" t="s">
        <v>7841</v>
      </c>
      <c r="BL1382" s="198" t="s">
        <v>7412</v>
      </c>
      <c r="CQ1382" s="199">
        <v>1</v>
      </c>
    </row>
    <row r="1383" spans="52:95" x14ac:dyDescent="0.25">
      <c r="AZ1383" s="230" t="s">
        <v>1614</v>
      </c>
      <c r="BA1383" s="230" t="s">
        <v>5332</v>
      </c>
      <c r="BB1383" s="230">
        <v>1</v>
      </c>
      <c r="BC1383" s="194" t="s">
        <v>7408</v>
      </c>
      <c r="BD1383" s="194" t="s">
        <v>13706</v>
      </c>
      <c r="BE1383" s="194" t="s">
        <v>10683</v>
      </c>
      <c r="BI1383" s="194"/>
      <c r="BJ1383" s="230">
        <v>4</v>
      </c>
      <c r="BK1383" s="230" t="s">
        <v>7411</v>
      </c>
      <c r="BL1383" s="198" t="s">
        <v>7412</v>
      </c>
      <c r="CQ1383" s="199">
        <v>1</v>
      </c>
    </row>
    <row r="1384" spans="52:95" x14ac:dyDescent="0.25">
      <c r="AZ1384" s="230" t="s">
        <v>1614</v>
      </c>
      <c r="BA1384" s="230" t="s">
        <v>5332</v>
      </c>
      <c r="BB1384" s="230">
        <v>2</v>
      </c>
      <c r="BC1384" s="194" t="s">
        <v>7439</v>
      </c>
      <c r="BD1384" s="194" t="s">
        <v>13706</v>
      </c>
      <c r="BE1384" s="194" t="s">
        <v>7441</v>
      </c>
      <c r="BF1384" s="194" t="s">
        <v>7442</v>
      </c>
      <c r="BG1384" s="194" t="s">
        <v>7443</v>
      </c>
      <c r="BI1384" s="194"/>
      <c r="BJ1384" s="230">
        <v>4</v>
      </c>
      <c r="BK1384" s="230" t="s">
        <v>7444</v>
      </c>
      <c r="BL1384" s="198" t="s">
        <v>7412</v>
      </c>
      <c r="CQ1384" s="199">
        <v>1</v>
      </c>
    </row>
    <row r="1385" spans="52:95" x14ac:dyDescent="0.25">
      <c r="AZ1385" s="230" t="s">
        <v>1614</v>
      </c>
      <c r="BA1385" s="230" t="s">
        <v>5332</v>
      </c>
      <c r="BB1385" s="230">
        <v>3</v>
      </c>
      <c r="BC1385" s="194" t="s">
        <v>7472</v>
      </c>
      <c r="BD1385" s="194" t="s">
        <v>13707</v>
      </c>
      <c r="BE1385" s="194" t="s">
        <v>13708</v>
      </c>
      <c r="BJ1385" s="230">
        <v>4</v>
      </c>
      <c r="BK1385" s="230" t="s">
        <v>7474</v>
      </c>
      <c r="BL1385" s="198" t="s">
        <v>7412</v>
      </c>
      <c r="CQ1385" s="199">
        <v>1</v>
      </c>
    </row>
    <row r="1386" spans="52:95" x14ac:dyDescent="0.25">
      <c r="AZ1386" s="230" t="s">
        <v>1614</v>
      </c>
      <c r="BA1386" s="230" t="s">
        <v>5332</v>
      </c>
      <c r="BB1386" s="230">
        <v>4</v>
      </c>
      <c r="BC1386" s="194" t="s">
        <v>7502</v>
      </c>
      <c r="BD1386" s="194" t="s">
        <v>13708</v>
      </c>
      <c r="BJ1386" s="230">
        <v>4</v>
      </c>
      <c r="BK1386" s="230" t="s">
        <v>7504</v>
      </c>
      <c r="BL1386" s="198" t="s">
        <v>7412</v>
      </c>
      <c r="CQ1386" s="199">
        <v>1</v>
      </c>
    </row>
    <row r="1387" spans="52:95" x14ac:dyDescent="0.25">
      <c r="AZ1387" s="230" t="s">
        <v>1614</v>
      </c>
      <c r="BA1387" s="230" t="s">
        <v>5332</v>
      </c>
      <c r="BB1387" s="230">
        <v>5</v>
      </c>
      <c r="BC1387" s="194" t="s">
        <v>7529</v>
      </c>
      <c r="BD1387" s="194" t="s">
        <v>9691</v>
      </c>
      <c r="BE1387" s="194" t="s">
        <v>7532</v>
      </c>
      <c r="BF1387" s="194" t="s">
        <v>7533</v>
      </c>
      <c r="BJ1387" s="230">
        <v>4</v>
      </c>
      <c r="BK1387" s="230" t="s">
        <v>7534</v>
      </c>
      <c r="BL1387" s="198" t="s">
        <v>7412</v>
      </c>
      <c r="CQ1387" s="199">
        <v>1</v>
      </c>
    </row>
    <row r="1388" spans="52:95" x14ac:dyDescent="0.25">
      <c r="AZ1388" s="230" t="s">
        <v>1614</v>
      </c>
      <c r="BA1388" s="230" t="s">
        <v>7562</v>
      </c>
      <c r="BB1388" s="230">
        <v>1</v>
      </c>
      <c r="BC1388" s="194" t="s">
        <v>7563</v>
      </c>
      <c r="BD1388" s="194" t="s">
        <v>13708</v>
      </c>
      <c r="BJ1388" s="230">
        <v>4</v>
      </c>
      <c r="BK1388" s="230" t="s">
        <v>7564</v>
      </c>
      <c r="BL1388" s="198" t="s">
        <v>7412</v>
      </c>
      <c r="CQ1388" s="199">
        <v>1</v>
      </c>
    </row>
    <row r="1389" spans="52:95" x14ac:dyDescent="0.25">
      <c r="AZ1389" s="230" t="s">
        <v>1614</v>
      </c>
      <c r="BA1389" s="230" t="s">
        <v>7562</v>
      </c>
      <c r="BB1389" s="230">
        <v>2</v>
      </c>
      <c r="BC1389" s="194" t="s">
        <v>7589</v>
      </c>
      <c r="BD1389" s="194" t="s">
        <v>7590</v>
      </c>
      <c r="BE1389" s="194" t="s">
        <v>7591</v>
      </c>
      <c r="BF1389" s="194" t="s">
        <v>7443</v>
      </c>
      <c r="BG1389" s="194" t="s">
        <v>7442</v>
      </c>
      <c r="BH1389" s="230" t="s">
        <v>7592</v>
      </c>
      <c r="BJ1389" s="230">
        <v>4</v>
      </c>
      <c r="BK1389" s="230" t="s">
        <v>7593</v>
      </c>
      <c r="BL1389" s="198" t="s">
        <v>7412</v>
      </c>
      <c r="CQ1389" s="199">
        <v>1</v>
      </c>
    </row>
    <row r="1390" spans="52:95" x14ac:dyDescent="0.25">
      <c r="AZ1390" s="230" t="s">
        <v>1614</v>
      </c>
      <c r="BA1390" s="230" t="s">
        <v>7562</v>
      </c>
      <c r="BB1390" s="230">
        <v>3</v>
      </c>
      <c r="BC1390" s="194" t="s">
        <v>7620</v>
      </c>
      <c r="BD1390" s="194" t="s">
        <v>13707</v>
      </c>
      <c r="BE1390" s="194" t="s">
        <v>13708</v>
      </c>
      <c r="BJ1390" s="230">
        <v>4</v>
      </c>
      <c r="BK1390" s="230" t="s">
        <v>7622</v>
      </c>
      <c r="BL1390" s="198" t="s">
        <v>7412</v>
      </c>
      <c r="CQ1390" s="199">
        <v>1</v>
      </c>
    </row>
    <row r="1391" spans="52:95" x14ac:dyDescent="0.25">
      <c r="AZ1391" s="230" t="s">
        <v>1614</v>
      </c>
      <c r="BA1391" s="230" t="s">
        <v>7562</v>
      </c>
      <c r="BB1391" s="230">
        <v>4</v>
      </c>
      <c r="BC1391" s="194" t="s">
        <v>7649</v>
      </c>
      <c r="BD1391" s="194" t="s">
        <v>7650</v>
      </c>
      <c r="BE1391" s="194" t="s">
        <v>7651</v>
      </c>
      <c r="BF1391" s="194" t="s">
        <v>7652</v>
      </c>
      <c r="BG1391" s="194" t="s">
        <v>7653</v>
      </c>
      <c r="BH1391" s="230" t="s">
        <v>7654</v>
      </c>
      <c r="BI1391" s="230" t="s">
        <v>7655</v>
      </c>
      <c r="BJ1391" s="230">
        <v>4</v>
      </c>
      <c r="BK1391" s="230" t="s">
        <v>7656</v>
      </c>
      <c r="BL1391" s="198" t="s">
        <v>7412</v>
      </c>
      <c r="CQ1391" s="199">
        <v>1</v>
      </c>
    </row>
    <row r="1392" spans="52:95" x14ac:dyDescent="0.25">
      <c r="AZ1392" s="230" t="s">
        <v>1614</v>
      </c>
      <c r="BA1392" s="230" t="s">
        <v>7562</v>
      </c>
      <c r="BB1392" s="230">
        <v>5</v>
      </c>
      <c r="BC1392" s="194" t="s">
        <v>7686</v>
      </c>
      <c r="BD1392" s="194" t="s">
        <v>7687</v>
      </c>
      <c r="BE1392" s="194" t="s">
        <v>7688</v>
      </c>
      <c r="BF1392" s="194" t="s">
        <v>7689</v>
      </c>
      <c r="BG1392" s="194" t="s">
        <v>7690</v>
      </c>
      <c r="BH1392" s="230" t="s">
        <v>7691</v>
      </c>
      <c r="BJ1392" s="230">
        <v>4</v>
      </c>
      <c r="BK1392" s="230" t="s">
        <v>7692</v>
      </c>
      <c r="BL1392" s="198" t="s">
        <v>7412</v>
      </c>
      <c r="CQ1392" s="199">
        <v>1</v>
      </c>
    </row>
    <row r="1393" spans="52:95" x14ac:dyDescent="0.25">
      <c r="AZ1393" s="230" t="s">
        <v>1614</v>
      </c>
      <c r="BA1393" s="230" t="s">
        <v>5333</v>
      </c>
      <c r="BB1393" s="230">
        <v>1</v>
      </c>
      <c r="BC1393" s="194" t="s">
        <v>7719</v>
      </c>
      <c r="BD1393" s="194" t="s">
        <v>13706</v>
      </c>
      <c r="BE1393" s="194" t="s">
        <v>10683</v>
      </c>
      <c r="BH1393" s="194"/>
      <c r="BI1393" s="194"/>
      <c r="BJ1393" s="230">
        <v>4</v>
      </c>
      <c r="BK1393" s="230" t="s">
        <v>7720</v>
      </c>
      <c r="BL1393" s="198" t="s">
        <v>7412</v>
      </c>
      <c r="CQ1393" s="199">
        <v>1</v>
      </c>
    </row>
    <row r="1394" spans="52:95" x14ac:dyDescent="0.25">
      <c r="AZ1394" s="230" t="s">
        <v>1614</v>
      </c>
      <c r="BA1394" s="230" t="s">
        <v>5333</v>
      </c>
      <c r="BB1394" s="230">
        <v>2</v>
      </c>
      <c r="BC1394" s="194" t="s">
        <v>7745</v>
      </c>
      <c r="BD1394" s="194" t="s">
        <v>7746</v>
      </c>
      <c r="BE1394" s="194" t="s">
        <v>7747</v>
      </c>
      <c r="BF1394" s="194" t="s">
        <v>7748</v>
      </c>
      <c r="BG1394" s="194" t="s">
        <v>7749</v>
      </c>
      <c r="BH1394" s="194" t="s">
        <v>7750</v>
      </c>
      <c r="BI1394" s="194"/>
      <c r="BJ1394" s="230">
        <v>4</v>
      </c>
      <c r="BK1394" s="230" t="s">
        <v>7751</v>
      </c>
      <c r="BL1394" s="198" t="s">
        <v>7412</v>
      </c>
      <c r="CQ1394" s="199">
        <v>1</v>
      </c>
    </row>
    <row r="1395" spans="52:95" x14ac:dyDescent="0.25">
      <c r="AZ1395" s="230" t="s">
        <v>1614</v>
      </c>
      <c r="BA1395" s="230" t="s">
        <v>5333</v>
      </c>
      <c r="BB1395" s="230">
        <v>3</v>
      </c>
      <c r="BC1395" s="194" t="s">
        <v>7781</v>
      </c>
      <c r="BD1395" s="194" t="s">
        <v>13706</v>
      </c>
      <c r="BE1395" s="194" t="s">
        <v>13708</v>
      </c>
      <c r="BH1395" s="194"/>
      <c r="BI1395" s="194"/>
      <c r="BJ1395" s="230">
        <v>4</v>
      </c>
      <c r="BK1395" s="230" t="s">
        <v>7782</v>
      </c>
      <c r="BL1395" s="198" t="s">
        <v>7412</v>
      </c>
      <c r="CQ1395" s="199">
        <v>1</v>
      </c>
    </row>
    <row r="1396" spans="52:95" x14ac:dyDescent="0.25">
      <c r="AZ1396" s="230" t="s">
        <v>1614</v>
      </c>
      <c r="BA1396" s="230" t="s">
        <v>5333</v>
      </c>
      <c r="BB1396" s="230">
        <v>4</v>
      </c>
      <c r="BC1396" s="194" t="s">
        <v>7806</v>
      </c>
      <c r="BD1396" s="194" t="s">
        <v>7807</v>
      </c>
      <c r="BE1396" s="194" t="s">
        <v>7808</v>
      </c>
      <c r="BF1396" s="194" t="s">
        <v>7654</v>
      </c>
      <c r="BG1396" s="194" t="s">
        <v>7809</v>
      </c>
      <c r="BH1396" s="194" t="s">
        <v>7810</v>
      </c>
      <c r="BI1396" s="194" t="s">
        <v>7811</v>
      </c>
      <c r="BJ1396" s="230">
        <v>4</v>
      </c>
      <c r="BK1396" s="230" t="s">
        <v>7812</v>
      </c>
      <c r="BL1396" s="198" t="s">
        <v>7412</v>
      </c>
      <c r="CQ1396" s="199">
        <v>1</v>
      </c>
    </row>
    <row r="1397" spans="52:95" x14ac:dyDescent="0.25">
      <c r="AZ1397" s="230" t="s">
        <v>1614</v>
      </c>
      <c r="BA1397" s="230" t="s">
        <v>5333</v>
      </c>
      <c r="BB1397" s="230">
        <v>5</v>
      </c>
      <c r="BC1397" s="194" t="s">
        <v>7836</v>
      </c>
      <c r="BD1397" s="194" t="s">
        <v>7837</v>
      </c>
      <c r="BE1397" s="194" t="s">
        <v>7838</v>
      </c>
      <c r="BF1397" s="194" t="s">
        <v>7839</v>
      </c>
      <c r="BG1397" s="194" t="s">
        <v>7840</v>
      </c>
      <c r="BH1397" s="194" t="s">
        <v>7533</v>
      </c>
      <c r="BI1397" s="194"/>
      <c r="BJ1397" s="230">
        <v>4</v>
      </c>
      <c r="BK1397" s="230" t="s">
        <v>7841</v>
      </c>
      <c r="BL1397" s="198" t="s">
        <v>7412</v>
      </c>
      <c r="CQ1397" s="199">
        <v>1</v>
      </c>
    </row>
    <row r="1398" spans="52:95" x14ac:dyDescent="0.25">
      <c r="AZ1398" s="230" t="s">
        <v>1634</v>
      </c>
      <c r="BA1398" s="230" t="s">
        <v>5332</v>
      </c>
      <c r="BB1398" s="230">
        <v>1</v>
      </c>
      <c r="BC1398" s="194" t="s">
        <v>7408</v>
      </c>
      <c r="BD1398" s="194" t="s">
        <v>13709</v>
      </c>
      <c r="BE1398" s="194" t="s">
        <v>10683</v>
      </c>
      <c r="BJ1398" s="230">
        <v>4</v>
      </c>
      <c r="BK1398" s="230" t="s">
        <v>7411</v>
      </c>
      <c r="BL1398" s="198" t="s">
        <v>7412</v>
      </c>
      <c r="CQ1398" s="199">
        <v>1</v>
      </c>
    </row>
    <row r="1399" spans="52:95" x14ac:dyDescent="0.25">
      <c r="AZ1399" s="230" t="s">
        <v>1634</v>
      </c>
      <c r="BA1399" s="230" t="s">
        <v>5332</v>
      </c>
      <c r="BB1399" s="230">
        <v>2</v>
      </c>
      <c r="BC1399" s="194" t="s">
        <v>7439</v>
      </c>
      <c r="BD1399" s="194" t="s">
        <v>13709</v>
      </c>
      <c r="BE1399" s="194" t="s">
        <v>7441</v>
      </c>
      <c r="BF1399" s="194" t="s">
        <v>7442</v>
      </c>
      <c r="BG1399" s="194" t="s">
        <v>7443</v>
      </c>
      <c r="BJ1399" s="230">
        <v>4</v>
      </c>
      <c r="BK1399" s="230" t="s">
        <v>7444</v>
      </c>
      <c r="BL1399" s="198" t="s">
        <v>7412</v>
      </c>
      <c r="CQ1399" s="199">
        <v>1</v>
      </c>
    </row>
    <row r="1400" spans="52:95" x14ac:dyDescent="0.25">
      <c r="AZ1400" s="230" t="s">
        <v>1634</v>
      </c>
      <c r="BA1400" s="230" t="s">
        <v>5332</v>
      </c>
      <c r="BB1400" s="230">
        <v>3</v>
      </c>
      <c r="BC1400" s="194" t="s">
        <v>7472</v>
      </c>
      <c r="BD1400" s="194" t="s">
        <v>13710</v>
      </c>
      <c r="BE1400" s="194" t="s">
        <v>13711</v>
      </c>
      <c r="BJ1400" s="230">
        <v>4</v>
      </c>
      <c r="BK1400" s="230" t="s">
        <v>7474</v>
      </c>
      <c r="BL1400" s="198" t="s">
        <v>7412</v>
      </c>
      <c r="CQ1400" s="199">
        <v>1</v>
      </c>
    </row>
    <row r="1401" spans="52:95" x14ac:dyDescent="0.25">
      <c r="AZ1401" s="230" t="s">
        <v>1634</v>
      </c>
      <c r="BA1401" s="230" t="s">
        <v>5332</v>
      </c>
      <c r="BB1401" s="230">
        <v>4</v>
      </c>
      <c r="BC1401" s="194" t="s">
        <v>7502</v>
      </c>
      <c r="BD1401" s="194" t="s">
        <v>13711</v>
      </c>
      <c r="BJ1401" s="230">
        <v>4</v>
      </c>
      <c r="BK1401" s="230" t="s">
        <v>7504</v>
      </c>
      <c r="BL1401" s="198" t="s">
        <v>7412</v>
      </c>
      <c r="CQ1401" s="199">
        <v>1</v>
      </c>
    </row>
    <row r="1402" spans="52:95" x14ac:dyDescent="0.25">
      <c r="AZ1402" s="230" t="s">
        <v>1634</v>
      </c>
      <c r="BA1402" s="230" t="s">
        <v>5332</v>
      </c>
      <c r="BB1402" s="230">
        <v>5</v>
      </c>
      <c r="BC1402" s="194" t="s">
        <v>7529</v>
      </c>
      <c r="BD1402" s="194" t="s">
        <v>13604</v>
      </c>
      <c r="BE1402" s="194" t="s">
        <v>7532</v>
      </c>
      <c r="BF1402" s="194" t="s">
        <v>7533</v>
      </c>
      <c r="BJ1402" s="230">
        <v>4</v>
      </c>
      <c r="BK1402" s="230" t="s">
        <v>7534</v>
      </c>
      <c r="BL1402" s="198" t="s">
        <v>7412</v>
      </c>
      <c r="CQ1402" s="199">
        <v>1</v>
      </c>
    </row>
    <row r="1403" spans="52:95" x14ac:dyDescent="0.25">
      <c r="AZ1403" s="230" t="s">
        <v>1634</v>
      </c>
      <c r="BA1403" s="230" t="s">
        <v>7562</v>
      </c>
      <c r="BB1403" s="230">
        <v>1</v>
      </c>
      <c r="BC1403" s="194" t="s">
        <v>7563</v>
      </c>
      <c r="BD1403" s="194" t="s">
        <v>13711</v>
      </c>
      <c r="BJ1403" s="230">
        <v>4</v>
      </c>
      <c r="BK1403" s="230" t="s">
        <v>7564</v>
      </c>
      <c r="BL1403" s="198" t="s">
        <v>7412</v>
      </c>
      <c r="CQ1403" s="199">
        <v>1</v>
      </c>
    </row>
    <row r="1404" spans="52:95" x14ac:dyDescent="0.25">
      <c r="AZ1404" s="230" t="s">
        <v>1634</v>
      </c>
      <c r="BA1404" s="230" t="s">
        <v>7562</v>
      </c>
      <c r="BB1404" s="230">
        <v>2</v>
      </c>
      <c r="BC1404" s="194" t="s">
        <v>7589</v>
      </c>
      <c r="BD1404" s="194" t="s">
        <v>7590</v>
      </c>
      <c r="BE1404" s="194" t="s">
        <v>7591</v>
      </c>
      <c r="BF1404" s="194" t="s">
        <v>7443</v>
      </c>
      <c r="BG1404" s="194" t="s">
        <v>7442</v>
      </c>
      <c r="BH1404" s="230" t="s">
        <v>7592</v>
      </c>
      <c r="BJ1404" s="230">
        <v>4</v>
      </c>
      <c r="BK1404" s="230" t="s">
        <v>7593</v>
      </c>
      <c r="BL1404" s="198" t="s">
        <v>7412</v>
      </c>
      <c r="CQ1404" s="199">
        <v>1</v>
      </c>
    </row>
    <row r="1405" spans="52:95" x14ac:dyDescent="0.25">
      <c r="AZ1405" s="230" t="s">
        <v>1634</v>
      </c>
      <c r="BA1405" s="230" t="s">
        <v>7562</v>
      </c>
      <c r="BB1405" s="230">
        <v>3</v>
      </c>
      <c r="BC1405" s="194" t="s">
        <v>7620</v>
      </c>
      <c r="BD1405" s="194" t="s">
        <v>13710</v>
      </c>
      <c r="BE1405" s="194" t="s">
        <v>13711</v>
      </c>
      <c r="BJ1405" s="230">
        <v>4</v>
      </c>
      <c r="BK1405" s="230" t="s">
        <v>7622</v>
      </c>
      <c r="BL1405" s="198" t="s">
        <v>7412</v>
      </c>
      <c r="CQ1405" s="199">
        <v>1</v>
      </c>
    </row>
    <row r="1406" spans="52:95" x14ac:dyDescent="0.25">
      <c r="AZ1406" s="230" t="s">
        <v>1634</v>
      </c>
      <c r="BA1406" s="230" t="s">
        <v>7562</v>
      </c>
      <c r="BB1406" s="230">
        <v>4</v>
      </c>
      <c r="BC1406" s="194" t="s">
        <v>7649</v>
      </c>
      <c r="BD1406" s="194" t="s">
        <v>7650</v>
      </c>
      <c r="BE1406" s="194" t="s">
        <v>7651</v>
      </c>
      <c r="BF1406" s="194" t="s">
        <v>7652</v>
      </c>
      <c r="BG1406" s="194" t="s">
        <v>7653</v>
      </c>
      <c r="BH1406" s="230" t="s">
        <v>7654</v>
      </c>
      <c r="BI1406" s="230" t="s">
        <v>7655</v>
      </c>
      <c r="BJ1406" s="230">
        <v>4</v>
      </c>
      <c r="BK1406" s="230" t="s">
        <v>7656</v>
      </c>
      <c r="BL1406" s="198" t="s">
        <v>7412</v>
      </c>
      <c r="CQ1406" s="199">
        <v>1</v>
      </c>
    </row>
    <row r="1407" spans="52:95" x14ac:dyDescent="0.25">
      <c r="AZ1407" s="230" t="s">
        <v>1634</v>
      </c>
      <c r="BA1407" s="230" t="s">
        <v>7562</v>
      </c>
      <c r="BB1407" s="230">
        <v>5</v>
      </c>
      <c r="BC1407" s="194" t="s">
        <v>7686</v>
      </c>
      <c r="BD1407" s="194" t="s">
        <v>7687</v>
      </c>
      <c r="BE1407" s="194" t="s">
        <v>7688</v>
      </c>
      <c r="BF1407" s="194" t="s">
        <v>7689</v>
      </c>
      <c r="BG1407" s="194" t="s">
        <v>7690</v>
      </c>
      <c r="BH1407" s="230" t="s">
        <v>7691</v>
      </c>
      <c r="BJ1407" s="230">
        <v>4</v>
      </c>
      <c r="BK1407" s="230" t="s">
        <v>7692</v>
      </c>
      <c r="BL1407" s="198" t="s">
        <v>7412</v>
      </c>
      <c r="CQ1407" s="199">
        <v>1</v>
      </c>
    </row>
    <row r="1408" spans="52:95" x14ac:dyDescent="0.25">
      <c r="AZ1408" s="230" t="s">
        <v>1634</v>
      </c>
      <c r="BA1408" s="230" t="s">
        <v>5333</v>
      </c>
      <c r="BB1408" s="230">
        <v>1</v>
      </c>
      <c r="BC1408" s="194" t="s">
        <v>7719</v>
      </c>
      <c r="BD1408" s="194" t="s">
        <v>13709</v>
      </c>
      <c r="BE1408" s="194" t="s">
        <v>10683</v>
      </c>
      <c r="BH1408" s="194"/>
      <c r="BI1408" s="194"/>
      <c r="BJ1408" s="230">
        <v>4</v>
      </c>
      <c r="BK1408" s="230" t="s">
        <v>7720</v>
      </c>
      <c r="BL1408" s="198" t="s">
        <v>7412</v>
      </c>
      <c r="CQ1408" s="199">
        <v>1</v>
      </c>
    </row>
    <row r="1409" spans="52:95" x14ac:dyDescent="0.25">
      <c r="AZ1409" s="230" t="s">
        <v>1634</v>
      </c>
      <c r="BA1409" s="230" t="s">
        <v>5333</v>
      </c>
      <c r="BB1409" s="230">
        <v>2</v>
      </c>
      <c r="BC1409" s="194" t="s">
        <v>7745</v>
      </c>
      <c r="BD1409" s="194" t="s">
        <v>7746</v>
      </c>
      <c r="BE1409" s="194" t="s">
        <v>7747</v>
      </c>
      <c r="BF1409" s="194" t="s">
        <v>7748</v>
      </c>
      <c r="BG1409" s="194" t="s">
        <v>7749</v>
      </c>
      <c r="BH1409" s="194" t="s">
        <v>7750</v>
      </c>
      <c r="BI1409" s="194"/>
      <c r="BJ1409" s="230">
        <v>4</v>
      </c>
      <c r="BK1409" s="230" t="s">
        <v>7751</v>
      </c>
      <c r="BL1409" s="198" t="s">
        <v>7412</v>
      </c>
      <c r="CQ1409" s="199">
        <v>1</v>
      </c>
    </row>
    <row r="1410" spans="52:95" x14ac:dyDescent="0.25">
      <c r="AZ1410" s="230" t="s">
        <v>1634</v>
      </c>
      <c r="BA1410" s="230" t="s">
        <v>5333</v>
      </c>
      <c r="BB1410" s="230">
        <v>3</v>
      </c>
      <c r="BC1410" s="194" t="s">
        <v>7781</v>
      </c>
      <c r="BD1410" s="194" t="s">
        <v>13709</v>
      </c>
      <c r="BE1410" s="194" t="s">
        <v>13711</v>
      </c>
      <c r="BH1410" s="194"/>
      <c r="BI1410" s="194"/>
      <c r="BJ1410" s="230">
        <v>4</v>
      </c>
      <c r="BK1410" s="230" t="s">
        <v>7782</v>
      </c>
      <c r="BL1410" s="198" t="s">
        <v>7412</v>
      </c>
      <c r="CQ1410" s="199">
        <v>1</v>
      </c>
    </row>
    <row r="1411" spans="52:95" x14ac:dyDescent="0.25">
      <c r="AZ1411" s="230" t="s">
        <v>1634</v>
      </c>
      <c r="BA1411" s="230" t="s">
        <v>5333</v>
      </c>
      <c r="BB1411" s="230">
        <v>4</v>
      </c>
      <c r="BC1411" s="194" t="s">
        <v>7806</v>
      </c>
      <c r="BD1411" s="194" t="s">
        <v>7807</v>
      </c>
      <c r="BE1411" s="194" t="s">
        <v>7808</v>
      </c>
      <c r="BF1411" s="194" t="s">
        <v>7654</v>
      </c>
      <c r="BG1411" s="194" t="s">
        <v>7809</v>
      </c>
      <c r="BH1411" s="194" t="s">
        <v>7810</v>
      </c>
      <c r="BI1411" s="194" t="s">
        <v>7811</v>
      </c>
      <c r="BJ1411" s="230">
        <v>4</v>
      </c>
      <c r="BK1411" s="230" t="s">
        <v>7812</v>
      </c>
      <c r="BL1411" s="198" t="s">
        <v>7412</v>
      </c>
      <c r="CQ1411" s="199">
        <v>1</v>
      </c>
    </row>
    <row r="1412" spans="52:95" x14ac:dyDescent="0.25">
      <c r="AZ1412" s="230" t="s">
        <v>1634</v>
      </c>
      <c r="BA1412" s="230" t="s">
        <v>5333</v>
      </c>
      <c r="BB1412" s="230">
        <v>5</v>
      </c>
      <c r="BC1412" s="194" t="s">
        <v>7836</v>
      </c>
      <c r="BD1412" s="194" t="s">
        <v>7837</v>
      </c>
      <c r="BE1412" s="194" t="s">
        <v>7838</v>
      </c>
      <c r="BF1412" s="194" t="s">
        <v>7839</v>
      </c>
      <c r="BG1412" s="194" t="s">
        <v>7840</v>
      </c>
      <c r="BH1412" s="194" t="s">
        <v>7533</v>
      </c>
      <c r="BI1412" s="194"/>
      <c r="BJ1412" s="230">
        <v>4</v>
      </c>
      <c r="BK1412" s="230" t="s">
        <v>7841</v>
      </c>
      <c r="BL1412" s="198" t="s">
        <v>7412</v>
      </c>
      <c r="CQ1412" s="199">
        <v>1</v>
      </c>
    </row>
    <row r="1413" spans="52:95" x14ac:dyDescent="0.25">
      <c r="AZ1413" s="230" t="s">
        <v>1655</v>
      </c>
      <c r="BA1413" s="230" t="s">
        <v>5332</v>
      </c>
      <c r="BB1413" s="230">
        <v>1</v>
      </c>
      <c r="BC1413" s="194" t="s">
        <v>7408</v>
      </c>
      <c r="BD1413" s="194" t="s">
        <v>13712</v>
      </c>
      <c r="BE1413" s="194" t="s">
        <v>10683</v>
      </c>
      <c r="BI1413" s="194"/>
      <c r="BJ1413" s="230">
        <v>4</v>
      </c>
      <c r="BK1413" s="230" t="s">
        <v>7411</v>
      </c>
      <c r="BL1413" s="198" t="s">
        <v>7412</v>
      </c>
      <c r="CQ1413" s="199">
        <v>1</v>
      </c>
    </row>
    <row r="1414" spans="52:95" x14ac:dyDescent="0.25">
      <c r="AZ1414" s="230" t="s">
        <v>1655</v>
      </c>
      <c r="BA1414" s="230" t="s">
        <v>5332</v>
      </c>
      <c r="BB1414" s="230">
        <v>2</v>
      </c>
      <c r="BC1414" s="194" t="s">
        <v>7439</v>
      </c>
      <c r="BD1414" s="194" t="s">
        <v>13712</v>
      </c>
      <c r="BE1414" s="194" t="s">
        <v>7441</v>
      </c>
      <c r="BF1414" s="194" t="s">
        <v>7442</v>
      </c>
      <c r="BG1414" s="194" t="s">
        <v>7443</v>
      </c>
      <c r="BI1414" s="194"/>
      <c r="BJ1414" s="230">
        <v>4</v>
      </c>
      <c r="BK1414" s="230" t="s">
        <v>7444</v>
      </c>
      <c r="BL1414" s="198" t="s">
        <v>7412</v>
      </c>
      <c r="CQ1414" s="199">
        <v>1</v>
      </c>
    </row>
    <row r="1415" spans="52:95" x14ac:dyDescent="0.25">
      <c r="AZ1415" s="230" t="s">
        <v>1655</v>
      </c>
      <c r="BA1415" s="230" t="s">
        <v>5332</v>
      </c>
      <c r="BB1415" s="230">
        <v>3</v>
      </c>
      <c r="BC1415" s="194" t="s">
        <v>7472</v>
      </c>
      <c r="BD1415" s="194" t="s">
        <v>13713</v>
      </c>
      <c r="BE1415" s="194" t="s">
        <v>13714</v>
      </c>
      <c r="BI1415" s="194"/>
      <c r="BJ1415" s="230">
        <v>4</v>
      </c>
      <c r="BK1415" s="230" t="s">
        <v>7474</v>
      </c>
      <c r="BL1415" s="198" t="s">
        <v>7412</v>
      </c>
      <c r="CQ1415" s="199">
        <v>1</v>
      </c>
    </row>
    <row r="1416" spans="52:95" x14ac:dyDescent="0.25">
      <c r="AZ1416" s="230" t="s">
        <v>1655</v>
      </c>
      <c r="BA1416" s="230" t="s">
        <v>5332</v>
      </c>
      <c r="BB1416" s="230">
        <v>4</v>
      </c>
      <c r="BC1416" s="194" t="s">
        <v>7502</v>
      </c>
      <c r="BD1416" s="194" t="s">
        <v>13714</v>
      </c>
      <c r="BJ1416" s="230">
        <v>4</v>
      </c>
      <c r="BK1416" s="230" t="s">
        <v>7504</v>
      </c>
      <c r="BL1416" s="198" t="s">
        <v>7412</v>
      </c>
      <c r="CQ1416" s="199">
        <v>1</v>
      </c>
    </row>
    <row r="1417" spans="52:95" x14ac:dyDescent="0.25">
      <c r="AZ1417" s="230" t="s">
        <v>1655</v>
      </c>
      <c r="BA1417" s="230" t="s">
        <v>5332</v>
      </c>
      <c r="BB1417" s="230">
        <v>5</v>
      </c>
      <c r="BC1417" s="194" t="s">
        <v>7529</v>
      </c>
      <c r="BD1417" s="194" t="s">
        <v>7532</v>
      </c>
      <c r="BE1417" s="194" t="s">
        <v>7533</v>
      </c>
      <c r="BJ1417" s="230">
        <v>4</v>
      </c>
      <c r="BK1417" s="230" t="s">
        <v>7534</v>
      </c>
      <c r="BL1417" s="198" t="s">
        <v>7412</v>
      </c>
      <c r="CQ1417" s="199">
        <v>1</v>
      </c>
    </row>
    <row r="1418" spans="52:95" x14ac:dyDescent="0.25">
      <c r="AZ1418" s="230" t="s">
        <v>1655</v>
      </c>
      <c r="BA1418" s="230" t="s">
        <v>7562</v>
      </c>
      <c r="BB1418" s="230">
        <v>1</v>
      </c>
      <c r="BC1418" s="194" t="s">
        <v>7563</v>
      </c>
      <c r="BD1418" s="194" t="s">
        <v>13714</v>
      </c>
      <c r="BJ1418" s="230">
        <v>4</v>
      </c>
      <c r="BK1418" s="230" t="s">
        <v>7564</v>
      </c>
      <c r="BL1418" s="198" t="s">
        <v>7412</v>
      </c>
      <c r="CQ1418" s="199">
        <v>1</v>
      </c>
    </row>
    <row r="1419" spans="52:95" x14ac:dyDescent="0.25">
      <c r="AZ1419" s="230" t="s">
        <v>1655</v>
      </c>
      <c r="BA1419" s="230" t="s">
        <v>7562</v>
      </c>
      <c r="BB1419" s="230">
        <v>2</v>
      </c>
      <c r="BC1419" s="194" t="s">
        <v>7589</v>
      </c>
      <c r="BD1419" s="194" t="s">
        <v>7590</v>
      </c>
      <c r="BE1419" s="194" t="s">
        <v>7591</v>
      </c>
      <c r="BF1419" s="194" t="s">
        <v>7443</v>
      </c>
      <c r="BG1419" s="194" t="s">
        <v>7442</v>
      </c>
      <c r="BH1419" s="230" t="s">
        <v>7592</v>
      </c>
      <c r="BJ1419" s="230">
        <v>4</v>
      </c>
      <c r="BK1419" s="230" t="s">
        <v>7593</v>
      </c>
      <c r="BL1419" s="198" t="s">
        <v>7412</v>
      </c>
      <c r="CQ1419" s="199">
        <v>1</v>
      </c>
    </row>
    <row r="1420" spans="52:95" x14ac:dyDescent="0.25">
      <c r="AZ1420" s="230" t="s">
        <v>1655</v>
      </c>
      <c r="BA1420" s="230" t="s">
        <v>7562</v>
      </c>
      <c r="BB1420" s="230">
        <v>3</v>
      </c>
      <c r="BC1420" s="194" t="s">
        <v>7620</v>
      </c>
      <c r="BD1420" s="194" t="s">
        <v>13713</v>
      </c>
      <c r="BE1420" s="194" t="s">
        <v>13714</v>
      </c>
      <c r="BI1420" s="194"/>
      <c r="BJ1420" s="230">
        <v>4</v>
      </c>
      <c r="BK1420" s="230" t="s">
        <v>7622</v>
      </c>
      <c r="BL1420" s="198" t="s">
        <v>7412</v>
      </c>
      <c r="CQ1420" s="199">
        <v>1</v>
      </c>
    </row>
    <row r="1421" spans="52:95" x14ac:dyDescent="0.25">
      <c r="AZ1421" s="230" t="s">
        <v>1655</v>
      </c>
      <c r="BA1421" s="230" t="s">
        <v>7562</v>
      </c>
      <c r="BB1421" s="230">
        <v>4</v>
      </c>
      <c r="BC1421" s="194" t="s">
        <v>7649</v>
      </c>
      <c r="BD1421" s="194" t="s">
        <v>7650</v>
      </c>
      <c r="BE1421" s="194" t="s">
        <v>7651</v>
      </c>
      <c r="BF1421" s="194" t="s">
        <v>7652</v>
      </c>
      <c r="BG1421" s="194" t="s">
        <v>7653</v>
      </c>
      <c r="BH1421" s="230" t="s">
        <v>7654</v>
      </c>
      <c r="BI1421" s="230" t="s">
        <v>7655</v>
      </c>
      <c r="BJ1421" s="230">
        <v>4</v>
      </c>
      <c r="BK1421" s="230" t="s">
        <v>7656</v>
      </c>
      <c r="BL1421" s="198" t="s">
        <v>7412</v>
      </c>
      <c r="CQ1421" s="199">
        <v>1</v>
      </c>
    </row>
    <row r="1422" spans="52:95" x14ac:dyDescent="0.25">
      <c r="AZ1422" s="230" t="s">
        <v>1655</v>
      </c>
      <c r="BA1422" s="230" t="s">
        <v>7562</v>
      </c>
      <c r="BB1422" s="230">
        <v>5</v>
      </c>
      <c r="BC1422" s="194" t="s">
        <v>7686</v>
      </c>
      <c r="BD1422" s="194" t="s">
        <v>7687</v>
      </c>
      <c r="BE1422" s="194" t="s">
        <v>7688</v>
      </c>
      <c r="BF1422" s="194" t="s">
        <v>7689</v>
      </c>
      <c r="BG1422" s="194" t="s">
        <v>7690</v>
      </c>
      <c r="BH1422" s="230" t="s">
        <v>7691</v>
      </c>
      <c r="BJ1422" s="230">
        <v>4</v>
      </c>
      <c r="BK1422" s="230" t="s">
        <v>7692</v>
      </c>
      <c r="BL1422" s="198" t="s">
        <v>7412</v>
      </c>
      <c r="CQ1422" s="199">
        <v>1</v>
      </c>
    </row>
    <row r="1423" spans="52:95" x14ac:dyDescent="0.25">
      <c r="AZ1423" s="230" t="s">
        <v>1655</v>
      </c>
      <c r="BA1423" s="230" t="s">
        <v>5333</v>
      </c>
      <c r="BB1423" s="230">
        <v>1</v>
      </c>
      <c r="BC1423" s="194" t="s">
        <v>7719</v>
      </c>
      <c r="BD1423" s="194" t="s">
        <v>13712</v>
      </c>
      <c r="BE1423" s="194" t="s">
        <v>10683</v>
      </c>
      <c r="BH1423" s="194"/>
      <c r="BI1423" s="194"/>
      <c r="BJ1423" s="230">
        <v>4</v>
      </c>
      <c r="BK1423" s="230" t="s">
        <v>7720</v>
      </c>
      <c r="BL1423" s="198" t="s">
        <v>7412</v>
      </c>
      <c r="CQ1423" s="199">
        <v>1</v>
      </c>
    </row>
    <row r="1424" spans="52:95" x14ac:dyDescent="0.25">
      <c r="AZ1424" s="230" t="s">
        <v>1655</v>
      </c>
      <c r="BA1424" s="230" t="s">
        <v>5333</v>
      </c>
      <c r="BB1424" s="230">
        <v>2</v>
      </c>
      <c r="BC1424" s="194" t="s">
        <v>7745</v>
      </c>
      <c r="BD1424" s="194" t="s">
        <v>7746</v>
      </c>
      <c r="BE1424" s="194" t="s">
        <v>7747</v>
      </c>
      <c r="BF1424" s="194" t="s">
        <v>7748</v>
      </c>
      <c r="BG1424" s="194" t="s">
        <v>7749</v>
      </c>
      <c r="BH1424" s="194" t="s">
        <v>7750</v>
      </c>
      <c r="BI1424" s="194"/>
      <c r="BJ1424" s="230">
        <v>4</v>
      </c>
      <c r="BK1424" s="230" t="s">
        <v>7751</v>
      </c>
      <c r="BL1424" s="198" t="s">
        <v>7412</v>
      </c>
      <c r="CQ1424" s="199">
        <v>1</v>
      </c>
    </row>
    <row r="1425" spans="52:95" x14ac:dyDescent="0.25">
      <c r="AZ1425" s="230" t="s">
        <v>1655</v>
      </c>
      <c r="BA1425" s="230" t="s">
        <v>5333</v>
      </c>
      <c r="BB1425" s="230">
        <v>3</v>
      </c>
      <c r="BC1425" s="194" t="s">
        <v>7781</v>
      </c>
      <c r="BD1425" s="194" t="s">
        <v>13712</v>
      </c>
      <c r="BE1425" s="194" t="s">
        <v>13714</v>
      </c>
      <c r="BH1425" s="194"/>
      <c r="BI1425" s="194"/>
      <c r="BJ1425" s="230">
        <v>4</v>
      </c>
      <c r="BK1425" s="230" t="s">
        <v>7782</v>
      </c>
      <c r="BL1425" s="198" t="s">
        <v>7412</v>
      </c>
      <c r="CQ1425" s="199">
        <v>1</v>
      </c>
    </row>
    <row r="1426" spans="52:95" x14ac:dyDescent="0.25">
      <c r="AZ1426" s="230" t="s">
        <v>1655</v>
      </c>
      <c r="BA1426" s="230" t="s">
        <v>5333</v>
      </c>
      <c r="BB1426" s="230">
        <v>4</v>
      </c>
      <c r="BC1426" s="194" t="s">
        <v>7806</v>
      </c>
      <c r="BD1426" s="194" t="s">
        <v>7807</v>
      </c>
      <c r="BE1426" s="194" t="s">
        <v>7808</v>
      </c>
      <c r="BF1426" s="194" t="s">
        <v>7654</v>
      </c>
      <c r="BG1426" s="194" t="s">
        <v>7809</v>
      </c>
      <c r="BH1426" s="194" t="s">
        <v>7810</v>
      </c>
      <c r="BI1426" s="194" t="s">
        <v>7811</v>
      </c>
      <c r="BJ1426" s="230">
        <v>4</v>
      </c>
      <c r="BK1426" s="230" t="s">
        <v>7812</v>
      </c>
      <c r="BL1426" s="198" t="s">
        <v>7412</v>
      </c>
      <c r="CQ1426" s="199">
        <v>1</v>
      </c>
    </row>
    <row r="1427" spans="52:95" x14ac:dyDescent="0.25">
      <c r="AZ1427" s="230" t="s">
        <v>1655</v>
      </c>
      <c r="BA1427" s="230" t="s">
        <v>5333</v>
      </c>
      <c r="BB1427" s="230">
        <v>5</v>
      </c>
      <c r="BC1427" s="194" t="s">
        <v>7836</v>
      </c>
      <c r="BD1427" s="194" t="s">
        <v>7837</v>
      </c>
      <c r="BE1427" s="194" t="s">
        <v>7838</v>
      </c>
      <c r="BF1427" s="194" t="s">
        <v>7839</v>
      </c>
      <c r="BG1427" s="194" t="s">
        <v>7840</v>
      </c>
      <c r="BH1427" s="194" t="s">
        <v>7533</v>
      </c>
      <c r="BI1427" s="194"/>
      <c r="BJ1427" s="230">
        <v>4</v>
      </c>
      <c r="BK1427" s="230" t="s">
        <v>7841</v>
      </c>
      <c r="BL1427" s="198" t="s">
        <v>7412</v>
      </c>
      <c r="CQ1427" s="199">
        <v>1</v>
      </c>
    </row>
    <row r="1428" spans="52:95" x14ac:dyDescent="0.25">
      <c r="AZ1428" s="230" t="s">
        <v>1677</v>
      </c>
      <c r="BA1428" s="230" t="s">
        <v>5332</v>
      </c>
      <c r="BB1428" s="230">
        <v>1</v>
      </c>
      <c r="BC1428" s="194" t="s">
        <v>7408</v>
      </c>
      <c r="BD1428" s="194" t="s">
        <v>13715</v>
      </c>
      <c r="BE1428" s="194" t="s">
        <v>10683</v>
      </c>
      <c r="BJ1428" s="230">
        <v>4</v>
      </c>
      <c r="BK1428" s="230" t="s">
        <v>7411</v>
      </c>
      <c r="BL1428" s="198" t="s">
        <v>7412</v>
      </c>
      <c r="CQ1428" s="199">
        <v>1</v>
      </c>
    </row>
    <row r="1429" spans="52:95" x14ac:dyDescent="0.25">
      <c r="AZ1429" s="230" t="s">
        <v>1677</v>
      </c>
      <c r="BA1429" s="230" t="s">
        <v>5332</v>
      </c>
      <c r="BB1429" s="230">
        <v>2</v>
      </c>
      <c r="BC1429" s="194" t="s">
        <v>7439</v>
      </c>
      <c r="BD1429" s="194" t="s">
        <v>13715</v>
      </c>
      <c r="BE1429" s="194" t="s">
        <v>7441</v>
      </c>
      <c r="BF1429" s="194" t="s">
        <v>7442</v>
      </c>
      <c r="BG1429" s="194" t="s">
        <v>7443</v>
      </c>
      <c r="BJ1429" s="230">
        <v>4</v>
      </c>
      <c r="BK1429" s="230" t="s">
        <v>7444</v>
      </c>
      <c r="BL1429" s="198" t="s">
        <v>7412</v>
      </c>
      <c r="CQ1429" s="199">
        <v>1</v>
      </c>
    </row>
    <row r="1430" spans="52:95" x14ac:dyDescent="0.25">
      <c r="AZ1430" s="230" t="s">
        <v>1677</v>
      </c>
      <c r="BA1430" s="230" t="s">
        <v>5332</v>
      </c>
      <c r="BB1430" s="230">
        <v>3</v>
      </c>
      <c r="BC1430" s="194" t="s">
        <v>7472</v>
      </c>
      <c r="BD1430" s="194" t="s">
        <v>13716</v>
      </c>
      <c r="BE1430" s="194" t="s">
        <v>13717</v>
      </c>
      <c r="BJ1430" s="230">
        <v>4</v>
      </c>
      <c r="BK1430" s="230" t="s">
        <v>7474</v>
      </c>
      <c r="BL1430" s="198" t="s">
        <v>7412</v>
      </c>
      <c r="CQ1430" s="199">
        <v>1</v>
      </c>
    </row>
    <row r="1431" spans="52:95" x14ac:dyDescent="0.25">
      <c r="AZ1431" s="230" t="s">
        <v>1677</v>
      </c>
      <c r="BA1431" s="230" t="s">
        <v>5332</v>
      </c>
      <c r="BB1431" s="230">
        <v>4</v>
      </c>
      <c r="BC1431" s="194" t="s">
        <v>7502</v>
      </c>
      <c r="BD1431" s="194" t="s">
        <v>13717</v>
      </c>
      <c r="BJ1431" s="230">
        <v>4</v>
      </c>
      <c r="BK1431" s="230" t="s">
        <v>7504</v>
      </c>
      <c r="BL1431" s="198" t="s">
        <v>7412</v>
      </c>
      <c r="CQ1431" s="199">
        <v>1</v>
      </c>
    </row>
    <row r="1432" spans="52:95" x14ac:dyDescent="0.25">
      <c r="AZ1432" s="230" t="s">
        <v>1677</v>
      </c>
      <c r="BA1432" s="230" t="s">
        <v>5332</v>
      </c>
      <c r="BB1432" s="230">
        <v>5</v>
      </c>
      <c r="BC1432" s="194" t="s">
        <v>7529</v>
      </c>
      <c r="BD1432" s="194" t="s">
        <v>9764</v>
      </c>
      <c r="BE1432" s="194" t="s">
        <v>7532</v>
      </c>
      <c r="BF1432" s="194" t="s">
        <v>7533</v>
      </c>
      <c r="BJ1432" s="230">
        <v>4</v>
      </c>
      <c r="BK1432" s="230" t="s">
        <v>7534</v>
      </c>
      <c r="BL1432" s="198" t="s">
        <v>7412</v>
      </c>
      <c r="CQ1432" s="199">
        <v>1</v>
      </c>
    </row>
    <row r="1433" spans="52:95" x14ac:dyDescent="0.25">
      <c r="AZ1433" s="230" t="s">
        <v>1677</v>
      </c>
      <c r="BA1433" s="230" t="s">
        <v>7562</v>
      </c>
      <c r="BB1433" s="230">
        <v>1</v>
      </c>
      <c r="BC1433" s="194" t="s">
        <v>7563</v>
      </c>
      <c r="BD1433" s="194" t="s">
        <v>13717</v>
      </c>
      <c r="BJ1433" s="230">
        <v>4</v>
      </c>
      <c r="BK1433" s="230" t="s">
        <v>7564</v>
      </c>
      <c r="BL1433" s="198" t="s">
        <v>7412</v>
      </c>
      <c r="CQ1433" s="199">
        <v>1</v>
      </c>
    </row>
    <row r="1434" spans="52:95" x14ac:dyDescent="0.25">
      <c r="AZ1434" s="230" t="s">
        <v>1677</v>
      </c>
      <c r="BA1434" s="230" t="s">
        <v>7562</v>
      </c>
      <c r="BB1434" s="230">
        <v>2</v>
      </c>
      <c r="BC1434" s="194" t="s">
        <v>7589</v>
      </c>
      <c r="BD1434" s="194" t="s">
        <v>7590</v>
      </c>
      <c r="BE1434" s="194" t="s">
        <v>7591</v>
      </c>
      <c r="BF1434" s="194" t="s">
        <v>7443</v>
      </c>
      <c r="BG1434" s="194" t="s">
        <v>7442</v>
      </c>
      <c r="BH1434" s="230" t="s">
        <v>7592</v>
      </c>
      <c r="BJ1434" s="230">
        <v>4</v>
      </c>
      <c r="BK1434" s="230" t="s">
        <v>7593</v>
      </c>
      <c r="BL1434" s="198" t="s">
        <v>7412</v>
      </c>
      <c r="CQ1434" s="199">
        <v>1</v>
      </c>
    </row>
    <row r="1435" spans="52:95" x14ac:dyDescent="0.25">
      <c r="AZ1435" s="230" t="s">
        <v>1677</v>
      </c>
      <c r="BA1435" s="230" t="s">
        <v>7562</v>
      </c>
      <c r="BB1435" s="230">
        <v>3</v>
      </c>
      <c r="BC1435" s="194" t="s">
        <v>7620</v>
      </c>
      <c r="BD1435" s="194" t="s">
        <v>13716</v>
      </c>
      <c r="BE1435" s="194" t="s">
        <v>13717</v>
      </c>
      <c r="BJ1435" s="230">
        <v>4</v>
      </c>
      <c r="BK1435" s="230" t="s">
        <v>7622</v>
      </c>
      <c r="BL1435" s="198" t="s">
        <v>7412</v>
      </c>
      <c r="CQ1435" s="199">
        <v>1</v>
      </c>
    </row>
    <row r="1436" spans="52:95" x14ac:dyDescent="0.25">
      <c r="AZ1436" s="230" t="s">
        <v>1677</v>
      </c>
      <c r="BA1436" s="230" t="s">
        <v>7562</v>
      </c>
      <c r="BB1436" s="230">
        <v>4</v>
      </c>
      <c r="BC1436" s="194" t="s">
        <v>7649</v>
      </c>
      <c r="BD1436" s="194" t="s">
        <v>7650</v>
      </c>
      <c r="BE1436" s="194" t="s">
        <v>7651</v>
      </c>
      <c r="BF1436" s="194" t="s">
        <v>7652</v>
      </c>
      <c r="BG1436" s="194" t="s">
        <v>7653</v>
      </c>
      <c r="BH1436" s="230" t="s">
        <v>7654</v>
      </c>
      <c r="BI1436" s="230" t="s">
        <v>7655</v>
      </c>
      <c r="BJ1436" s="230">
        <v>4</v>
      </c>
      <c r="BK1436" s="230" t="s">
        <v>7656</v>
      </c>
      <c r="BL1436" s="198" t="s">
        <v>7412</v>
      </c>
      <c r="CQ1436" s="199">
        <v>1</v>
      </c>
    </row>
    <row r="1437" spans="52:95" x14ac:dyDescent="0.25">
      <c r="AZ1437" s="230" t="s">
        <v>1677</v>
      </c>
      <c r="BA1437" s="230" t="s">
        <v>7562</v>
      </c>
      <c r="BB1437" s="230">
        <v>5</v>
      </c>
      <c r="BC1437" s="194" t="s">
        <v>7686</v>
      </c>
      <c r="BD1437" s="194" t="s">
        <v>7687</v>
      </c>
      <c r="BE1437" s="194" t="s">
        <v>7688</v>
      </c>
      <c r="BF1437" s="194" t="s">
        <v>7689</v>
      </c>
      <c r="BG1437" s="194" t="s">
        <v>7690</v>
      </c>
      <c r="BH1437" s="230" t="s">
        <v>7691</v>
      </c>
      <c r="BJ1437" s="230">
        <v>4</v>
      </c>
      <c r="BK1437" s="230" t="s">
        <v>7692</v>
      </c>
      <c r="BL1437" s="198" t="s">
        <v>7412</v>
      </c>
      <c r="CQ1437" s="199">
        <v>1</v>
      </c>
    </row>
    <row r="1438" spans="52:95" x14ac:dyDescent="0.25">
      <c r="AZ1438" s="230" t="s">
        <v>1677</v>
      </c>
      <c r="BA1438" s="230" t="s">
        <v>5333</v>
      </c>
      <c r="BB1438" s="230">
        <v>1</v>
      </c>
      <c r="BC1438" s="194" t="s">
        <v>7719</v>
      </c>
      <c r="BD1438" s="194" t="s">
        <v>13715</v>
      </c>
      <c r="BE1438" s="194" t="s">
        <v>10683</v>
      </c>
      <c r="BH1438" s="194"/>
      <c r="BI1438" s="194"/>
      <c r="BJ1438" s="230">
        <v>4</v>
      </c>
      <c r="BK1438" s="230" t="s">
        <v>7720</v>
      </c>
      <c r="BL1438" s="198" t="s">
        <v>7412</v>
      </c>
      <c r="CQ1438" s="199">
        <v>1</v>
      </c>
    </row>
    <row r="1439" spans="52:95" x14ac:dyDescent="0.25">
      <c r="AZ1439" s="230" t="s">
        <v>1677</v>
      </c>
      <c r="BA1439" s="230" t="s">
        <v>5333</v>
      </c>
      <c r="BB1439" s="230">
        <v>2</v>
      </c>
      <c r="BC1439" s="194" t="s">
        <v>7745</v>
      </c>
      <c r="BD1439" s="194" t="s">
        <v>7746</v>
      </c>
      <c r="BE1439" s="194" t="s">
        <v>7747</v>
      </c>
      <c r="BF1439" s="194" t="s">
        <v>7748</v>
      </c>
      <c r="BG1439" s="194" t="s">
        <v>7749</v>
      </c>
      <c r="BH1439" s="194" t="s">
        <v>7750</v>
      </c>
      <c r="BI1439" s="194"/>
      <c r="BJ1439" s="230">
        <v>4</v>
      </c>
      <c r="BK1439" s="230" t="s">
        <v>7751</v>
      </c>
      <c r="BL1439" s="198" t="s">
        <v>7412</v>
      </c>
      <c r="CQ1439" s="199">
        <v>1</v>
      </c>
    </row>
    <row r="1440" spans="52:95" x14ac:dyDescent="0.25">
      <c r="AZ1440" s="230" t="s">
        <v>1677</v>
      </c>
      <c r="BA1440" s="230" t="s">
        <v>5333</v>
      </c>
      <c r="BB1440" s="230">
        <v>3</v>
      </c>
      <c r="BC1440" s="194" t="s">
        <v>7781</v>
      </c>
      <c r="BD1440" s="194" t="s">
        <v>13715</v>
      </c>
      <c r="BE1440" s="194" t="s">
        <v>13717</v>
      </c>
      <c r="BH1440" s="194"/>
      <c r="BI1440" s="194"/>
      <c r="BJ1440" s="230">
        <v>4</v>
      </c>
      <c r="BK1440" s="230" t="s">
        <v>7782</v>
      </c>
      <c r="BL1440" s="198" t="s">
        <v>7412</v>
      </c>
      <c r="CQ1440" s="199">
        <v>1</v>
      </c>
    </row>
    <row r="1441" spans="52:95" x14ac:dyDescent="0.25">
      <c r="AZ1441" s="230" t="s">
        <v>1677</v>
      </c>
      <c r="BA1441" s="230" t="s">
        <v>5333</v>
      </c>
      <c r="BB1441" s="230">
        <v>4</v>
      </c>
      <c r="BC1441" s="194" t="s">
        <v>7806</v>
      </c>
      <c r="BD1441" s="194" t="s">
        <v>7807</v>
      </c>
      <c r="BE1441" s="194" t="s">
        <v>7808</v>
      </c>
      <c r="BF1441" s="194" t="s">
        <v>7654</v>
      </c>
      <c r="BG1441" s="194" t="s">
        <v>7809</v>
      </c>
      <c r="BH1441" s="194" t="s">
        <v>7810</v>
      </c>
      <c r="BI1441" s="194" t="s">
        <v>7811</v>
      </c>
      <c r="BJ1441" s="230">
        <v>4</v>
      </c>
      <c r="BK1441" s="230" t="s">
        <v>7812</v>
      </c>
      <c r="BL1441" s="198" t="s">
        <v>7412</v>
      </c>
      <c r="CQ1441" s="199">
        <v>1</v>
      </c>
    </row>
    <row r="1442" spans="52:95" x14ac:dyDescent="0.25">
      <c r="AZ1442" s="230" t="s">
        <v>1677</v>
      </c>
      <c r="BA1442" s="230" t="s">
        <v>5333</v>
      </c>
      <c r="BB1442" s="230">
        <v>5</v>
      </c>
      <c r="BC1442" s="194" t="s">
        <v>7836</v>
      </c>
      <c r="BD1442" s="194" t="s">
        <v>7837</v>
      </c>
      <c r="BE1442" s="194" t="s">
        <v>7838</v>
      </c>
      <c r="BF1442" s="194" t="s">
        <v>7839</v>
      </c>
      <c r="BG1442" s="194" t="s">
        <v>7840</v>
      </c>
      <c r="BH1442" s="194" t="s">
        <v>7533</v>
      </c>
      <c r="BI1442" s="194"/>
      <c r="BJ1442" s="230">
        <v>4</v>
      </c>
      <c r="BK1442" s="230" t="s">
        <v>7841</v>
      </c>
      <c r="BL1442" s="198" t="s">
        <v>7412</v>
      </c>
      <c r="CQ1442" s="199">
        <v>1</v>
      </c>
    </row>
    <row r="1443" spans="52:95" x14ac:dyDescent="0.25">
      <c r="AZ1443" s="230" t="s">
        <v>1698</v>
      </c>
      <c r="BA1443" s="230" t="s">
        <v>5332</v>
      </c>
      <c r="BB1443" s="230">
        <v>1</v>
      </c>
      <c r="BC1443" s="194" t="s">
        <v>7408</v>
      </c>
      <c r="BD1443" s="194" t="s">
        <v>13718</v>
      </c>
      <c r="BE1443" s="194" t="s">
        <v>10683</v>
      </c>
      <c r="BI1443" s="194"/>
      <c r="BJ1443" s="230">
        <v>4</v>
      </c>
      <c r="BK1443" s="230" t="s">
        <v>7411</v>
      </c>
      <c r="BL1443" s="198" t="s">
        <v>7412</v>
      </c>
      <c r="CQ1443" s="199">
        <v>1</v>
      </c>
    </row>
    <row r="1444" spans="52:95" x14ac:dyDescent="0.25">
      <c r="AZ1444" s="230" t="s">
        <v>1698</v>
      </c>
      <c r="BA1444" s="230" t="s">
        <v>5332</v>
      </c>
      <c r="BB1444" s="230">
        <v>2</v>
      </c>
      <c r="BC1444" s="194" t="s">
        <v>7439</v>
      </c>
      <c r="BD1444" s="194" t="s">
        <v>13719</v>
      </c>
      <c r="BE1444" s="194" t="s">
        <v>7441</v>
      </c>
      <c r="BF1444" s="194" t="s">
        <v>7442</v>
      </c>
      <c r="BG1444" s="194" t="s">
        <v>7443</v>
      </c>
      <c r="BI1444" s="194"/>
      <c r="BJ1444" s="230">
        <v>4</v>
      </c>
      <c r="BK1444" s="230" t="s">
        <v>7444</v>
      </c>
      <c r="BL1444" s="198" t="s">
        <v>7412</v>
      </c>
      <c r="CQ1444" s="199">
        <v>1</v>
      </c>
    </row>
    <row r="1445" spans="52:95" x14ac:dyDescent="0.25">
      <c r="AZ1445" s="230" t="s">
        <v>1698</v>
      </c>
      <c r="BA1445" s="230" t="s">
        <v>5332</v>
      </c>
      <c r="BB1445" s="230">
        <v>3</v>
      </c>
      <c r="BC1445" s="194" t="s">
        <v>7472</v>
      </c>
      <c r="BD1445" s="194" t="s">
        <v>13720</v>
      </c>
      <c r="BE1445" s="194" t="s">
        <v>13721</v>
      </c>
      <c r="BJ1445" s="230">
        <v>4</v>
      </c>
      <c r="BK1445" s="230" t="s">
        <v>7474</v>
      </c>
      <c r="BL1445" s="198" t="s">
        <v>7412</v>
      </c>
      <c r="CQ1445" s="199">
        <v>1</v>
      </c>
    </row>
    <row r="1446" spans="52:95" x14ac:dyDescent="0.25">
      <c r="AZ1446" s="230" t="s">
        <v>1698</v>
      </c>
      <c r="BA1446" s="230" t="s">
        <v>5332</v>
      </c>
      <c r="BB1446" s="230">
        <v>4</v>
      </c>
      <c r="BC1446" s="194" t="s">
        <v>7502</v>
      </c>
      <c r="BD1446" s="194" t="s">
        <v>13722</v>
      </c>
      <c r="BJ1446" s="230">
        <v>4</v>
      </c>
      <c r="BK1446" s="230" t="s">
        <v>7504</v>
      </c>
      <c r="BL1446" s="198" t="s">
        <v>7412</v>
      </c>
      <c r="CQ1446" s="199">
        <v>1</v>
      </c>
    </row>
    <row r="1447" spans="52:95" x14ac:dyDescent="0.25">
      <c r="AZ1447" s="230" t="s">
        <v>1698</v>
      </c>
      <c r="BA1447" s="230" t="s">
        <v>5332</v>
      </c>
      <c r="BB1447" s="230">
        <v>5</v>
      </c>
      <c r="BC1447" s="194" t="s">
        <v>7529</v>
      </c>
      <c r="BD1447" s="194" t="s">
        <v>13615</v>
      </c>
      <c r="BE1447" s="194" t="s">
        <v>7532</v>
      </c>
      <c r="BF1447" s="194" t="s">
        <v>7533</v>
      </c>
      <c r="BJ1447" s="230">
        <v>4</v>
      </c>
      <c r="BK1447" s="230" t="s">
        <v>7534</v>
      </c>
      <c r="BL1447" s="198" t="s">
        <v>7412</v>
      </c>
      <c r="CQ1447" s="199">
        <v>1</v>
      </c>
    </row>
    <row r="1448" spans="52:95" x14ac:dyDescent="0.25">
      <c r="AZ1448" s="230" t="s">
        <v>1698</v>
      </c>
      <c r="BA1448" s="230" t="s">
        <v>7562</v>
      </c>
      <c r="BB1448" s="230">
        <v>1</v>
      </c>
      <c r="BC1448" s="194" t="s">
        <v>7563</v>
      </c>
      <c r="BD1448" s="194" t="s">
        <v>13722</v>
      </c>
      <c r="BJ1448" s="230">
        <v>4</v>
      </c>
      <c r="BK1448" s="230" t="s">
        <v>7564</v>
      </c>
      <c r="BL1448" s="198" t="s">
        <v>7412</v>
      </c>
      <c r="CQ1448" s="199">
        <v>1</v>
      </c>
    </row>
    <row r="1449" spans="52:95" x14ac:dyDescent="0.25">
      <c r="AZ1449" s="230" t="s">
        <v>1698</v>
      </c>
      <c r="BA1449" s="230" t="s">
        <v>7562</v>
      </c>
      <c r="BB1449" s="230">
        <v>2</v>
      </c>
      <c r="BC1449" s="194" t="s">
        <v>7589</v>
      </c>
      <c r="BD1449" s="194" t="s">
        <v>7590</v>
      </c>
      <c r="BE1449" s="194" t="s">
        <v>7591</v>
      </c>
      <c r="BF1449" s="194" t="s">
        <v>7443</v>
      </c>
      <c r="BG1449" s="194" t="s">
        <v>7442</v>
      </c>
      <c r="BH1449" s="230" t="s">
        <v>7592</v>
      </c>
      <c r="BJ1449" s="230">
        <v>4</v>
      </c>
      <c r="BK1449" s="230" t="s">
        <v>7593</v>
      </c>
      <c r="BL1449" s="198" t="s">
        <v>7412</v>
      </c>
      <c r="CQ1449" s="199">
        <v>1</v>
      </c>
    </row>
    <row r="1450" spans="52:95" x14ac:dyDescent="0.25">
      <c r="AZ1450" s="230" t="s">
        <v>1698</v>
      </c>
      <c r="BA1450" s="230" t="s">
        <v>7562</v>
      </c>
      <c r="BB1450" s="230">
        <v>3</v>
      </c>
      <c r="BC1450" s="194" t="s">
        <v>7620</v>
      </c>
      <c r="BD1450" s="194" t="s">
        <v>13720</v>
      </c>
      <c r="BE1450" s="194" t="s">
        <v>13721</v>
      </c>
      <c r="BJ1450" s="230">
        <v>4</v>
      </c>
      <c r="BK1450" s="230" t="s">
        <v>7622</v>
      </c>
      <c r="BL1450" s="198" t="s">
        <v>7412</v>
      </c>
      <c r="CQ1450" s="199">
        <v>1</v>
      </c>
    </row>
    <row r="1451" spans="52:95" x14ac:dyDescent="0.25">
      <c r="AZ1451" s="230" t="s">
        <v>1698</v>
      </c>
      <c r="BA1451" s="230" t="s">
        <v>7562</v>
      </c>
      <c r="BB1451" s="230">
        <v>4</v>
      </c>
      <c r="BC1451" s="194" t="s">
        <v>7649</v>
      </c>
      <c r="BD1451" s="194" t="s">
        <v>7650</v>
      </c>
      <c r="BE1451" s="194" t="s">
        <v>7651</v>
      </c>
      <c r="BF1451" s="194" t="s">
        <v>7652</v>
      </c>
      <c r="BG1451" s="194" t="s">
        <v>7653</v>
      </c>
      <c r="BH1451" s="230" t="s">
        <v>7654</v>
      </c>
      <c r="BI1451" s="230" t="s">
        <v>7655</v>
      </c>
      <c r="BJ1451" s="230">
        <v>4</v>
      </c>
      <c r="BK1451" s="230" t="s">
        <v>7656</v>
      </c>
      <c r="BL1451" s="198" t="s">
        <v>7412</v>
      </c>
      <c r="CQ1451" s="199">
        <v>1</v>
      </c>
    </row>
    <row r="1452" spans="52:95" x14ac:dyDescent="0.25">
      <c r="AZ1452" s="230" t="s">
        <v>1698</v>
      </c>
      <c r="BA1452" s="230" t="s">
        <v>7562</v>
      </c>
      <c r="BB1452" s="230">
        <v>5</v>
      </c>
      <c r="BC1452" s="194" t="s">
        <v>7686</v>
      </c>
      <c r="BD1452" s="194" t="s">
        <v>7687</v>
      </c>
      <c r="BE1452" s="194" t="s">
        <v>7688</v>
      </c>
      <c r="BF1452" s="194" t="s">
        <v>7689</v>
      </c>
      <c r="BG1452" s="194" t="s">
        <v>7690</v>
      </c>
      <c r="BH1452" s="230" t="s">
        <v>7691</v>
      </c>
      <c r="BJ1452" s="230">
        <v>4</v>
      </c>
      <c r="BK1452" s="230" t="s">
        <v>7692</v>
      </c>
      <c r="BL1452" s="198" t="s">
        <v>7412</v>
      </c>
      <c r="CQ1452" s="199">
        <v>1</v>
      </c>
    </row>
    <row r="1453" spans="52:95" x14ac:dyDescent="0.25">
      <c r="AZ1453" s="230" t="s">
        <v>1698</v>
      </c>
      <c r="BA1453" s="230" t="s">
        <v>5333</v>
      </c>
      <c r="BB1453" s="230">
        <v>1</v>
      </c>
      <c r="BC1453" s="194" t="s">
        <v>7719</v>
      </c>
      <c r="BD1453" s="194" t="s">
        <v>13718</v>
      </c>
      <c r="BE1453" s="194" t="s">
        <v>10683</v>
      </c>
      <c r="BH1453" s="194"/>
      <c r="BI1453" s="194"/>
      <c r="BJ1453" s="230">
        <v>4</v>
      </c>
      <c r="BK1453" s="230" t="s">
        <v>7720</v>
      </c>
      <c r="BL1453" s="198" t="s">
        <v>7412</v>
      </c>
      <c r="CQ1453" s="199">
        <v>1</v>
      </c>
    </row>
    <row r="1454" spans="52:95" x14ac:dyDescent="0.25">
      <c r="AZ1454" s="230" t="s">
        <v>1698</v>
      </c>
      <c r="BA1454" s="230" t="s">
        <v>5333</v>
      </c>
      <c r="BB1454" s="230">
        <v>2</v>
      </c>
      <c r="BC1454" s="194" t="s">
        <v>7745</v>
      </c>
      <c r="BD1454" s="194" t="s">
        <v>7746</v>
      </c>
      <c r="BE1454" s="194" t="s">
        <v>7747</v>
      </c>
      <c r="BF1454" s="194" t="s">
        <v>7748</v>
      </c>
      <c r="BG1454" s="194" t="s">
        <v>7749</v>
      </c>
      <c r="BH1454" s="194" t="s">
        <v>7750</v>
      </c>
      <c r="BI1454" s="194"/>
      <c r="BJ1454" s="230">
        <v>4</v>
      </c>
      <c r="BK1454" s="230" t="s">
        <v>7751</v>
      </c>
      <c r="BL1454" s="198" t="s">
        <v>7412</v>
      </c>
      <c r="CQ1454" s="199">
        <v>1</v>
      </c>
    </row>
    <row r="1455" spans="52:95" x14ac:dyDescent="0.25">
      <c r="AZ1455" s="230" t="s">
        <v>1698</v>
      </c>
      <c r="BA1455" s="230" t="s">
        <v>5333</v>
      </c>
      <c r="BB1455" s="230">
        <v>3</v>
      </c>
      <c r="BC1455" s="194" t="s">
        <v>7781</v>
      </c>
      <c r="BD1455" s="194" t="s">
        <v>13718</v>
      </c>
      <c r="BE1455" s="194" t="s">
        <v>13721</v>
      </c>
      <c r="BH1455" s="194"/>
      <c r="BI1455" s="194"/>
      <c r="BJ1455" s="230">
        <v>4</v>
      </c>
      <c r="BK1455" s="230" t="s">
        <v>7782</v>
      </c>
      <c r="BL1455" s="198" t="s">
        <v>7412</v>
      </c>
      <c r="CQ1455" s="199">
        <v>1</v>
      </c>
    </row>
    <row r="1456" spans="52:95" x14ac:dyDescent="0.25">
      <c r="AZ1456" s="230" t="s">
        <v>1698</v>
      </c>
      <c r="BA1456" s="230" t="s">
        <v>5333</v>
      </c>
      <c r="BB1456" s="230">
        <v>4</v>
      </c>
      <c r="BC1456" s="194" t="s">
        <v>7806</v>
      </c>
      <c r="BD1456" s="194" t="s">
        <v>7807</v>
      </c>
      <c r="BE1456" s="194" t="s">
        <v>7808</v>
      </c>
      <c r="BF1456" s="194" t="s">
        <v>7654</v>
      </c>
      <c r="BG1456" s="194" t="s">
        <v>7809</v>
      </c>
      <c r="BH1456" s="194" t="s">
        <v>7810</v>
      </c>
      <c r="BI1456" s="194" t="s">
        <v>7811</v>
      </c>
      <c r="BJ1456" s="230">
        <v>4</v>
      </c>
      <c r="BK1456" s="230" t="s">
        <v>7812</v>
      </c>
      <c r="BL1456" s="198" t="s">
        <v>7412</v>
      </c>
      <c r="CQ1456" s="199">
        <v>1</v>
      </c>
    </row>
    <row r="1457" spans="52:95" x14ac:dyDescent="0.25">
      <c r="AZ1457" s="230" t="s">
        <v>1698</v>
      </c>
      <c r="BA1457" s="230" t="s">
        <v>5333</v>
      </c>
      <c r="BB1457" s="230">
        <v>5</v>
      </c>
      <c r="BC1457" s="194" t="s">
        <v>7836</v>
      </c>
      <c r="BD1457" s="194" t="s">
        <v>7837</v>
      </c>
      <c r="BE1457" s="194" t="s">
        <v>7838</v>
      </c>
      <c r="BF1457" s="194" t="s">
        <v>7839</v>
      </c>
      <c r="BG1457" s="194" t="s">
        <v>7840</v>
      </c>
      <c r="BH1457" s="194" t="s">
        <v>7533</v>
      </c>
      <c r="BI1457" s="194"/>
      <c r="BJ1457" s="230">
        <v>4</v>
      </c>
      <c r="BK1457" s="230" t="s">
        <v>7841</v>
      </c>
      <c r="BL1457" s="198" t="s">
        <v>7412</v>
      </c>
      <c r="CQ1457" s="199">
        <v>1</v>
      </c>
    </row>
    <row r="1458" spans="52:95" x14ac:dyDescent="0.25">
      <c r="AZ1458" s="230" t="s">
        <v>1717</v>
      </c>
      <c r="BA1458" s="230" t="s">
        <v>5332</v>
      </c>
      <c r="BB1458" s="230">
        <v>1</v>
      </c>
      <c r="BC1458" s="194" t="s">
        <v>7408</v>
      </c>
      <c r="BD1458" s="194" t="s">
        <v>13723</v>
      </c>
      <c r="BE1458" s="194" t="s">
        <v>10683</v>
      </c>
      <c r="BI1458" s="194"/>
      <c r="BJ1458" s="230">
        <v>4</v>
      </c>
      <c r="BK1458" s="230" t="s">
        <v>7411</v>
      </c>
      <c r="BL1458" s="198" t="s">
        <v>7412</v>
      </c>
      <c r="CQ1458" s="199">
        <v>1</v>
      </c>
    </row>
    <row r="1459" spans="52:95" x14ac:dyDescent="0.25">
      <c r="AZ1459" s="230" t="s">
        <v>1717</v>
      </c>
      <c r="BA1459" s="230" t="s">
        <v>5332</v>
      </c>
      <c r="BB1459" s="230">
        <v>2</v>
      </c>
      <c r="BC1459" s="194" t="s">
        <v>7439</v>
      </c>
      <c r="BD1459" s="194" t="s">
        <v>13724</v>
      </c>
      <c r="BE1459" s="194" t="s">
        <v>7441</v>
      </c>
      <c r="BF1459" s="194" t="s">
        <v>7442</v>
      </c>
      <c r="BG1459" s="194" t="s">
        <v>7443</v>
      </c>
      <c r="BI1459" s="194"/>
      <c r="BJ1459" s="230">
        <v>4</v>
      </c>
      <c r="BK1459" s="230" t="s">
        <v>7444</v>
      </c>
      <c r="BL1459" s="198" t="s">
        <v>7412</v>
      </c>
      <c r="CQ1459" s="199">
        <v>1</v>
      </c>
    </row>
    <row r="1460" spans="52:95" x14ac:dyDescent="0.25">
      <c r="AZ1460" s="230" t="s">
        <v>1717</v>
      </c>
      <c r="BA1460" s="230" t="s">
        <v>5332</v>
      </c>
      <c r="BB1460" s="230">
        <v>3</v>
      </c>
      <c r="BC1460" s="194" t="s">
        <v>7472</v>
      </c>
      <c r="BD1460" s="194" t="s">
        <v>13725</v>
      </c>
      <c r="BE1460" s="194" t="s">
        <v>13726</v>
      </c>
      <c r="BI1460" s="194"/>
      <c r="BJ1460" s="230">
        <v>4</v>
      </c>
      <c r="BK1460" s="230" t="s">
        <v>7474</v>
      </c>
      <c r="BL1460" s="198" t="s">
        <v>7412</v>
      </c>
      <c r="CQ1460" s="199">
        <v>1</v>
      </c>
    </row>
    <row r="1461" spans="52:95" x14ac:dyDescent="0.25">
      <c r="AZ1461" s="230" t="s">
        <v>1717</v>
      </c>
      <c r="BA1461" s="230" t="s">
        <v>5332</v>
      </c>
      <c r="BB1461" s="230">
        <v>4</v>
      </c>
      <c r="BC1461" s="194" t="s">
        <v>7502</v>
      </c>
      <c r="BD1461" s="194" t="s">
        <v>13727</v>
      </c>
      <c r="BJ1461" s="230">
        <v>4</v>
      </c>
      <c r="BK1461" s="230" t="s">
        <v>7504</v>
      </c>
      <c r="BL1461" s="198" t="s">
        <v>7412</v>
      </c>
      <c r="CQ1461" s="199">
        <v>1</v>
      </c>
    </row>
    <row r="1462" spans="52:95" x14ac:dyDescent="0.25">
      <c r="AZ1462" s="230" t="s">
        <v>1717</v>
      </c>
      <c r="BA1462" s="230" t="s">
        <v>5332</v>
      </c>
      <c r="BB1462" s="230">
        <v>5</v>
      </c>
      <c r="BC1462" s="194" t="s">
        <v>7529</v>
      </c>
      <c r="BD1462" s="194" t="s">
        <v>13615</v>
      </c>
      <c r="BE1462" s="194" t="s">
        <v>7532</v>
      </c>
      <c r="BF1462" s="194" t="s">
        <v>7533</v>
      </c>
      <c r="BJ1462" s="230">
        <v>4</v>
      </c>
      <c r="BK1462" s="230" t="s">
        <v>7534</v>
      </c>
      <c r="BL1462" s="198" t="s">
        <v>7412</v>
      </c>
      <c r="CQ1462" s="199">
        <v>1</v>
      </c>
    </row>
    <row r="1463" spans="52:95" x14ac:dyDescent="0.25">
      <c r="AZ1463" s="230" t="s">
        <v>1717</v>
      </c>
      <c r="BA1463" s="230" t="s">
        <v>7562</v>
      </c>
      <c r="BB1463" s="230">
        <v>1</v>
      </c>
      <c r="BC1463" s="194" t="s">
        <v>7563</v>
      </c>
      <c r="BD1463" s="194" t="s">
        <v>13727</v>
      </c>
      <c r="BJ1463" s="230">
        <v>4</v>
      </c>
      <c r="BK1463" s="230" t="s">
        <v>7564</v>
      </c>
      <c r="BL1463" s="198" t="s">
        <v>7412</v>
      </c>
      <c r="CQ1463" s="199">
        <v>1</v>
      </c>
    </row>
    <row r="1464" spans="52:95" x14ac:dyDescent="0.25">
      <c r="AZ1464" s="230" t="s">
        <v>1717</v>
      </c>
      <c r="BA1464" s="230" t="s">
        <v>7562</v>
      </c>
      <c r="BB1464" s="230">
        <v>2</v>
      </c>
      <c r="BC1464" s="194" t="s">
        <v>7589</v>
      </c>
      <c r="BD1464" s="194" t="s">
        <v>7590</v>
      </c>
      <c r="BE1464" s="194" t="s">
        <v>7591</v>
      </c>
      <c r="BF1464" s="194" t="s">
        <v>7443</v>
      </c>
      <c r="BG1464" s="194" t="s">
        <v>7442</v>
      </c>
      <c r="BH1464" s="230" t="s">
        <v>7592</v>
      </c>
      <c r="BJ1464" s="230">
        <v>4</v>
      </c>
      <c r="BK1464" s="230" t="s">
        <v>7593</v>
      </c>
      <c r="BL1464" s="198" t="s">
        <v>7412</v>
      </c>
      <c r="CQ1464" s="199">
        <v>1</v>
      </c>
    </row>
    <row r="1465" spans="52:95" x14ac:dyDescent="0.25">
      <c r="AZ1465" s="230" t="s">
        <v>1717</v>
      </c>
      <c r="BA1465" s="230" t="s">
        <v>7562</v>
      </c>
      <c r="BB1465" s="230">
        <v>3</v>
      </c>
      <c r="BC1465" s="194" t="s">
        <v>7620</v>
      </c>
      <c r="BD1465" s="194" t="s">
        <v>13725</v>
      </c>
      <c r="BE1465" s="194" t="s">
        <v>13726</v>
      </c>
      <c r="BI1465" s="194"/>
      <c r="BJ1465" s="230">
        <v>4</v>
      </c>
      <c r="BK1465" s="230" t="s">
        <v>7622</v>
      </c>
      <c r="BL1465" s="198" t="s">
        <v>7412</v>
      </c>
      <c r="CQ1465" s="199">
        <v>1</v>
      </c>
    </row>
    <row r="1466" spans="52:95" x14ac:dyDescent="0.25">
      <c r="AZ1466" s="230" t="s">
        <v>1717</v>
      </c>
      <c r="BA1466" s="230" t="s">
        <v>7562</v>
      </c>
      <c r="BB1466" s="230">
        <v>4</v>
      </c>
      <c r="BC1466" s="194" t="s">
        <v>7649</v>
      </c>
      <c r="BD1466" s="194" t="s">
        <v>7650</v>
      </c>
      <c r="BE1466" s="194" t="s">
        <v>7651</v>
      </c>
      <c r="BF1466" s="194" t="s">
        <v>7652</v>
      </c>
      <c r="BG1466" s="194" t="s">
        <v>7653</v>
      </c>
      <c r="BH1466" s="230" t="s">
        <v>7654</v>
      </c>
      <c r="BI1466" s="230" t="s">
        <v>7655</v>
      </c>
      <c r="BJ1466" s="230">
        <v>4</v>
      </c>
      <c r="BK1466" s="230" t="s">
        <v>7656</v>
      </c>
      <c r="BL1466" s="198" t="s">
        <v>7412</v>
      </c>
      <c r="CQ1466" s="199">
        <v>1</v>
      </c>
    </row>
    <row r="1467" spans="52:95" x14ac:dyDescent="0.25">
      <c r="AZ1467" s="230" t="s">
        <v>1717</v>
      </c>
      <c r="BA1467" s="230" t="s">
        <v>7562</v>
      </c>
      <c r="BB1467" s="230">
        <v>5</v>
      </c>
      <c r="BC1467" s="194" t="s">
        <v>7686</v>
      </c>
      <c r="BD1467" s="194" t="s">
        <v>7687</v>
      </c>
      <c r="BE1467" s="194" t="s">
        <v>7688</v>
      </c>
      <c r="BF1467" s="194" t="s">
        <v>7689</v>
      </c>
      <c r="BG1467" s="194" t="s">
        <v>7690</v>
      </c>
      <c r="BH1467" s="230" t="s">
        <v>7691</v>
      </c>
      <c r="BJ1467" s="230">
        <v>4</v>
      </c>
      <c r="BK1467" s="230" t="s">
        <v>7692</v>
      </c>
      <c r="BL1467" s="198" t="s">
        <v>7412</v>
      </c>
      <c r="CQ1467" s="199">
        <v>1</v>
      </c>
    </row>
    <row r="1468" spans="52:95" x14ac:dyDescent="0.25">
      <c r="AZ1468" s="230" t="s">
        <v>1717</v>
      </c>
      <c r="BA1468" s="230" t="s">
        <v>5333</v>
      </c>
      <c r="BB1468" s="230">
        <v>1</v>
      </c>
      <c r="BC1468" s="194" t="s">
        <v>7719</v>
      </c>
      <c r="BD1468" s="194" t="s">
        <v>13723</v>
      </c>
      <c r="BE1468" s="194" t="s">
        <v>10683</v>
      </c>
      <c r="BH1468" s="194"/>
      <c r="BI1468" s="194"/>
      <c r="BJ1468" s="230">
        <v>4</v>
      </c>
      <c r="BK1468" s="230" t="s">
        <v>7720</v>
      </c>
      <c r="BL1468" s="198" t="s">
        <v>7412</v>
      </c>
      <c r="CQ1468" s="199">
        <v>1</v>
      </c>
    </row>
    <row r="1469" spans="52:95" x14ac:dyDescent="0.25">
      <c r="AZ1469" s="230" t="s">
        <v>1717</v>
      </c>
      <c r="BA1469" s="230" t="s">
        <v>5333</v>
      </c>
      <c r="BB1469" s="230">
        <v>2</v>
      </c>
      <c r="BC1469" s="194" t="s">
        <v>7745</v>
      </c>
      <c r="BD1469" s="194" t="s">
        <v>7746</v>
      </c>
      <c r="BE1469" s="194" t="s">
        <v>7747</v>
      </c>
      <c r="BF1469" s="194" t="s">
        <v>7748</v>
      </c>
      <c r="BG1469" s="194" t="s">
        <v>7749</v>
      </c>
      <c r="BH1469" s="194" t="s">
        <v>7750</v>
      </c>
      <c r="BI1469" s="194"/>
      <c r="BJ1469" s="230">
        <v>4</v>
      </c>
      <c r="BK1469" s="230" t="s">
        <v>7751</v>
      </c>
      <c r="BL1469" s="198" t="s">
        <v>7412</v>
      </c>
      <c r="CQ1469" s="199">
        <v>1</v>
      </c>
    </row>
    <row r="1470" spans="52:95" x14ac:dyDescent="0.25">
      <c r="AZ1470" s="230" t="s">
        <v>1717</v>
      </c>
      <c r="BA1470" s="230" t="s">
        <v>5333</v>
      </c>
      <c r="BB1470" s="230">
        <v>3</v>
      </c>
      <c r="BC1470" s="194" t="s">
        <v>7781</v>
      </c>
      <c r="BD1470" s="194" t="s">
        <v>13723</v>
      </c>
      <c r="BE1470" s="194" t="s">
        <v>13726</v>
      </c>
      <c r="BH1470" s="194"/>
      <c r="BI1470" s="194"/>
      <c r="BJ1470" s="230">
        <v>4</v>
      </c>
      <c r="BK1470" s="230" t="s">
        <v>7782</v>
      </c>
      <c r="BL1470" s="198" t="s">
        <v>7412</v>
      </c>
      <c r="CQ1470" s="199">
        <v>1</v>
      </c>
    </row>
    <row r="1471" spans="52:95" x14ac:dyDescent="0.25">
      <c r="AZ1471" s="230" t="s">
        <v>1717</v>
      </c>
      <c r="BA1471" s="230" t="s">
        <v>5333</v>
      </c>
      <c r="BB1471" s="230">
        <v>4</v>
      </c>
      <c r="BC1471" s="194" t="s">
        <v>7806</v>
      </c>
      <c r="BD1471" s="194" t="s">
        <v>7807</v>
      </c>
      <c r="BE1471" s="194" t="s">
        <v>7808</v>
      </c>
      <c r="BF1471" s="194" t="s">
        <v>7654</v>
      </c>
      <c r="BG1471" s="194" t="s">
        <v>7809</v>
      </c>
      <c r="BH1471" s="194" t="s">
        <v>7810</v>
      </c>
      <c r="BI1471" s="194" t="s">
        <v>7811</v>
      </c>
      <c r="BJ1471" s="230">
        <v>4</v>
      </c>
      <c r="BK1471" s="230" t="s">
        <v>7812</v>
      </c>
      <c r="BL1471" s="198" t="s">
        <v>7412</v>
      </c>
      <c r="CQ1471" s="199">
        <v>1</v>
      </c>
    </row>
    <row r="1472" spans="52:95" x14ac:dyDescent="0.25">
      <c r="AZ1472" s="230" t="s">
        <v>1717</v>
      </c>
      <c r="BA1472" s="230" t="s">
        <v>5333</v>
      </c>
      <c r="BB1472" s="230">
        <v>5</v>
      </c>
      <c r="BC1472" s="194" t="s">
        <v>7836</v>
      </c>
      <c r="BD1472" s="194" t="s">
        <v>7837</v>
      </c>
      <c r="BE1472" s="194" t="s">
        <v>7838</v>
      </c>
      <c r="BF1472" s="194" t="s">
        <v>7839</v>
      </c>
      <c r="BG1472" s="194" t="s">
        <v>7840</v>
      </c>
      <c r="BH1472" s="194" t="s">
        <v>7533</v>
      </c>
      <c r="BI1472" s="194"/>
      <c r="BJ1472" s="230">
        <v>4</v>
      </c>
      <c r="BK1472" s="230" t="s">
        <v>7841</v>
      </c>
      <c r="BL1472" s="198" t="s">
        <v>7412</v>
      </c>
      <c r="CQ1472" s="199">
        <v>1</v>
      </c>
    </row>
    <row r="1473" spans="52:95" x14ac:dyDescent="0.25">
      <c r="AZ1473" s="230" t="s">
        <v>1737</v>
      </c>
      <c r="BA1473" s="230" t="s">
        <v>5332</v>
      </c>
      <c r="BB1473" s="230">
        <v>1</v>
      </c>
      <c r="BC1473" s="194" t="s">
        <v>7408</v>
      </c>
      <c r="BD1473" s="194" t="s">
        <v>13728</v>
      </c>
      <c r="BE1473" s="194" t="s">
        <v>10683</v>
      </c>
      <c r="BI1473" s="194"/>
      <c r="BJ1473" s="230">
        <v>4</v>
      </c>
      <c r="BK1473" s="230" t="s">
        <v>7411</v>
      </c>
      <c r="BL1473" s="198" t="s">
        <v>7412</v>
      </c>
      <c r="CQ1473" s="199">
        <v>1</v>
      </c>
    </row>
    <row r="1474" spans="52:95" x14ac:dyDescent="0.25">
      <c r="AZ1474" s="230" t="s">
        <v>1737</v>
      </c>
      <c r="BA1474" s="230" t="s">
        <v>5332</v>
      </c>
      <c r="BB1474" s="230">
        <v>2</v>
      </c>
      <c r="BC1474" s="194" t="s">
        <v>7439</v>
      </c>
      <c r="BD1474" s="194" t="s">
        <v>13729</v>
      </c>
      <c r="BE1474" s="194" t="s">
        <v>7441</v>
      </c>
      <c r="BF1474" s="194" t="s">
        <v>7442</v>
      </c>
      <c r="BG1474" s="194" t="s">
        <v>7443</v>
      </c>
      <c r="BI1474" s="194"/>
      <c r="BJ1474" s="230">
        <v>4</v>
      </c>
      <c r="BK1474" s="230" t="s">
        <v>7444</v>
      </c>
      <c r="BL1474" s="198" t="s">
        <v>7412</v>
      </c>
      <c r="CQ1474" s="199">
        <v>1</v>
      </c>
    </row>
    <row r="1475" spans="52:95" x14ac:dyDescent="0.25">
      <c r="AZ1475" s="230" t="s">
        <v>1737</v>
      </c>
      <c r="BA1475" s="230" t="s">
        <v>5332</v>
      </c>
      <c r="BB1475" s="230">
        <v>3</v>
      </c>
      <c r="BC1475" s="194" t="s">
        <v>7472</v>
      </c>
      <c r="BD1475" s="194" t="s">
        <v>13730</v>
      </c>
      <c r="BE1475" s="194" t="s">
        <v>13731</v>
      </c>
      <c r="BJ1475" s="230">
        <v>4</v>
      </c>
      <c r="BK1475" s="230" t="s">
        <v>7474</v>
      </c>
      <c r="BL1475" s="198" t="s">
        <v>7412</v>
      </c>
      <c r="CQ1475" s="199">
        <v>1</v>
      </c>
    </row>
    <row r="1476" spans="52:95" x14ac:dyDescent="0.25">
      <c r="AZ1476" s="230" t="s">
        <v>1737</v>
      </c>
      <c r="BA1476" s="230" t="s">
        <v>5332</v>
      </c>
      <c r="BB1476" s="230">
        <v>4</v>
      </c>
      <c r="BC1476" s="194" t="s">
        <v>7502</v>
      </c>
      <c r="BD1476" s="194" t="s">
        <v>13732</v>
      </c>
      <c r="BJ1476" s="230">
        <v>4</v>
      </c>
      <c r="BK1476" s="230" t="s">
        <v>7504</v>
      </c>
      <c r="BL1476" s="198" t="s">
        <v>7412</v>
      </c>
      <c r="CQ1476" s="199">
        <v>1</v>
      </c>
    </row>
    <row r="1477" spans="52:95" x14ac:dyDescent="0.25">
      <c r="AZ1477" s="230" t="s">
        <v>1737</v>
      </c>
      <c r="BA1477" s="230" t="s">
        <v>5332</v>
      </c>
      <c r="BB1477" s="230">
        <v>5</v>
      </c>
      <c r="BC1477" s="194" t="s">
        <v>7529</v>
      </c>
      <c r="BD1477" s="194" t="s">
        <v>13615</v>
      </c>
      <c r="BE1477" s="194" t="s">
        <v>7532</v>
      </c>
      <c r="BF1477" s="194" t="s">
        <v>7533</v>
      </c>
      <c r="BJ1477" s="230">
        <v>4</v>
      </c>
      <c r="BK1477" s="230" t="s">
        <v>7534</v>
      </c>
      <c r="BL1477" s="198" t="s">
        <v>7412</v>
      </c>
      <c r="CQ1477" s="199">
        <v>1</v>
      </c>
    </row>
    <row r="1478" spans="52:95" x14ac:dyDescent="0.25">
      <c r="AZ1478" s="230" t="s">
        <v>1737</v>
      </c>
      <c r="BA1478" s="230" t="s">
        <v>7562</v>
      </c>
      <c r="BB1478" s="230">
        <v>1</v>
      </c>
      <c r="BC1478" s="194" t="s">
        <v>7563</v>
      </c>
      <c r="BD1478" s="194" t="s">
        <v>13732</v>
      </c>
      <c r="BJ1478" s="230">
        <v>4</v>
      </c>
      <c r="BK1478" s="230" t="s">
        <v>7564</v>
      </c>
      <c r="BL1478" s="198" t="s">
        <v>7412</v>
      </c>
      <c r="CQ1478" s="199">
        <v>1</v>
      </c>
    </row>
    <row r="1479" spans="52:95" x14ac:dyDescent="0.25">
      <c r="AZ1479" s="230" t="s">
        <v>1737</v>
      </c>
      <c r="BA1479" s="230" t="s">
        <v>7562</v>
      </c>
      <c r="BB1479" s="230">
        <v>2</v>
      </c>
      <c r="BC1479" s="194" t="s">
        <v>7589</v>
      </c>
      <c r="BD1479" s="194" t="s">
        <v>7590</v>
      </c>
      <c r="BE1479" s="194" t="s">
        <v>7591</v>
      </c>
      <c r="BF1479" s="194" t="s">
        <v>7443</v>
      </c>
      <c r="BG1479" s="194" t="s">
        <v>7442</v>
      </c>
      <c r="BH1479" s="230" t="s">
        <v>7592</v>
      </c>
      <c r="BJ1479" s="230">
        <v>4</v>
      </c>
      <c r="BK1479" s="230" t="s">
        <v>7593</v>
      </c>
      <c r="BL1479" s="198" t="s">
        <v>7412</v>
      </c>
      <c r="CQ1479" s="199">
        <v>1</v>
      </c>
    </row>
    <row r="1480" spans="52:95" x14ac:dyDescent="0.25">
      <c r="AZ1480" s="230" t="s">
        <v>1737</v>
      </c>
      <c r="BA1480" s="230" t="s">
        <v>7562</v>
      </c>
      <c r="BB1480" s="230">
        <v>3</v>
      </c>
      <c r="BC1480" s="194" t="s">
        <v>7620</v>
      </c>
      <c r="BD1480" s="194" t="s">
        <v>13730</v>
      </c>
      <c r="BE1480" s="194" t="s">
        <v>13731</v>
      </c>
      <c r="BJ1480" s="230">
        <v>4</v>
      </c>
      <c r="BK1480" s="230" t="s">
        <v>7622</v>
      </c>
      <c r="BL1480" s="198" t="s">
        <v>7412</v>
      </c>
      <c r="CQ1480" s="199">
        <v>1</v>
      </c>
    </row>
    <row r="1481" spans="52:95" x14ac:dyDescent="0.25">
      <c r="AZ1481" s="230" t="s">
        <v>1737</v>
      </c>
      <c r="BA1481" s="230" t="s">
        <v>7562</v>
      </c>
      <c r="BB1481" s="230">
        <v>4</v>
      </c>
      <c r="BC1481" s="194" t="s">
        <v>7649</v>
      </c>
      <c r="BD1481" s="194" t="s">
        <v>7650</v>
      </c>
      <c r="BE1481" s="194" t="s">
        <v>7651</v>
      </c>
      <c r="BF1481" s="194" t="s">
        <v>7652</v>
      </c>
      <c r="BG1481" s="194" t="s">
        <v>7653</v>
      </c>
      <c r="BH1481" s="230" t="s">
        <v>7654</v>
      </c>
      <c r="BI1481" s="230" t="s">
        <v>7655</v>
      </c>
      <c r="BJ1481" s="230">
        <v>4</v>
      </c>
      <c r="BK1481" s="230" t="s">
        <v>7656</v>
      </c>
      <c r="BL1481" s="198" t="s">
        <v>7412</v>
      </c>
      <c r="CQ1481" s="199">
        <v>1</v>
      </c>
    </row>
    <row r="1482" spans="52:95" x14ac:dyDescent="0.25">
      <c r="AZ1482" s="230" t="s">
        <v>1737</v>
      </c>
      <c r="BA1482" s="230" t="s">
        <v>7562</v>
      </c>
      <c r="BB1482" s="230">
        <v>5</v>
      </c>
      <c r="BC1482" s="194" t="s">
        <v>7686</v>
      </c>
      <c r="BD1482" s="194" t="s">
        <v>7687</v>
      </c>
      <c r="BE1482" s="194" t="s">
        <v>7688</v>
      </c>
      <c r="BF1482" s="194" t="s">
        <v>7689</v>
      </c>
      <c r="BG1482" s="194" t="s">
        <v>7690</v>
      </c>
      <c r="BH1482" s="230" t="s">
        <v>7691</v>
      </c>
      <c r="BJ1482" s="230">
        <v>4</v>
      </c>
      <c r="BK1482" s="230" t="s">
        <v>7692</v>
      </c>
      <c r="BL1482" s="198" t="s">
        <v>7412</v>
      </c>
      <c r="CQ1482" s="199">
        <v>1</v>
      </c>
    </row>
    <row r="1483" spans="52:95" x14ac:dyDescent="0.25">
      <c r="AZ1483" s="230" t="s">
        <v>1737</v>
      </c>
      <c r="BA1483" s="230" t="s">
        <v>5333</v>
      </c>
      <c r="BB1483" s="230">
        <v>1</v>
      </c>
      <c r="BC1483" s="194" t="s">
        <v>7719</v>
      </c>
      <c r="BD1483" s="194" t="s">
        <v>13728</v>
      </c>
      <c r="BE1483" s="194" t="s">
        <v>10683</v>
      </c>
      <c r="BH1483" s="194"/>
      <c r="BI1483" s="194"/>
      <c r="BJ1483" s="230">
        <v>4</v>
      </c>
      <c r="BK1483" s="230" t="s">
        <v>7720</v>
      </c>
      <c r="BL1483" s="198" t="s">
        <v>7412</v>
      </c>
      <c r="CQ1483" s="199">
        <v>1</v>
      </c>
    </row>
    <row r="1484" spans="52:95" x14ac:dyDescent="0.25">
      <c r="AZ1484" s="230" t="s">
        <v>1737</v>
      </c>
      <c r="BA1484" s="230" t="s">
        <v>5333</v>
      </c>
      <c r="BB1484" s="230">
        <v>2</v>
      </c>
      <c r="BC1484" s="194" t="s">
        <v>7745</v>
      </c>
      <c r="BD1484" s="194" t="s">
        <v>7746</v>
      </c>
      <c r="BE1484" s="194" t="s">
        <v>7747</v>
      </c>
      <c r="BF1484" s="194" t="s">
        <v>7748</v>
      </c>
      <c r="BG1484" s="194" t="s">
        <v>7749</v>
      </c>
      <c r="BH1484" s="194" t="s">
        <v>7750</v>
      </c>
      <c r="BI1484" s="194"/>
      <c r="BJ1484" s="230">
        <v>4</v>
      </c>
      <c r="BK1484" s="230" t="s">
        <v>7751</v>
      </c>
      <c r="BL1484" s="198" t="s">
        <v>7412</v>
      </c>
      <c r="CQ1484" s="199">
        <v>1</v>
      </c>
    </row>
    <row r="1485" spans="52:95" x14ac:dyDescent="0.25">
      <c r="AZ1485" s="230" t="s">
        <v>1737</v>
      </c>
      <c r="BA1485" s="230" t="s">
        <v>5333</v>
      </c>
      <c r="BB1485" s="230">
        <v>3</v>
      </c>
      <c r="BC1485" s="194" t="s">
        <v>7781</v>
      </c>
      <c r="BD1485" s="194" t="s">
        <v>13728</v>
      </c>
      <c r="BE1485" s="194" t="s">
        <v>13731</v>
      </c>
      <c r="BH1485" s="194"/>
      <c r="BI1485" s="194"/>
      <c r="BJ1485" s="230">
        <v>4</v>
      </c>
      <c r="BK1485" s="230" t="s">
        <v>7782</v>
      </c>
      <c r="BL1485" s="198" t="s">
        <v>7412</v>
      </c>
      <c r="CQ1485" s="199">
        <v>1</v>
      </c>
    </row>
    <row r="1486" spans="52:95" x14ac:dyDescent="0.25">
      <c r="AZ1486" s="230" t="s">
        <v>1737</v>
      </c>
      <c r="BA1486" s="230" t="s">
        <v>5333</v>
      </c>
      <c r="BB1486" s="230">
        <v>4</v>
      </c>
      <c r="BC1486" s="194" t="s">
        <v>7806</v>
      </c>
      <c r="BD1486" s="194" t="s">
        <v>7807</v>
      </c>
      <c r="BE1486" s="194" t="s">
        <v>7808</v>
      </c>
      <c r="BF1486" s="194" t="s">
        <v>7654</v>
      </c>
      <c r="BG1486" s="194" t="s">
        <v>7809</v>
      </c>
      <c r="BH1486" s="194" t="s">
        <v>7810</v>
      </c>
      <c r="BI1486" s="194" t="s">
        <v>7811</v>
      </c>
      <c r="BJ1486" s="230">
        <v>4</v>
      </c>
      <c r="BK1486" s="230" t="s">
        <v>7812</v>
      </c>
      <c r="BL1486" s="198" t="s">
        <v>7412</v>
      </c>
      <c r="CQ1486" s="199">
        <v>1</v>
      </c>
    </row>
    <row r="1487" spans="52:95" x14ac:dyDescent="0.25">
      <c r="AZ1487" s="230" t="s">
        <v>1737</v>
      </c>
      <c r="BA1487" s="230" t="s">
        <v>5333</v>
      </c>
      <c r="BB1487" s="230">
        <v>5</v>
      </c>
      <c r="BC1487" s="194" t="s">
        <v>7836</v>
      </c>
      <c r="BD1487" s="194" t="s">
        <v>7837</v>
      </c>
      <c r="BE1487" s="194" t="s">
        <v>7838</v>
      </c>
      <c r="BF1487" s="194" t="s">
        <v>7839</v>
      </c>
      <c r="BG1487" s="194" t="s">
        <v>7840</v>
      </c>
      <c r="BH1487" s="194" t="s">
        <v>7533</v>
      </c>
      <c r="BI1487" s="194"/>
      <c r="BJ1487" s="230">
        <v>4</v>
      </c>
      <c r="BK1487" s="230" t="s">
        <v>7841</v>
      </c>
      <c r="BL1487" s="198" t="s">
        <v>7412</v>
      </c>
      <c r="CQ1487" s="199">
        <v>1</v>
      </c>
    </row>
    <row r="1488" spans="52:95" x14ac:dyDescent="0.25">
      <c r="AZ1488" s="230" t="s">
        <v>1756</v>
      </c>
      <c r="BA1488" s="230" t="s">
        <v>5332</v>
      </c>
      <c r="BB1488" s="230">
        <v>1</v>
      </c>
      <c r="BC1488" s="194" t="s">
        <v>7408</v>
      </c>
      <c r="BD1488" s="194" t="s">
        <v>13733</v>
      </c>
      <c r="BE1488" s="194" t="s">
        <v>10683</v>
      </c>
      <c r="BI1488" s="194"/>
      <c r="BJ1488" s="230">
        <v>4</v>
      </c>
      <c r="BK1488" s="230" t="s">
        <v>7411</v>
      </c>
      <c r="BL1488" s="198" t="s">
        <v>7412</v>
      </c>
      <c r="CQ1488" s="199">
        <v>1</v>
      </c>
    </row>
    <row r="1489" spans="52:95" x14ac:dyDescent="0.25">
      <c r="AZ1489" s="230" t="s">
        <v>1756</v>
      </c>
      <c r="BA1489" s="230" t="s">
        <v>5332</v>
      </c>
      <c r="BB1489" s="230">
        <v>2</v>
      </c>
      <c r="BC1489" s="194" t="s">
        <v>7439</v>
      </c>
      <c r="BD1489" s="194" t="s">
        <v>13734</v>
      </c>
      <c r="BE1489" s="194" t="s">
        <v>7441</v>
      </c>
      <c r="BF1489" s="194" t="s">
        <v>7442</v>
      </c>
      <c r="BG1489" s="194" t="s">
        <v>7443</v>
      </c>
      <c r="BI1489" s="194"/>
      <c r="BJ1489" s="230">
        <v>4</v>
      </c>
      <c r="BK1489" s="230" t="s">
        <v>7444</v>
      </c>
      <c r="BL1489" s="198" t="s">
        <v>7412</v>
      </c>
      <c r="CQ1489" s="199">
        <v>1</v>
      </c>
    </row>
    <row r="1490" spans="52:95" x14ac:dyDescent="0.25">
      <c r="AZ1490" s="230" t="s">
        <v>1756</v>
      </c>
      <c r="BA1490" s="230" t="s">
        <v>5332</v>
      </c>
      <c r="BB1490" s="230">
        <v>3</v>
      </c>
      <c r="BC1490" s="194" t="s">
        <v>7472</v>
      </c>
      <c r="BD1490" s="194" t="s">
        <v>13735</v>
      </c>
      <c r="BE1490" s="194" t="s">
        <v>13736</v>
      </c>
      <c r="BJ1490" s="230">
        <v>4</v>
      </c>
      <c r="BK1490" s="230" t="s">
        <v>7474</v>
      </c>
      <c r="BL1490" s="198" t="s">
        <v>7412</v>
      </c>
      <c r="CQ1490" s="199">
        <v>1</v>
      </c>
    </row>
    <row r="1491" spans="52:95" x14ac:dyDescent="0.25">
      <c r="AZ1491" s="230" t="s">
        <v>1756</v>
      </c>
      <c r="BA1491" s="230" t="s">
        <v>5332</v>
      </c>
      <c r="BB1491" s="230">
        <v>4</v>
      </c>
      <c r="BC1491" s="194" t="s">
        <v>7502</v>
      </c>
      <c r="BD1491" s="194" t="s">
        <v>13737</v>
      </c>
      <c r="BJ1491" s="230">
        <v>4</v>
      </c>
      <c r="BK1491" s="230" t="s">
        <v>7504</v>
      </c>
      <c r="BL1491" s="198" t="s">
        <v>7412</v>
      </c>
      <c r="CQ1491" s="199">
        <v>1</v>
      </c>
    </row>
    <row r="1492" spans="52:95" x14ac:dyDescent="0.25">
      <c r="AZ1492" s="230" t="s">
        <v>1756</v>
      </c>
      <c r="BA1492" s="230" t="s">
        <v>5332</v>
      </c>
      <c r="BB1492" s="230">
        <v>5</v>
      </c>
      <c r="BC1492" s="194" t="s">
        <v>7529</v>
      </c>
      <c r="BD1492" s="194" t="s">
        <v>13615</v>
      </c>
      <c r="BE1492" s="194" t="s">
        <v>7532</v>
      </c>
      <c r="BF1492" s="194" t="s">
        <v>7533</v>
      </c>
      <c r="BJ1492" s="230">
        <v>4</v>
      </c>
      <c r="BK1492" s="230" t="s">
        <v>7534</v>
      </c>
      <c r="BL1492" s="198" t="s">
        <v>7412</v>
      </c>
      <c r="CQ1492" s="199">
        <v>1</v>
      </c>
    </row>
    <row r="1493" spans="52:95" x14ac:dyDescent="0.25">
      <c r="AZ1493" s="230" t="s">
        <v>1756</v>
      </c>
      <c r="BA1493" s="230" t="s">
        <v>7562</v>
      </c>
      <c r="BB1493" s="230">
        <v>1</v>
      </c>
      <c r="BC1493" s="194" t="s">
        <v>7563</v>
      </c>
      <c r="BD1493" s="194" t="s">
        <v>13737</v>
      </c>
      <c r="BJ1493" s="230">
        <v>4</v>
      </c>
      <c r="BK1493" s="230" t="s">
        <v>7564</v>
      </c>
      <c r="BL1493" s="198" t="s">
        <v>7412</v>
      </c>
      <c r="CQ1493" s="199">
        <v>1</v>
      </c>
    </row>
    <row r="1494" spans="52:95" x14ac:dyDescent="0.25">
      <c r="AZ1494" s="230" t="s">
        <v>1756</v>
      </c>
      <c r="BA1494" s="230" t="s">
        <v>7562</v>
      </c>
      <c r="BB1494" s="230">
        <v>2</v>
      </c>
      <c r="BC1494" s="194" t="s">
        <v>7589</v>
      </c>
      <c r="BD1494" s="194" t="s">
        <v>7590</v>
      </c>
      <c r="BE1494" s="194" t="s">
        <v>7591</v>
      </c>
      <c r="BF1494" s="194" t="s">
        <v>7443</v>
      </c>
      <c r="BG1494" s="194" t="s">
        <v>7442</v>
      </c>
      <c r="BH1494" s="230" t="s">
        <v>7592</v>
      </c>
      <c r="BJ1494" s="230">
        <v>4</v>
      </c>
      <c r="BK1494" s="230" t="s">
        <v>7593</v>
      </c>
      <c r="BL1494" s="198" t="s">
        <v>7412</v>
      </c>
      <c r="CQ1494" s="199">
        <v>1</v>
      </c>
    </row>
    <row r="1495" spans="52:95" x14ac:dyDescent="0.25">
      <c r="AZ1495" s="230" t="s">
        <v>1756</v>
      </c>
      <c r="BA1495" s="230" t="s">
        <v>7562</v>
      </c>
      <c r="BB1495" s="230">
        <v>3</v>
      </c>
      <c r="BC1495" s="194" t="s">
        <v>7620</v>
      </c>
      <c r="BD1495" s="194" t="s">
        <v>13735</v>
      </c>
      <c r="BE1495" s="194" t="s">
        <v>13736</v>
      </c>
      <c r="BJ1495" s="230">
        <v>4</v>
      </c>
      <c r="BK1495" s="230" t="s">
        <v>7622</v>
      </c>
      <c r="BL1495" s="198" t="s">
        <v>7412</v>
      </c>
      <c r="CQ1495" s="199">
        <v>1</v>
      </c>
    </row>
    <row r="1496" spans="52:95" x14ac:dyDescent="0.25">
      <c r="AZ1496" s="230" t="s">
        <v>1756</v>
      </c>
      <c r="BA1496" s="230" t="s">
        <v>7562</v>
      </c>
      <c r="BB1496" s="230">
        <v>4</v>
      </c>
      <c r="BC1496" s="194" t="s">
        <v>7649</v>
      </c>
      <c r="BD1496" s="194" t="s">
        <v>7650</v>
      </c>
      <c r="BE1496" s="194" t="s">
        <v>7651</v>
      </c>
      <c r="BF1496" s="194" t="s">
        <v>7652</v>
      </c>
      <c r="BG1496" s="194" t="s">
        <v>7653</v>
      </c>
      <c r="BH1496" s="230" t="s">
        <v>7654</v>
      </c>
      <c r="BI1496" s="230" t="s">
        <v>7655</v>
      </c>
      <c r="BJ1496" s="230">
        <v>4</v>
      </c>
      <c r="BK1496" s="230" t="s">
        <v>7656</v>
      </c>
      <c r="BL1496" s="198" t="s">
        <v>7412</v>
      </c>
      <c r="CQ1496" s="199">
        <v>1</v>
      </c>
    </row>
    <row r="1497" spans="52:95" x14ac:dyDescent="0.25">
      <c r="AZ1497" s="230" t="s">
        <v>1756</v>
      </c>
      <c r="BA1497" s="230" t="s">
        <v>7562</v>
      </c>
      <c r="BB1497" s="230">
        <v>5</v>
      </c>
      <c r="BC1497" s="194" t="s">
        <v>7686</v>
      </c>
      <c r="BD1497" s="194" t="s">
        <v>7687</v>
      </c>
      <c r="BE1497" s="194" t="s">
        <v>7688</v>
      </c>
      <c r="BF1497" s="194" t="s">
        <v>7689</v>
      </c>
      <c r="BG1497" s="194" t="s">
        <v>7690</v>
      </c>
      <c r="BH1497" s="230" t="s">
        <v>7691</v>
      </c>
      <c r="BJ1497" s="230">
        <v>4</v>
      </c>
      <c r="BK1497" s="230" t="s">
        <v>7692</v>
      </c>
      <c r="BL1497" s="198" t="s">
        <v>7412</v>
      </c>
      <c r="CQ1497" s="199">
        <v>1</v>
      </c>
    </row>
    <row r="1498" spans="52:95" x14ac:dyDescent="0.25">
      <c r="AZ1498" s="230" t="s">
        <v>1756</v>
      </c>
      <c r="BA1498" s="230" t="s">
        <v>5333</v>
      </c>
      <c r="BB1498" s="230">
        <v>1</v>
      </c>
      <c r="BC1498" s="194" t="s">
        <v>7719</v>
      </c>
      <c r="BD1498" s="194" t="s">
        <v>13733</v>
      </c>
      <c r="BE1498" s="194" t="s">
        <v>10683</v>
      </c>
      <c r="BH1498" s="194"/>
      <c r="BI1498" s="194"/>
      <c r="BJ1498" s="230">
        <v>4</v>
      </c>
      <c r="BK1498" s="230" t="s">
        <v>7720</v>
      </c>
      <c r="BL1498" s="198" t="s">
        <v>7412</v>
      </c>
      <c r="CQ1498" s="199">
        <v>1</v>
      </c>
    </row>
    <row r="1499" spans="52:95" x14ac:dyDescent="0.25">
      <c r="AZ1499" s="230" t="s">
        <v>1756</v>
      </c>
      <c r="BA1499" s="230" t="s">
        <v>5333</v>
      </c>
      <c r="BB1499" s="230">
        <v>2</v>
      </c>
      <c r="BC1499" s="194" t="s">
        <v>7745</v>
      </c>
      <c r="BD1499" s="194" t="s">
        <v>7746</v>
      </c>
      <c r="BE1499" s="194" t="s">
        <v>7747</v>
      </c>
      <c r="BF1499" s="194" t="s">
        <v>7748</v>
      </c>
      <c r="BG1499" s="194" t="s">
        <v>7749</v>
      </c>
      <c r="BH1499" s="194" t="s">
        <v>7750</v>
      </c>
      <c r="BI1499" s="194"/>
      <c r="BJ1499" s="230">
        <v>4</v>
      </c>
      <c r="BK1499" s="230" t="s">
        <v>7751</v>
      </c>
      <c r="BL1499" s="198" t="s">
        <v>7412</v>
      </c>
      <c r="CQ1499" s="199">
        <v>1</v>
      </c>
    </row>
    <row r="1500" spans="52:95" x14ac:dyDescent="0.25">
      <c r="AZ1500" s="230" t="s">
        <v>1756</v>
      </c>
      <c r="BA1500" s="230" t="s">
        <v>5333</v>
      </c>
      <c r="BB1500" s="230">
        <v>3</v>
      </c>
      <c r="BC1500" s="194" t="s">
        <v>7781</v>
      </c>
      <c r="BD1500" s="194" t="s">
        <v>13733</v>
      </c>
      <c r="BE1500" s="194" t="s">
        <v>13736</v>
      </c>
      <c r="BH1500" s="194"/>
      <c r="BI1500" s="194"/>
      <c r="BJ1500" s="230">
        <v>4</v>
      </c>
      <c r="BK1500" s="230" t="s">
        <v>7782</v>
      </c>
      <c r="BL1500" s="198" t="s">
        <v>7412</v>
      </c>
      <c r="CQ1500" s="199">
        <v>1</v>
      </c>
    </row>
    <row r="1501" spans="52:95" x14ac:dyDescent="0.25">
      <c r="AZ1501" s="230" t="s">
        <v>1756</v>
      </c>
      <c r="BA1501" s="230" t="s">
        <v>5333</v>
      </c>
      <c r="BB1501" s="230">
        <v>4</v>
      </c>
      <c r="BC1501" s="194" t="s">
        <v>7806</v>
      </c>
      <c r="BD1501" s="194" t="s">
        <v>7807</v>
      </c>
      <c r="BE1501" s="194" t="s">
        <v>7808</v>
      </c>
      <c r="BF1501" s="194" t="s">
        <v>7654</v>
      </c>
      <c r="BG1501" s="194" t="s">
        <v>7809</v>
      </c>
      <c r="BH1501" s="194" t="s">
        <v>7810</v>
      </c>
      <c r="BI1501" s="194" t="s">
        <v>7811</v>
      </c>
      <c r="BJ1501" s="230">
        <v>4</v>
      </c>
      <c r="BK1501" s="230" t="s">
        <v>7812</v>
      </c>
      <c r="BL1501" s="198" t="s">
        <v>7412</v>
      </c>
      <c r="CQ1501" s="199">
        <v>1</v>
      </c>
    </row>
    <row r="1502" spans="52:95" x14ac:dyDescent="0.25">
      <c r="AZ1502" s="230" t="s">
        <v>1756</v>
      </c>
      <c r="BA1502" s="230" t="s">
        <v>5333</v>
      </c>
      <c r="BB1502" s="230">
        <v>5</v>
      </c>
      <c r="BC1502" s="194" t="s">
        <v>7836</v>
      </c>
      <c r="BD1502" s="194" t="s">
        <v>7837</v>
      </c>
      <c r="BE1502" s="194" t="s">
        <v>7838</v>
      </c>
      <c r="BF1502" s="194" t="s">
        <v>7839</v>
      </c>
      <c r="BG1502" s="194" t="s">
        <v>7840</v>
      </c>
      <c r="BH1502" s="194" t="s">
        <v>7533</v>
      </c>
      <c r="BI1502" s="194"/>
      <c r="BJ1502" s="230">
        <v>4</v>
      </c>
      <c r="BK1502" s="230" t="s">
        <v>7841</v>
      </c>
      <c r="BL1502" s="198" t="s">
        <v>7412</v>
      </c>
      <c r="CQ1502" s="199">
        <v>1</v>
      </c>
    </row>
    <row r="1503" spans="52:95" x14ac:dyDescent="0.25">
      <c r="AZ1503" s="230" t="s">
        <v>1776</v>
      </c>
      <c r="BA1503" s="230" t="s">
        <v>5332</v>
      </c>
      <c r="BB1503" s="230">
        <v>1</v>
      </c>
      <c r="BC1503" s="194" t="s">
        <v>7408</v>
      </c>
      <c r="BD1503" s="194" t="s">
        <v>13738</v>
      </c>
      <c r="BE1503" s="194" t="s">
        <v>10683</v>
      </c>
      <c r="BI1503" s="194"/>
      <c r="BJ1503" s="230">
        <v>4</v>
      </c>
      <c r="BK1503" s="230" t="s">
        <v>7411</v>
      </c>
      <c r="BL1503" s="198" t="s">
        <v>7412</v>
      </c>
      <c r="CQ1503" s="199">
        <v>1</v>
      </c>
    </row>
    <row r="1504" spans="52:95" x14ac:dyDescent="0.25">
      <c r="AZ1504" s="230" t="s">
        <v>1776</v>
      </c>
      <c r="BA1504" s="230" t="s">
        <v>5332</v>
      </c>
      <c r="BB1504" s="230">
        <v>2</v>
      </c>
      <c r="BC1504" s="194" t="s">
        <v>7439</v>
      </c>
      <c r="BD1504" s="194" t="s">
        <v>13739</v>
      </c>
      <c r="BE1504" s="194" t="s">
        <v>7441</v>
      </c>
      <c r="BF1504" s="194" t="s">
        <v>7442</v>
      </c>
      <c r="BG1504" s="194" t="s">
        <v>7443</v>
      </c>
      <c r="BI1504" s="194"/>
      <c r="BJ1504" s="230">
        <v>4</v>
      </c>
      <c r="BK1504" s="230" t="s">
        <v>7444</v>
      </c>
      <c r="BL1504" s="198" t="s">
        <v>7412</v>
      </c>
      <c r="CQ1504" s="199">
        <v>1</v>
      </c>
    </row>
    <row r="1505" spans="52:95" x14ac:dyDescent="0.25">
      <c r="AZ1505" s="230" t="s">
        <v>1776</v>
      </c>
      <c r="BA1505" s="230" t="s">
        <v>5332</v>
      </c>
      <c r="BB1505" s="230">
        <v>3</v>
      </c>
      <c r="BC1505" s="194" t="s">
        <v>7472</v>
      </c>
      <c r="BD1505" s="194" t="s">
        <v>13740</v>
      </c>
      <c r="BE1505" s="194" t="s">
        <v>13741</v>
      </c>
      <c r="BJ1505" s="230">
        <v>4</v>
      </c>
      <c r="BK1505" s="230" t="s">
        <v>7474</v>
      </c>
      <c r="BL1505" s="198" t="s">
        <v>7412</v>
      </c>
      <c r="CQ1505" s="199">
        <v>1</v>
      </c>
    </row>
    <row r="1506" spans="52:95" x14ac:dyDescent="0.25">
      <c r="AZ1506" s="230" t="s">
        <v>1776</v>
      </c>
      <c r="BA1506" s="230" t="s">
        <v>5332</v>
      </c>
      <c r="BB1506" s="230">
        <v>4</v>
      </c>
      <c r="BC1506" s="194" t="s">
        <v>7502</v>
      </c>
      <c r="BD1506" s="194" t="s">
        <v>13742</v>
      </c>
      <c r="BJ1506" s="230">
        <v>4</v>
      </c>
      <c r="BK1506" s="230" t="s">
        <v>7504</v>
      </c>
      <c r="BL1506" s="198" t="s">
        <v>7412</v>
      </c>
      <c r="CQ1506" s="199">
        <v>1</v>
      </c>
    </row>
    <row r="1507" spans="52:95" x14ac:dyDescent="0.25">
      <c r="AZ1507" s="230" t="s">
        <v>1776</v>
      </c>
      <c r="BA1507" s="230" t="s">
        <v>5332</v>
      </c>
      <c r="BB1507" s="230">
        <v>5</v>
      </c>
      <c r="BC1507" s="194" t="s">
        <v>7529</v>
      </c>
      <c r="BD1507" s="194" t="s">
        <v>13615</v>
      </c>
      <c r="BE1507" s="194" t="s">
        <v>7532</v>
      </c>
      <c r="BF1507" s="194" t="s">
        <v>7533</v>
      </c>
      <c r="BJ1507" s="230">
        <v>4</v>
      </c>
      <c r="BK1507" s="230" t="s">
        <v>7534</v>
      </c>
      <c r="BL1507" s="198" t="s">
        <v>7412</v>
      </c>
      <c r="CQ1507" s="199">
        <v>1</v>
      </c>
    </row>
    <row r="1508" spans="52:95" x14ac:dyDescent="0.25">
      <c r="AZ1508" s="230" t="s">
        <v>1776</v>
      </c>
      <c r="BA1508" s="230" t="s">
        <v>7562</v>
      </c>
      <c r="BB1508" s="230">
        <v>1</v>
      </c>
      <c r="BC1508" s="194" t="s">
        <v>7563</v>
      </c>
      <c r="BD1508" s="194" t="s">
        <v>13742</v>
      </c>
      <c r="BJ1508" s="230">
        <v>4</v>
      </c>
      <c r="BK1508" s="230" t="s">
        <v>7564</v>
      </c>
      <c r="BL1508" s="198" t="s">
        <v>7412</v>
      </c>
      <c r="CQ1508" s="199">
        <v>1</v>
      </c>
    </row>
    <row r="1509" spans="52:95" x14ac:dyDescent="0.25">
      <c r="AZ1509" s="230" t="s">
        <v>1776</v>
      </c>
      <c r="BA1509" s="230" t="s">
        <v>7562</v>
      </c>
      <c r="BB1509" s="230">
        <v>2</v>
      </c>
      <c r="BC1509" s="194" t="s">
        <v>7589</v>
      </c>
      <c r="BD1509" s="194" t="s">
        <v>7590</v>
      </c>
      <c r="BE1509" s="194" t="s">
        <v>7591</v>
      </c>
      <c r="BF1509" s="194" t="s">
        <v>7443</v>
      </c>
      <c r="BG1509" s="194" t="s">
        <v>7442</v>
      </c>
      <c r="BH1509" s="230" t="s">
        <v>7592</v>
      </c>
      <c r="BJ1509" s="230">
        <v>4</v>
      </c>
      <c r="BK1509" s="230" t="s">
        <v>7593</v>
      </c>
      <c r="BL1509" s="198" t="s">
        <v>7412</v>
      </c>
      <c r="CQ1509" s="199">
        <v>1</v>
      </c>
    </row>
    <row r="1510" spans="52:95" x14ac:dyDescent="0.25">
      <c r="AZ1510" s="230" t="s">
        <v>1776</v>
      </c>
      <c r="BA1510" s="230" t="s">
        <v>7562</v>
      </c>
      <c r="BB1510" s="230">
        <v>3</v>
      </c>
      <c r="BC1510" s="194" t="s">
        <v>7620</v>
      </c>
      <c r="BD1510" s="194" t="s">
        <v>13740</v>
      </c>
      <c r="BE1510" s="194" t="s">
        <v>13741</v>
      </c>
      <c r="BJ1510" s="230">
        <v>4</v>
      </c>
      <c r="BK1510" s="230" t="s">
        <v>7622</v>
      </c>
      <c r="BL1510" s="198" t="s">
        <v>7412</v>
      </c>
      <c r="CQ1510" s="199">
        <v>1</v>
      </c>
    </row>
    <row r="1511" spans="52:95" x14ac:dyDescent="0.25">
      <c r="AZ1511" s="230" t="s">
        <v>1776</v>
      </c>
      <c r="BA1511" s="230" t="s">
        <v>7562</v>
      </c>
      <c r="BB1511" s="230">
        <v>4</v>
      </c>
      <c r="BC1511" s="194" t="s">
        <v>7649</v>
      </c>
      <c r="BD1511" s="194" t="s">
        <v>7650</v>
      </c>
      <c r="BE1511" s="194" t="s">
        <v>7651</v>
      </c>
      <c r="BF1511" s="194" t="s">
        <v>7652</v>
      </c>
      <c r="BG1511" s="194" t="s">
        <v>7653</v>
      </c>
      <c r="BH1511" s="230" t="s">
        <v>7654</v>
      </c>
      <c r="BI1511" s="230" t="s">
        <v>7655</v>
      </c>
      <c r="BJ1511" s="230">
        <v>4</v>
      </c>
      <c r="BK1511" s="230" t="s">
        <v>7656</v>
      </c>
      <c r="BL1511" s="198" t="s">
        <v>7412</v>
      </c>
      <c r="CQ1511" s="199">
        <v>1</v>
      </c>
    </row>
    <row r="1512" spans="52:95" x14ac:dyDescent="0.25">
      <c r="AZ1512" s="230" t="s">
        <v>1776</v>
      </c>
      <c r="BA1512" s="230" t="s">
        <v>7562</v>
      </c>
      <c r="BB1512" s="230">
        <v>5</v>
      </c>
      <c r="BC1512" s="194" t="s">
        <v>7686</v>
      </c>
      <c r="BD1512" s="194" t="s">
        <v>7687</v>
      </c>
      <c r="BE1512" s="194" t="s">
        <v>7688</v>
      </c>
      <c r="BF1512" s="194" t="s">
        <v>7689</v>
      </c>
      <c r="BG1512" s="194" t="s">
        <v>7690</v>
      </c>
      <c r="BH1512" s="230" t="s">
        <v>7691</v>
      </c>
      <c r="BJ1512" s="230">
        <v>4</v>
      </c>
      <c r="BK1512" s="230" t="s">
        <v>7692</v>
      </c>
      <c r="BL1512" s="198" t="s">
        <v>7412</v>
      </c>
      <c r="CQ1512" s="199">
        <v>1</v>
      </c>
    </row>
    <row r="1513" spans="52:95" x14ac:dyDescent="0.25">
      <c r="AZ1513" s="230" t="s">
        <v>1776</v>
      </c>
      <c r="BA1513" s="230" t="s">
        <v>5333</v>
      </c>
      <c r="BB1513" s="230">
        <v>1</v>
      </c>
      <c r="BC1513" s="194" t="s">
        <v>7719</v>
      </c>
      <c r="BD1513" s="194" t="s">
        <v>13738</v>
      </c>
      <c r="BE1513" s="194" t="s">
        <v>10683</v>
      </c>
      <c r="BH1513" s="194"/>
      <c r="BI1513" s="194"/>
      <c r="BJ1513" s="230">
        <v>4</v>
      </c>
      <c r="BK1513" s="230" t="s">
        <v>7720</v>
      </c>
      <c r="BL1513" s="198" t="s">
        <v>7412</v>
      </c>
      <c r="CQ1513" s="199">
        <v>1</v>
      </c>
    </row>
    <row r="1514" spans="52:95" x14ac:dyDescent="0.25">
      <c r="AZ1514" s="230" t="s">
        <v>1776</v>
      </c>
      <c r="BA1514" s="230" t="s">
        <v>5333</v>
      </c>
      <c r="BB1514" s="230">
        <v>2</v>
      </c>
      <c r="BC1514" s="194" t="s">
        <v>7745</v>
      </c>
      <c r="BD1514" s="194" t="s">
        <v>7746</v>
      </c>
      <c r="BE1514" s="194" t="s">
        <v>7747</v>
      </c>
      <c r="BF1514" s="194" t="s">
        <v>7748</v>
      </c>
      <c r="BG1514" s="194" t="s">
        <v>7749</v>
      </c>
      <c r="BH1514" s="194" t="s">
        <v>7750</v>
      </c>
      <c r="BI1514" s="194"/>
      <c r="BJ1514" s="230">
        <v>4</v>
      </c>
      <c r="BK1514" s="230" t="s">
        <v>7751</v>
      </c>
      <c r="BL1514" s="198" t="s">
        <v>7412</v>
      </c>
      <c r="CQ1514" s="199">
        <v>1</v>
      </c>
    </row>
    <row r="1515" spans="52:95" x14ac:dyDescent="0.25">
      <c r="AZ1515" s="230" t="s">
        <v>1776</v>
      </c>
      <c r="BA1515" s="230" t="s">
        <v>5333</v>
      </c>
      <c r="BB1515" s="230">
        <v>3</v>
      </c>
      <c r="BC1515" s="194" t="s">
        <v>7781</v>
      </c>
      <c r="BD1515" s="194" t="s">
        <v>13738</v>
      </c>
      <c r="BE1515" s="194" t="s">
        <v>13741</v>
      </c>
      <c r="BH1515" s="194"/>
      <c r="BI1515" s="194"/>
      <c r="BJ1515" s="230">
        <v>4</v>
      </c>
      <c r="BK1515" s="230" t="s">
        <v>7782</v>
      </c>
      <c r="BL1515" s="198" t="s">
        <v>7412</v>
      </c>
      <c r="CQ1515" s="199">
        <v>1</v>
      </c>
    </row>
    <row r="1516" spans="52:95" x14ac:dyDescent="0.25">
      <c r="AZ1516" s="230" t="s">
        <v>1776</v>
      </c>
      <c r="BA1516" s="230" t="s">
        <v>5333</v>
      </c>
      <c r="BB1516" s="230">
        <v>4</v>
      </c>
      <c r="BC1516" s="194" t="s">
        <v>7806</v>
      </c>
      <c r="BD1516" s="194" t="s">
        <v>7807</v>
      </c>
      <c r="BE1516" s="194" t="s">
        <v>7808</v>
      </c>
      <c r="BF1516" s="194" t="s">
        <v>7654</v>
      </c>
      <c r="BG1516" s="194" t="s">
        <v>7809</v>
      </c>
      <c r="BH1516" s="194" t="s">
        <v>7810</v>
      </c>
      <c r="BI1516" s="194" t="s">
        <v>7811</v>
      </c>
      <c r="BJ1516" s="230">
        <v>4</v>
      </c>
      <c r="BK1516" s="230" t="s">
        <v>7812</v>
      </c>
      <c r="BL1516" s="198" t="s">
        <v>7412</v>
      </c>
      <c r="CQ1516" s="199">
        <v>1</v>
      </c>
    </row>
    <row r="1517" spans="52:95" x14ac:dyDescent="0.25">
      <c r="AZ1517" s="230" t="s">
        <v>1776</v>
      </c>
      <c r="BA1517" s="230" t="s">
        <v>5333</v>
      </c>
      <c r="BB1517" s="230">
        <v>5</v>
      </c>
      <c r="BC1517" s="194" t="s">
        <v>7836</v>
      </c>
      <c r="BD1517" s="194" t="s">
        <v>7837</v>
      </c>
      <c r="BE1517" s="194" t="s">
        <v>7838</v>
      </c>
      <c r="BF1517" s="194" t="s">
        <v>7839</v>
      </c>
      <c r="BG1517" s="194" t="s">
        <v>7840</v>
      </c>
      <c r="BH1517" s="194" t="s">
        <v>7533</v>
      </c>
      <c r="BI1517" s="194"/>
      <c r="BJ1517" s="230">
        <v>4</v>
      </c>
      <c r="BK1517" s="230" t="s">
        <v>7841</v>
      </c>
      <c r="BL1517" s="198" t="s">
        <v>7412</v>
      </c>
      <c r="CQ1517" s="199">
        <v>1</v>
      </c>
    </row>
    <row r="1518" spans="52:95" x14ac:dyDescent="0.25">
      <c r="AZ1518" s="230" t="s">
        <v>1794</v>
      </c>
      <c r="BA1518" s="230" t="s">
        <v>5332</v>
      </c>
      <c r="BB1518" s="230">
        <v>1</v>
      </c>
      <c r="BC1518" s="194" t="s">
        <v>7408</v>
      </c>
      <c r="BD1518" s="194" t="s">
        <v>13743</v>
      </c>
      <c r="BE1518" s="194" t="s">
        <v>10683</v>
      </c>
      <c r="BI1518" s="194"/>
      <c r="BJ1518" s="230">
        <v>4</v>
      </c>
      <c r="BK1518" s="230" t="s">
        <v>7411</v>
      </c>
      <c r="BL1518" s="198" t="s">
        <v>7412</v>
      </c>
      <c r="CQ1518" s="199">
        <v>1</v>
      </c>
    </row>
    <row r="1519" spans="52:95" x14ac:dyDescent="0.25">
      <c r="AZ1519" s="230" t="s">
        <v>1794</v>
      </c>
      <c r="BA1519" s="230" t="s">
        <v>5332</v>
      </c>
      <c r="BB1519" s="230">
        <v>2</v>
      </c>
      <c r="BC1519" s="194" t="s">
        <v>7439</v>
      </c>
      <c r="BD1519" s="194" t="s">
        <v>13744</v>
      </c>
      <c r="BE1519" s="194" t="s">
        <v>7441</v>
      </c>
      <c r="BF1519" s="194" t="s">
        <v>7442</v>
      </c>
      <c r="BG1519" s="194" t="s">
        <v>7443</v>
      </c>
      <c r="BI1519" s="194"/>
      <c r="BJ1519" s="230">
        <v>4</v>
      </c>
      <c r="BK1519" s="230" t="s">
        <v>7444</v>
      </c>
      <c r="BL1519" s="198" t="s">
        <v>7412</v>
      </c>
      <c r="CQ1519" s="199">
        <v>1</v>
      </c>
    </row>
    <row r="1520" spans="52:95" x14ac:dyDescent="0.25">
      <c r="AZ1520" s="230" t="s">
        <v>1794</v>
      </c>
      <c r="BA1520" s="230" t="s">
        <v>5332</v>
      </c>
      <c r="BB1520" s="230">
        <v>3</v>
      </c>
      <c r="BC1520" s="194" t="s">
        <v>7472</v>
      </c>
      <c r="BD1520" s="194" t="s">
        <v>13745</v>
      </c>
      <c r="BE1520" s="194" t="s">
        <v>13746</v>
      </c>
      <c r="BJ1520" s="230">
        <v>4</v>
      </c>
      <c r="BK1520" s="230" t="s">
        <v>7474</v>
      </c>
      <c r="BL1520" s="198" t="s">
        <v>7412</v>
      </c>
      <c r="CQ1520" s="199">
        <v>1</v>
      </c>
    </row>
    <row r="1521" spans="52:95" x14ac:dyDescent="0.25">
      <c r="AZ1521" s="230" t="s">
        <v>1794</v>
      </c>
      <c r="BA1521" s="230" t="s">
        <v>5332</v>
      </c>
      <c r="BB1521" s="230">
        <v>4</v>
      </c>
      <c r="BC1521" s="194" t="s">
        <v>7502</v>
      </c>
      <c r="BD1521" s="194" t="s">
        <v>13747</v>
      </c>
      <c r="BJ1521" s="230">
        <v>4</v>
      </c>
      <c r="BK1521" s="230" t="s">
        <v>7504</v>
      </c>
      <c r="BL1521" s="198" t="s">
        <v>7412</v>
      </c>
      <c r="CQ1521" s="199">
        <v>1</v>
      </c>
    </row>
    <row r="1522" spans="52:95" x14ac:dyDescent="0.25">
      <c r="AZ1522" s="230" t="s">
        <v>1794</v>
      </c>
      <c r="BA1522" s="230" t="s">
        <v>5332</v>
      </c>
      <c r="BB1522" s="230">
        <v>5</v>
      </c>
      <c r="BC1522" s="194" t="s">
        <v>7529</v>
      </c>
      <c r="BD1522" s="194" t="s">
        <v>13615</v>
      </c>
      <c r="BE1522" s="194" t="s">
        <v>7532</v>
      </c>
      <c r="BF1522" s="194" t="s">
        <v>7533</v>
      </c>
      <c r="BJ1522" s="230">
        <v>4</v>
      </c>
      <c r="BK1522" s="230" t="s">
        <v>7534</v>
      </c>
      <c r="BL1522" s="198" t="s">
        <v>7412</v>
      </c>
      <c r="CQ1522" s="199">
        <v>1</v>
      </c>
    </row>
    <row r="1523" spans="52:95" x14ac:dyDescent="0.25">
      <c r="AZ1523" s="230" t="s">
        <v>1794</v>
      </c>
      <c r="BA1523" s="230" t="s">
        <v>7562</v>
      </c>
      <c r="BB1523" s="230">
        <v>1</v>
      </c>
      <c r="BC1523" s="194" t="s">
        <v>7563</v>
      </c>
      <c r="BD1523" s="194" t="s">
        <v>13747</v>
      </c>
      <c r="BJ1523" s="230">
        <v>4</v>
      </c>
      <c r="BK1523" s="230" t="s">
        <v>7564</v>
      </c>
      <c r="BL1523" s="198" t="s">
        <v>7412</v>
      </c>
      <c r="CQ1523" s="199">
        <v>1</v>
      </c>
    </row>
    <row r="1524" spans="52:95" x14ac:dyDescent="0.25">
      <c r="AZ1524" s="230" t="s">
        <v>1794</v>
      </c>
      <c r="BA1524" s="230" t="s">
        <v>7562</v>
      </c>
      <c r="BB1524" s="230">
        <v>2</v>
      </c>
      <c r="BC1524" s="194" t="s">
        <v>7589</v>
      </c>
      <c r="BD1524" s="194" t="s">
        <v>7590</v>
      </c>
      <c r="BE1524" s="194" t="s">
        <v>7591</v>
      </c>
      <c r="BF1524" s="194" t="s">
        <v>7443</v>
      </c>
      <c r="BG1524" s="194" t="s">
        <v>7442</v>
      </c>
      <c r="BH1524" s="230" t="s">
        <v>7592</v>
      </c>
      <c r="BJ1524" s="230">
        <v>4</v>
      </c>
      <c r="BK1524" s="230" t="s">
        <v>7593</v>
      </c>
      <c r="BL1524" s="198" t="s">
        <v>7412</v>
      </c>
      <c r="CQ1524" s="199">
        <v>1</v>
      </c>
    </row>
    <row r="1525" spans="52:95" x14ac:dyDescent="0.25">
      <c r="AZ1525" s="230" t="s">
        <v>1794</v>
      </c>
      <c r="BA1525" s="230" t="s">
        <v>7562</v>
      </c>
      <c r="BB1525" s="230">
        <v>3</v>
      </c>
      <c r="BC1525" s="194" t="s">
        <v>7620</v>
      </c>
      <c r="BD1525" s="194" t="s">
        <v>13745</v>
      </c>
      <c r="BE1525" s="194" t="s">
        <v>13746</v>
      </c>
      <c r="BJ1525" s="230">
        <v>4</v>
      </c>
      <c r="BK1525" s="230" t="s">
        <v>7622</v>
      </c>
      <c r="BL1525" s="198" t="s">
        <v>7412</v>
      </c>
      <c r="CQ1525" s="199">
        <v>1</v>
      </c>
    </row>
    <row r="1526" spans="52:95" x14ac:dyDescent="0.25">
      <c r="AZ1526" s="230" t="s">
        <v>1794</v>
      </c>
      <c r="BA1526" s="230" t="s">
        <v>7562</v>
      </c>
      <c r="BB1526" s="230">
        <v>4</v>
      </c>
      <c r="BC1526" s="194" t="s">
        <v>7649</v>
      </c>
      <c r="BD1526" s="194" t="s">
        <v>7650</v>
      </c>
      <c r="BE1526" s="194" t="s">
        <v>7651</v>
      </c>
      <c r="BF1526" s="194" t="s">
        <v>7652</v>
      </c>
      <c r="BG1526" s="194" t="s">
        <v>7653</v>
      </c>
      <c r="BH1526" s="230" t="s">
        <v>7654</v>
      </c>
      <c r="BI1526" s="230" t="s">
        <v>7655</v>
      </c>
      <c r="BJ1526" s="230">
        <v>4</v>
      </c>
      <c r="BK1526" s="230" t="s">
        <v>7656</v>
      </c>
      <c r="BL1526" s="198" t="s">
        <v>7412</v>
      </c>
      <c r="CQ1526" s="199">
        <v>1</v>
      </c>
    </row>
    <row r="1527" spans="52:95" x14ac:dyDescent="0.25">
      <c r="AZ1527" s="230" t="s">
        <v>1794</v>
      </c>
      <c r="BA1527" s="230" t="s">
        <v>7562</v>
      </c>
      <c r="BB1527" s="230">
        <v>5</v>
      </c>
      <c r="BC1527" s="194" t="s">
        <v>7686</v>
      </c>
      <c r="BD1527" s="194" t="s">
        <v>7687</v>
      </c>
      <c r="BE1527" s="194" t="s">
        <v>7688</v>
      </c>
      <c r="BF1527" s="194" t="s">
        <v>7689</v>
      </c>
      <c r="BG1527" s="194" t="s">
        <v>7690</v>
      </c>
      <c r="BH1527" s="230" t="s">
        <v>7691</v>
      </c>
      <c r="BJ1527" s="230">
        <v>4</v>
      </c>
      <c r="BK1527" s="230" t="s">
        <v>7692</v>
      </c>
      <c r="BL1527" s="198" t="s">
        <v>7412</v>
      </c>
      <c r="CQ1527" s="199">
        <v>1</v>
      </c>
    </row>
    <row r="1528" spans="52:95" x14ac:dyDescent="0.25">
      <c r="AZ1528" s="230" t="s">
        <v>1794</v>
      </c>
      <c r="BA1528" s="230" t="s">
        <v>5333</v>
      </c>
      <c r="BB1528" s="230">
        <v>1</v>
      </c>
      <c r="BC1528" s="194" t="s">
        <v>7719</v>
      </c>
      <c r="BD1528" s="194" t="s">
        <v>13743</v>
      </c>
      <c r="BE1528" s="194" t="s">
        <v>10683</v>
      </c>
      <c r="BH1528" s="194"/>
      <c r="BI1528" s="194"/>
      <c r="BJ1528" s="230">
        <v>4</v>
      </c>
      <c r="BK1528" s="230" t="s">
        <v>7720</v>
      </c>
      <c r="BL1528" s="198" t="s">
        <v>7412</v>
      </c>
      <c r="CQ1528" s="199">
        <v>1</v>
      </c>
    </row>
    <row r="1529" spans="52:95" x14ac:dyDescent="0.25">
      <c r="AZ1529" s="230" t="s">
        <v>1794</v>
      </c>
      <c r="BA1529" s="230" t="s">
        <v>5333</v>
      </c>
      <c r="BB1529" s="230">
        <v>2</v>
      </c>
      <c r="BC1529" s="194" t="s">
        <v>7745</v>
      </c>
      <c r="BD1529" s="194" t="s">
        <v>7746</v>
      </c>
      <c r="BE1529" s="194" t="s">
        <v>7747</v>
      </c>
      <c r="BF1529" s="194" t="s">
        <v>7748</v>
      </c>
      <c r="BG1529" s="194" t="s">
        <v>7749</v>
      </c>
      <c r="BH1529" s="194" t="s">
        <v>7750</v>
      </c>
      <c r="BI1529" s="194"/>
      <c r="BJ1529" s="230">
        <v>4</v>
      </c>
      <c r="BK1529" s="230" t="s">
        <v>7751</v>
      </c>
      <c r="BL1529" s="198" t="s">
        <v>7412</v>
      </c>
      <c r="CQ1529" s="199">
        <v>1</v>
      </c>
    </row>
    <row r="1530" spans="52:95" x14ac:dyDescent="0.25">
      <c r="AZ1530" s="230" t="s">
        <v>1794</v>
      </c>
      <c r="BA1530" s="230" t="s">
        <v>5333</v>
      </c>
      <c r="BB1530" s="230">
        <v>3</v>
      </c>
      <c r="BC1530" s="194" t="s">
        <v>7781</v>
      </c>
      <c r="BD1530" s="194" t="s">
        <v>13743</v>
      </c>
      <c r="BE1530" s="194" t="s">
        <v>13746</v>
      </c>
      <c r="BH1530" s="194"/>
      <c r="BI1530" s="194"/>
      <c r="BJ1530" s="230">
        <v>4</v>
      </c>
      <c r="BK1530" s="230" t="s">
        <v>7782</v>
      </c>
      <c r="BL1530" s="198" t="s">
        <v>7412</v>
      </c>
      <c r="CQ1530" s="199">
        <v>1</v>
      </c>
    </row>
    <row r="1531" spans="52:95" x14ac:dyDescent="0.25">
      <c r="AZ1531" s="230" t="s">
        <v>1794</v>
      </c>
      <c r="BA1531" s="230" t="s">
        <v>5333</v>
      </c>
      <c r="BB1531" s="230">
        <v>4</v>
      </c>
      <c r="BC1531" s="194" t="s">
        <v>7806</v>
      </c>
      <c r="BD1531" s="194" t="s">
        <v>7807</v>
      </c>
      <c r="BE1531" s="194" t="s">
        <v>7808</v>
      </c>
      <c r="BF1531" s="194" t="s">
        <v>7654</v>
      </c>
      <c r="BG1531" s="194" t="s">
        <v>7809</v>
      </c>
      <c r="BH1531" s="194" t="s">
        <v>7810</v>
      </c>
      <c r="BI1531" s="194" t="s">
        <v>7811</v>
      </c>
      <c r="BJ1531" s="230">
        <v>4</v>
      </c>
      <c r="BK1531" s="230" t="s">
        <v>7812</v>
      </c>
      <c r="BL1531" s="198" t="s">
        <v>7412</v>
      </c>
      <c r="CQ1531" s="199">
        <v>1</v>
      </c>
    </row>
    <row r="1532" spans="52:95" x14ac:dyDescent="0.25">
      <c r="AZ1532" s="230" t="s">
        <v>1794</v>
      </c>
      <c r="BA1532" s="230" t="s">
        <v>5333</v>
      </c>
      <c r="BB1532" s="230">
        <v>5</v>
      </c>
      <c r="BC1532" s="194" t="s">
        <v>7836</v>
      </c>
      <c r="BD1532" s="194" t="s">
        <v>7837</v>
      </c>
      <c r="BE1532" s="194" t="s">
        <v>7838</v>
      </c>
      <c r="BF1532" s="194" t="s">
        <v>7839</v>
      </c>
      <c r="BG1532" s="194" t="s">
        <v>7840</v>
      </c>
      <c r="BH1532" s="194" t="s">
        <v>7533</v>
      </c>
      <c r="BI1532" s="194"/>
      <c r="BJ1532" s="230">
        <v>4</v>
      </c>
      <c r="BK1532" s="230" t="s">
        <v>7841</v>
      </c>
      <c r="BL1532" s="198" t="s">
        <v>7412</v>
      </c>
      <c r="CQ1532" s="199">
        <v>1</v>
      </c>
    </row>
    <row r="1533" spans="52:95" x14ac:dyDescent="0.25">
      <c r="AZ1533" s="230" t="s">
        <v>1812</v>
      </c>
      <c r="BA1533" s="230" t="s">
        <v>5332</v>
      </c>
      <c r="BB1533" s="230">
        <v>1</v>
      </c>
      <c r="BC1533" s="194" t="s">
        <v>7408</v>
      </c>
      <c r="BD1533" s="194" t="s">
        <v>13748</v>
      </c>
      <c r="BE1533" s="194" t="s">
        <v>10683</v>
      </c>
      <c r="BI1533" s="194"/>
      <c r="BJ1533" s="230">
        <v>4</v>
      </c>
      <c r="BK1533" s="230" t="s">
        <v>7411</v>
      </c>
      <c r="BL1533" s="198" t="s">
        <v>7412</v>
      </c>
      <c r="CQ1533" s="199">
        <v>1</v>
      </c>
    </row>
    <row r="1534" spans="52:95" x14ac:dyDescent="0.25">
      <c r="AZ1534" s="230" t="s">
        <v>1812</v>
      </c>
      <c r="BA1534" s="230" t="s">
        <v>5332</v>
      </c>
      <c r="BB1534" s="230">
        <v>2</v>
      </c>
      <c r="BC1534" s="194" t="s">
        <v>7439</v>
      </c>
      <c r="BD1534" s="194" t="s">
        <v>13749</v>
      </c>
      <c r="BE1534" s="194" t="s">
        <v>7441</v>
      </c>
      <c r="BF1534" s="194" t="s">
        <v>7442</v>
      </c>
      <c r="BG1534" s="194" t="s">
        <v>7443</v>
      </c>
      <c r="BI1534" s="194"/>
      <c r="BJ1534" s="230">
        <v>4</v>
      </c>
      <c r="BK1534" s="230" t="s">
        <v>7444</v>
      </c>
      <c r="BL1534" s="198" t="s">
        <v>7412</v>
      </c>
      <c r="CQ1534" s="199">
        <v>1</v>
      </c>
    </row>
    <row r="1535" spans="52:95" x14ac:dyDescent="0.25">
      <c r="AZ1535" s="230" t="s">
        <v>1812</v>
      </c>
      <c r="BA1535" s="230" t="s">
        <v>5332</v>
      </c>
      <c r="BB1535" s="230">
        <v>3</v>
      </c>
      <c r="BC1535" s="194" t="s">
        <v>7472</v>
      </c>
      <c r="BD1535" s="194" t="s">
        <v>13750</v>
      </c>
      <c r="BE1535" s="194" t="s">
        <v>13751</v>
      </c>
      <c r="BJ1535" s="230">
        <v>4</v>
      </c>
      <c r="BK1535" s="230" t="s">
        <v>7474</v>
      </c>
      <c r="BL1535" s="198" t="s">
        <v>7412</v>
      </c>
      <c r="CQ1535" s="199">
        <v>1</v>
      </c>
    </row>
    <row r="1536" spans="52:95" x14ac:dyDescent="0.25">
      <c r="AZ1536" s="230" t="s">
        <v>1812</v>
      </c>
      <c r="BA1536" s="230" t="s">
        <v>5332</v>
      </c>
      <c r="BB1536" s="230">
        <v>4</v>
      </c>
      <c r="BC1536" s="194" t="s">
        <v>7502</v>
      </c>
      <c r="BD1536" s="194" t="s">
        <v>13752</v>
      </c>
      <c r="BJ1536" s="230">
        <v>4</v>
      </c>
      <c r="BK1536" s="230" t="s">
        <v>7504</v>
      </c>
      <c r="BL1536" s="198" t="s">
        <v>7412</v>
      </c>
      <c r="CQ1536" s="199">
        <v>1</v>
      </c>
    </row>
    <row r="1537" spans="52:95" x14ac:dyDescent="0.25">
      <c r="AZ1537" s="230" t="s">
        <v>1812</v>
      </c>
      <c r="BA1537" s="230" t="s">
        <v>5332</v>
      </c>
      <c r="BB1537" s="230">
        <v>5</v>
      </c>
      <c r="BC1537" s="194" t="s">
        <v>7529</v>
      </c>
      <c r="BD1537" s="194" t="s">
        <v>13615</v>
      </c>
      <c r="BE1537" s="194" t="s">
        <v>7532</v>
      </c>
      <c r="BF1537" s="194" t="s">
        <v>7533</v>
      </c>
      <c r="BJ1537" s="230">
        <v>4</v>
      </c>
      <c r="BK1537" s="230" t="s">
        <v>7534</v>
      </c>
      <c r="BL1537" s="198" t="s">
        <v>7412</v>
      </c>
      <c r="CQ1537" s="199">
        <v>1</v>
      </c>
    </row>
    <row r="1538" spans="52:95" x14ac:dyDescent="0.25">
      <c r="AZ1538" s="230" t="s">
        <v>1812</v>
      </c>
      <c r="BA1538" s="230" t="s">
        <v>7562</v>
      </c>
      <c r="BB1538" s="230">
        <v>1</v>
      </c>
      <c r="BC1538" s="194" t="s">
        <v>7563</v>
      </c>
      <c r="BD1538" s="194" t="s">
        <v>13752</v>
      </c>
      <c r="BJ1538" s="230">
        <v>4</v>
      </c>
      <c r="BK1538" s="230" t="s">
        <v>7564</v>
      </c>
      <c r="BL1538" s="198" t="s">
        <v>7412</v>
      </c>
      <c r="CQ1538" s="199">
        <v>1</v>
      </c>
    </row>
    <row r="1539" spans="52:95" x14ac:dyDescent="0.25">
      <c r="AZ1539" s="230" t="s">
        <v>1812</v>
      </c>
      <c r="BA1539" s="230" t="s">
        <v>7562</v>
      </c>
      <c r="BB1539" s="230">
        <v>2</v>
      </c>
      <c r="BC1539" s="194" t="s">
        <v>7589</v>
      </c>
      <c r="BD1539" s="194" t="s">
        <v>7590</v>
      </c>
      <c r="BE1539" s="194" t="s">
        <v>7591</v>
      </c>
      <c r="BF1539" s="194" t="s">
        <v>7443</v>
      </c>
      <c r="BG1539" s="194" t="s">
        <v>7442</v>
      </c>
      <c r="BH1539" s="230" t="s">
        <v>7592</v>
      </c>
      <c r="BJ1539" s="230">
        <v>4</v>
      </c>
      <c r="BK1539" s="230" t="s">
        <v>7593</v>
      </c>
      <c r="BL1539" s="198" t="s">
        <v>7412</v>
      </c>
      <c r="CQ1539" s="199">
        <v>1</v>
      </c>
    </row>
    <row r="1540" spans="52:95" x14ac:dyDescent="0.25">
      <c r="AZ1540" s="230" t="s">
        <v>1812</v>
      </c>
      <c r="BA1540" s="230" t="s">
        <v>7562</v>
      </c>
      <c r="BB1540" s="230">
        <v>3</v>
      </c>
      <c r="BC1540" s="194" t="s">
        <v>7620</v>
      </c>
      <c r="BD1540" s="194" t="s">
        <v>13750</v>
      </c>
      <c r="BE1540" s="194" t="s">
        <v>13751</v>
      </c>
      <c r="BJ1540" s="230">
        <v>4</v>
      </c>
      <c r="BK1540" s="230" t="s">
        <v>7622</v>
      </c>
      <c r="BL1540" s="198" t="s">
        <v>7412</v>
      </c>
      <c r="CQ1540" s="199">
        <v>1</v>
      </c>
    </row>
    <row r="1541" spans="52:95" x14ac:dyDescent="0.25">
      <c r="AZ1541" s="230" t="s">
        <v>1812</v>
      </c>
      <c r="BA1541" s="230" t="s">
        <v>7562</v>
      </c>
      <c r="BB1541" s="230">
        <v>4</v>
      </c>
      <c r="BC1541" s="194" t="s">
        <v>7649</v>
      </c>
      <c r="BD1541" s="194" t="s">
        <v>7650</v>
      </c>
      <c r="BE1541" s="194" t="s">
        <v>7651</v>
      </c>
      <c r="BF1541" s="194" t="s">
        <v>7652</v>
      </c>
      <c r="BG1541" s="194" t="s">
        <v>7653</v>
      </c>
      <c r="BH1541" s="230" t="s">
        <v>7654</v>
      </c>
      <c r="BI1541" s="230" t="s">
        <v>7655</v>
      </c>
      <c r="BJ1541" s="230">
        <v>4</v>
      </c>
      <c r="BK1541" s="230" t="s">
        <v>7656</v>
      </c>
      <c r="BL1541" s="198" t="s">
        <v>7412</v>
      </c>
      <c r="CQ1541" s="199">
        <v>1</v>
      </c>
    </row>
    <row r="1542" spans="52:95" x14ac:dyDescent="0.25">
      <c r="AZ1542" s="230" t="s">
        <v>1812</v>
      </c>
      <c r="BA1542" s="230" t="s">
        <v>7562</v>
      </c>
      <c r="BB1542" s="230">
        <v>5</v>
      </c>
      <c r="BC1542" s="194" t="s">
        <v>7686</v>
      </c>
      <c r="BD1542" s="194" t="s">
        <v>7687</v>
      </c>
      <c r="BE1542" s="194" t="s">
        <v>7688</v>
      </c>
      <c r="BF1542" s="194" t="s">
        <v>7689</v>
      </c>
      <c r="BG1542" s="194" t="s">
        <v>7690</v>
      </c>
      <c r="BH1542" s="230" t="s">
        <v>7691</v>
      </c>
      <c r="BJ1542" s="230">
        <v>4</v>
      </c>
      <c r="BK1542" s="230" t="s">
        <v>7692</v>
      </c>
      <c r="BL1542" s="198" t="s">
        <v>7412</v>
      </c>
      <c r="CQ1542" s="199">
        <v>1</v>
      </c>
    </row>
    <row r="1543" spans="52:95" x14ac:dyDescent="0.25">
      <c r="AZ1543" s="230" t="s">
        <v>1812</v>
      </c>
      <c r="BA1543" s="230" t="s">
        <v>5333</v>
      </c>
      <c r="BB1543" s="230">
        <v>1</v>
      </c>
      <c r="BC1543" s="194" t="s">
        <v>7719</v>
      </c>
      <c r="BD1543" s="194" t="s">
        <v>13748</v>
      </c>
      <c r="BE1543" s="194" t="s">
        <v>10683</v>
      </c>
      <c r="BH1543" s="194"/>
      <c r="BI1543" s="194"/>
      <c r="BJ1543" s="230">
        <v>4</v>
      </c>
      <c r="BK1543" s="230" t="s">
        <v>7720</v>
      </c>
      <c r="BL1543" s="198" t="s">
        <v>7412</v>
      </c>
      <c r="CQ1543" s="199">
        <v>1</v>
      </c>
    </row>
    <row r="1544" spans="52:95" x14ac:dyDescent="0.25">
      <c r="AZ1544" s="230" t="s">
        <v>1812</v>
      </c>
      <c r="BA1544" s="230" t="s">
        <v>5333</v>
      </c>
      <c r="BB1544" s="230">
        <v>2</v>
      </c>
      <c r="BC1544" s="194" t="s">
        <v>7745</v>
      </c>
      <c r="BD1544" s="194" t="s">
        <v>7746</v>
      </c>
      <c r="BE1544" s="194" t="s">
        <v>7747</v>
      </c>
      <c r="BF1544" s="194" t="s">
        <v>7748</v>
      </c>
      <c r="BG1544" s="194" t="s">
        <v>7749</v>
      </c>
      <c r="BH1544" s="194" t="s">
        <v>7750</v>
      </c>
      <c r="BI1544" s="194"/>
      <c r="BJ1544" s="230">
        <v>4</v>
      </c>
      <c r="BK1544" s="230" t="s">
        <v>7751</v>
      </c>
      <c r="BL1544" s="198" t="s">
        <v>7412</v>
      </c>
      <c r="CQ1544" s="199">
        <v>1</v>
      </c>
    </row>
    <row r="1545" spans="52:95" x14ac:dyDescent="0.25">
      <c r="AZ1545" s="230" t="s">
        <v>1812</v>
      </c>
      <c r="BA1545" s="230" t="s">
        <v>5333</v>
      </c>
      <c r="BB1545" s="230">
        <v>3</v>
      </c>
      <c r="BC1545" s="194" t="s">
        <v>7781</v>
      </c>
      <c r="BD1545" s="194" t="s">
        <v>13748</v>
      </c>
      <c r="BE1545" s="194" t="s">
        <v>13751</v>
      </c>
      <c r="BH1545" s="194"/>
      <c r="BI1545" s="194"/>
      <c r="BJ1545" s="230">
        <v>4</v>
      </c>
      <c r="BK1545" s="230" t="s">
        <v>7782</v>
      </c>
      <c r="BL1545" s="198" t="s">
        <v>7412</v>
      </c>
      <c r="CQ1545" s="199">
        <v>1</v>
      </c>
    </row>
    <row r="1546" spans="52:95" x14ac:dyDescent="0.25">
      <c r="AZ1546" s="230" t="s">
        <v>1812</v>
      </c>
      <c r="BA1546" s="230" t="s">
        <v>5333</v>
      </c>
      <c r="BB1546" s="230">
        <v>4</v>
      </c>
      <c r="BC1546" s="194" t="s">
        <v>7806</v>
      </c>
      <c r="BD1546" s="194" t="s">
        <v>7807</v>
      </c>
      <c r="BE1546" s="194" t="s">
        <v>7808</v>
      </c>
      <c r="BF1546" s="194" t="s">
        <v>7654</v>
      </c>
      <c r="BG1546" s="194" t="s">
        <v>7809</v>
      </c>
      <c r="BH1546" s="194" t="s">
        <v>7810</v>
      </c>
      <c r="BI1546" s="194" t="s">
        <v>7811</v>
      </c>
      <c r="BJ1546" s="230">
        <v>4</v>
      </c>
      <c r="BK1546" s="230" t="s">
        <v>7812</v>
      </c>
      <c r="BL1546" s="198" t="s">
        <v>7412</v>
      </c>
      <c r="CQ1546" s="199">
        <v>1</v>
      </c>
    </row>
    <row r="1547" spans="52:95" x14ac:dyDescent="0.25">
      <c r="AZ1547" s="230" t="s">
        <v>1812</v>
      </c>
      <c r="BA1547" s="230" t="s">
        <v>5333</v>
      </c>
      <c r="BB1547" s="230">
        <v>5</v>
      </c>
      <c r="BC1547" s="194" t="s">
        <v>7836</v>
      </c>
      <c r="BD1547" s="194" t="s">
        <v>7837</v>
      </c>
      <c r="BE1547" s="194" t="s">
        <v>7838</v>
      </c>
      <c r="BF1547" s="194" t="s">
        <v>7839</v>
      </c>
      <c r="BG1547" s="194" t="s">
        <v>7840</v>
      </c>
      <c r="BH1547" s="194" t="s">
        <v>7533</v>
      </c>
      <c r="BI1547" s="194"/>
      <c r="BJ1547" s="230">
        <v>4</v>
      </c>
      <c r="BK1547" s="230" t="s">
        <v>7841</v>
      </c>
      <c r="BL1547" s="198" t="s">
        <v>7412</v>
      </c>
      <c r="CQ1547" s="199">
        <v>1</v>
      </c>
    </row>
    <row r="1548" spans="52:95" x14ac:dyDescent="0.25">
      <c r="AZ1548" s="230" t="s">
        <v>1830</v>
      </c>
      <c r="BA1548" s="230" t="s">
        <v>5332</v>
      </c>
      <c r="BB1548" s="230">
        <v>1</v>
      </c>
      <c r="BC1548" s="194" t="s">
        <v>7408</v>
      </c>
      <c r="BD1548" s="194" t="s">
        <v>13753</v>
      </c>
      <c r="BE1548" s="194" t="s">
        <v>10683</v>
      </c>
      <c r="BI1548" s="194"/>
      <c r="BJ1548" s="230">
        <v>4</v>
      </c>
      <c r="BK1548" s="230" t="s">
        <v>7411</v>
      </c>
      <c r="BL1548" s="198" t="s">
        <v>7412</v>
      </c>
      <c r="CQ1548" s="199">
        <v>1</v>
      </c>
    </row>
    <row r="1549" spans="52:95" x14ac:dyDescent="0.25">
      <c r="AZ1549" s="230" t="s">
        <v>1830</v>
      </c>
      <c r="BA1549" s="230" t="s">
        <v>5332</v>
      </c>
      <c r="BB1549" s="230">
        <v>2</v>
      </c>
      <c r="BC1549" s="194" t="s">
        <v>7439</v>
      </c>
      <c r="BD1549" s="194" t="s">
        <v>13754</v>
      </c>
      <c r="BE1549" s="194" t="s">
        <v>7441</v>
      </c>
      <c r="BF1549" s="194" t="s">
        <v>7442</v>
      </c>
      <c r="BG1549" s="194" t="s">
        <v>7443</v>
      </c>
      <c r="BI1549" s="194"/>
      <c r="BJ1549" s="230">
        <v>4</v>
      </c>
      <c r="BK1549" s="230" t="s">
        <v>7444</v>
      </c>
      <c r="BL1549" s="198" t="s">
        <v>7412</v>
      </c>
      <c r="CQ1549" s="199">
        <v>1</v>
      </c>
    </row>
    <row r="1550" spans="52:95" x14ac:dyDescent="0.25">
      <c r="AZ1550" s="230" t="s">
        <v>1830</v>
      </c>
      <c r="BA1550" s="230" t="s">
        <v>5332</v>
      </c>
      <c r="BB1550" s="230">
        <v>3</v>
      </c>
      <c r="BC1550" s="194" t="s">
        <v>7472</v>
      </c>
      <c r="BD1550" s="194" t="s">
        <v>13755</v>
      </c>
      <c r="BE1550" s="194" t="s">
        <v>13756</v>
      </c>
      <c r="BJ1550" s="230">
        <v>4</v>
      </c>
      <c r="BK1550" s="230" t="s">
        <v>7474</v>
      </c>
      <c r="BL1550" s="198" t="s">
        <v>7412</v>
      </c>
      <c r="CQ1550" s="199">
        <v>1</v>
      </c>
    </row>
    <row r="1551" spans="52:95" x14ac:dyDescent="0.25">
      <c r="AZ1551" s="230" t="s">
        <v>1830</v>
      </c>
      <c r="BA1551" s="230" t="s">
        <v>5332</v>
      </c>
      <c r="BB1551" s="230">
        <v>4</v>
      </c>
      <c r="BC1551" s="194" t="s">
        <v>7502</v>
      </c>
      <c r="BD1551" s="194" t="s">
        <v>13757</v>
      </c>
      <c r="BJ1551" s="230">
        <v>4</v>
      </c>
      <c r="BK1551" s="230" t="s">
        <v>7504</v>
      </c>
      <c r="BL1551" s="198" t="s">
        <v>7412</v>
      </c>
      <c r="CQ1551" s="199">
        <v>1</v>
      </c>
    </row>
    <row r="1552" spans="52:95" x14ac:dyDescent="0.25">
      <c r="AZ1552" s="230" t="s">
        <v>1830</v>
      </c>
      <c r="BA1552" s="230" t="s">
        <v>5332</v>
      </c>
      <c r="BB1552" s="230">
        <v>5</v>
      </c>
      <c r="BC1552" s="194" t="s">
        <v>7529</v>
      </c>
      <c r="BD1552" s="194" t="s">
        <v>13615</v>
      </c>
      <c r="BE1552" s="194" t="s">
        <v>7532</v>
      </c>
      <c r="BF1552" s="194" t="s">
        <v>7533</v>
      </c>
      <c r="BJ1552" s="230">
        <v>4</v>
      </c>
      <c r="BK1552" s="230" t="s">
        <v>7534</v>
      </c>
      <c r="BL1552" s="198" t="s">
        <v>7412</v>
      </c>
      <c r="CQ1552" s="199">
        <v>1</v>
      </c>
    </row>
    <row r="1553" spans="52:95" x14ac:dyDescent="0.25">
      <c r="AZ1553" s="230" t="s">
        <v>1830</v>
      </c>
      <c r="BA1553" s="230" t="s">
        <v>7562</v>
      </c>
      <c r="BB1553" s="230">
        <v>1</v>
      </c>
      <c r="BC1553" s="194" t="s">
        <v>7563</v>
      </c>
      <c r="BD1553" s="194" t="s">
        <v>13757</v>
      </c>
      <c r="BJ1553" s="230">
        <v>4</v>
      </c>
      <c r="BK1553" s="230" t="s">
        <v>7564</v>
      </c>
      <c r="BL1553" s="198" t="s">
        <v>7412</v>
      </c>
      <c r="CQ1553" s="199">
        <v>1</v>
      </c>
    </row>
    <row r="1554" spans="52:95" x14ac:dyDescent="0.25">
      <c r="AZ1554" s="230" t="s">
        <v>1830</v>
      </c>
      <c r="BA1554" s="230" t="s">
        <v>7562</v>
      </c>
      <c r="BB1554" s="230">
        <v>2</v>
      </c>
      <c r="BC1554" s="194" t="s">
        <v>7589</v>
      </c>
      <c r="BD1554" s="194" t="s">
        <v>7590</v>
      </c>
      <c r="BE1554" s="194" t="s">
        <v>7591</v>
      </c>
      <c r="BF1554" s="194" t="s">
        <v>7443</v>
      </c>
      <c r="BG1554" s="194" t="s">
        <v>7442</v>
      </c>
      <c r="BH1554" s="230" t="s">
        <v>7592</v>
      </c>
      <c r="BJ1554" s="230">
        <v>4</v>
      </c>
      <c r="BK1554" s="230" t="s">
        <v>7593</v>
      </c>
      <c r="BL1554" s="198" t="s">
        <v>7412</v>
      </c>
      <c r="CQ1554" s="199">
        <v>1</v>
      </c>
    </row>
    <row r="1555" spans="52:95" x14ac:dyDescent="0.25">
      <c r="AZ1555" s="230" t="s">
        <v>1830</v>
      </c>
      <c r="BA1555" s="230" t="s">
        <v>7562</v>
      </c>
      <c r="BB1555" s="230">
        <v>3</v>
      </c>
      <c r="BC1555" s="194" t="s">
        <v>7620</v>
      </c>
      <c r="BD1555" s="194" t="s">
        <v>13755</v>
      </c>
      <c r="BE1555" s="194" t="s">
        <v>13756</v>
      </c>
      <c r="BJ1555" s="230">
        <v>4</v>
      </c>
      <c r="BK1555" s="230" t="s">
        <v>7622</v>
      </c>
      <c r="BL1555" s="198" t="s">
        <v>7412</v>
      </c>
      <c r="CQ1555" s="199">
        <v>1</v>
      </c>
    </row>
    <row r="1556" spans="52:95" x14ac:dyDescent="0.25">
      <c r="AZ1556" s="230" t="s">
        <v>1830</v>
      </c>
      <c r="BA1556" s="230" t="s">
        <v>7562</v>
      </c>
      <c r="BB1556" s="230">
        <v>4</v>
      </c>
      <c r="BC1556" s="194" t="s">
        <v>7649</v>
      </c>
      <c r="BD1556" s="194" t="s">
        <v>7650</v>
      </c>
      <c r="BE1556" s="194" t="s">
        <v>7651</v>
      </c>
      <c r="BF1556" s="194" t="s">
        <v>7652</v>
      </c>
      <c r="BG1556" s="194" t="s">
        <v>7653</v>
      </c>
      <c r="BH1556" s="230" t="s">
        <v>7654</v>
      </c>
      <c r="BI1556" s="230" t="s">
        <v>7655</v>
      </c>
      <c r="BJ1556" s="230">
        <v>4</v>
      </c>
      <c r="BK1556" s="230" t="s">
        <v>7656</v>
      </c>
      <c r="BL1556" s="198" t="s">
        <v>7412</v>
      </c>
      <c r="CQ1556" s="199">
        <v>1</v>
      </c>
    </row>
    <row r="1557" spans="52:95" x14ac:dyDescent="0.25">
      <c r="AZ1557" s="230" t="s">
        <v>1830</v>
      </c>
      <c r="BA1557" s="230" t="s">
        <v>7562</v>
      </c>
      <c r="BB1557" s="230">
        <v>5</v>
      </c>
      <c r="BC1557" s="194" t="s">
        <v>7686</v>
      </c>
      <c r="BD1557" s="194" t="s">
        <v>7687</v>
      </c>
      <c r="BE1557" s="194" t="s">
        <v>7688</v>
      </c>
      <c r="BF1557" s="194" t="s">
        <v>7689</v>
      </c>
      <c r="BG1557" s="194" t="s">
        <v>7690</v>
      </c>
      <c r="BH1557" s="230" t="s">
        <v>7691</v>
      </c>
      <c r="BJ1557" s="230">
        <v>4</v>
      </c>
      <c r="BK1557" s="230" t="s">
        <v>7692</v>
      </c>
      <c r="BL1557" s="198" t="s">
        <v>7412</v>
      </c>
      <c r="CQ1557" s="199">
        <v>1</v>
      </c>
    </row>
    <row r="1558" spans="52:95" x14ac:dyDescent="0.25">
      <c r="AZ1558" s="230" t="s">
        <v>1830</v>
      </c>
      <c r="BA1558" s="230" t="s">
        <v>5333</v>
      </c>
      <c r="BB1558" s="230">
        <v>1</v>
      </c>
      <c r="BC1558" s="194" t="s">
        <v>7719</v>
      </c>
      <c r="BD1558" s="194" t="s">
        <v>13753</v>
      </c>
      <c r="BE1558" s="194" t="s">
        <v>10683</v>
      </c>
      <c r="BH1558" s="194"/>
      <c r="BI1558" s="194"/>
      <c r="BJ1558" s="230">
        <v>4</v>
      </c>
      <c r="BK1558" s="230" t="s">
        <v>7720</v>
      </c>
      <c r="BL1558" s="198" t="s">
        <v>7412</v>
      </c>
      <c r="CQ1558" s="199">
        <v>1</v>
      </c>
    </row>
    <row r="1559" spans="52:95" x14ac:dyDescent="0.25">
      <c r="AZ1559" s="230" t="s">
        <v>1830</v>
      </c>
      <c r="BA1559" s="230" t="s">
        <v>5333</v>
      </c>
      <c r="BB1559" s="230">
        <v>2</v>
      </c>
      <c r="BC1559" s="194" t="s">
        <v>7745</v>
      </c>
      <c r="BD1559" s="194" t="s">
        <v>7746</v>
      </c>
      <c r="BE1559" s="194" t="s">
        <v>7747</v>
      </c>
      <c r="BF1559" s="194" t="s">
        <v>7748</v>
      </c>
      <c r="BG1559" s="194" t="s">
        <v>7749</v>
      </c>
      <c r="BH1559" s="194" t="s">
        <v>7750</v>
      </c>
      <c r="BI1559" s="194"/>
      <c r="BJ1559" s="230">
        <v>4</v>
      </c>
      <c r="BK1559" s="230" t="s">
        <v>7751</v>
      </c>
      <c r="BL1559" s="198" t="s">
        <v>7412</v>
      </c>
      <c r="CQ1559" s="199">
        <v>1</v>
      </c>
    </row>
    <row r="1560" spans="52:95" x14ac:dyDescent="0.25">
      <c r="AZ1560" s="230" t="s">
        <v>1830</v>
      </c>
      <c r="BA1560" s="230" t="s">
        <v>5333</v>
      </c>
      <c r="BB1560" s="230">
        <v>3</v>
      </c>
      <c r="BC1560" s="194" t="s">
        <v>7781</v>
      </c>
      <c r="BD1560" s="194" t="s">
        <v>13753</v>
      </c>
      <c r="BE1560" s="194" t="s">
        <v>13756</v>
      </c>
      <c r="BH1560" s="194"/>
      <c r="BI1560" s="194"/>
      <c r="BJ1560" s="230">
        <v>4</v>
      </c>
      <c r="BK1560" s="230" t="s">
        <v>7782</v>
      </c>
      <c r="BL1560" s="198" t="s">
        <v>7412</v>
      </c>
      <c r="CQ1560" s="199">
        <v>1</v>
      </c>
    </row>
    <row r="1561" spans="52:95" x14ac:dyDescent="0.25">
      <c r="AZ1561" s="230" t="s">
        <v>1830</v>
      </c>
      <c r="BA1561" s="230" t="s">
        <v>5333</v>
      </c>
      <c r="BB1561" s="230">
        <v>4</v>
      </c>
      <c r="BC1561" s="194" t="s">
        <v>7806</v>
      </c>
      <c r="BD1561" s="194" t="s">
        <v>7807</v>
      </c>
      <c r="BE1561" s="194" t="s">
        <v>7808</v>
      </c>
      <c r="BF1561" s="194" t="s">
        <v>7654</v>
      </c>
      <c r="BG1561" s="194" t="s">
        <v>7809</v>
      </c>
      <c r="BH1561" s="194" t="s">
        <v>7810</v>
      </c>
      <c r="BI1561" s="194" t="s">
        <v>7811</v>
      </c>
      <c r="BJ1561" s="230">
        <v>4</v>
      </c>
      <c r="BK1561" s="230" t="s">
        <v>7812</v>
      </c>
      <c r="BL1561" s="198" t="s">
        <v>7412</v>
      </c>
      <c r="CQ1561" s="199">
        <v>1</v>
      </c>
    </row>
    <row r="1562" spans="52:95" x14ac:dyDescent="0.25">
      <c r="AZ1562" s="230" t="s">
        <v>1830</v>
      </c>
      <c r="BA1562" s="230" t="s">
        <v>5333</v>
      </c>
      <c r="BB1562" s="230">
        <v>5</v>
      </c>
      <c r="BC1562" s="194" t="s">
        <v>7836</v>
      </c>
      <c r="BD1562" s="194" t="s">
        <v>7837</v>
      </c>
      <c r="BE1562" s="194" t="s">
        <v>7838</v>
      </c>
      <c r="BF1562" s="194" t="s">
        <v>7839</v>
      </c>
      <c r="BG1562" s="194" t="s">
        <v>7840</v>
      </c>
      <c r="BH1562" s="194" t="s">
        <v>7533</v>
      </c>
      <c r="BI1562" s="194"/>
      <c r="BJ1562" s="230">
        <v>4</v>
      </c>
      <c r="BK1562" s="230" t="s">
        <v>7841</v>
      </c>
      <c r="BL1562" s="198" t="s">
        <v>7412</v>
      </c>
      <c r="CQ1562" s="199">
        <v>1</v>
      </c>
    </row>
    <row r="1563" spans="52:95" x14ac:dyDescent="0.25">
      <c r="AZ1563" s="230" t="s">
        <v>1848</v>
      </c>
      <c r="BA1563" s="230" t="s">
        <v>5332</v>
      </c>
      <c r="BB1563" s="230">
        <v>1</v>
      </c>
      <c r="BC1563" s="194" t="s">
        <v>7408</v>
      </c>
      <c r="BD1563" s="194" t="s">
        <v>13758</v>
      </c>
      <c r="BE1563" s="194" t="s">
        <v>10683</v>
      </c>
      <c r="BI1563" s="194"/>
      <c r="BJ1563" s="230">
        <v>4</v>
      </c>
      <c r="BK1563" s="230" t="s">
        <v>7411</v>
      </c>
      <c r="BL1563" s="198" t="s">
        <v>7412</v>
      </c>
      <c r="CQ1563" s="199">
        <v>1</v>
      </c>
    </row>
    <row r="1564" spans="52:95" x14ac:dyDescent="0.25">
      <c r="AZ1564" s="230" t="s">
        <v>1848</v>
      </c>
      <c r="BA1564" s="230" t="s">
        <v>5332</v>
      </c>
      <c r="BB1564" s="230">
        <v>2</v>
      </c>
      <c r="BC1564" s="194" t="s">
        <v>7439</v>
      </c>
      <c r="BD1564" s="194" t="s">
        <v>13759</v>
      </c>
      <c r="BE1564" s="194" t="s">
        <v>7441</v>
      </c>
      <c r="BF1564" s="194" t="s">
        <v>7442</v>
      </c>
      <c r="BG1564" s="194" t="s">
        <v>7443</v>
      </c>
      <c r="BI1564" s="194"/>
      <c r="BJ1564" s="230">
        <v>4</v>
      </c>
      <c r="BK1564" s="230" t="s">
        <v>7444</v>
      </c>
      <c r="BL1564" s="198" t="s">
        <v>7412</v>
      </c>
      <c r="CQ1564" s="199">
        <v>1</v>
      </c>
    </row>
    <row r="1565" spans="52:95" x14ac:dyDescent="0.25">
      <c r="AZ1565" s="230" t="s">
        <v>1848</v>
      </c>
      <c r="BA1565" s="230" t="s">
        <v>5332</v>
      </c>
      <c r="BB1565" s="230">
        <v>3</v>
      </c>
      <c r="BC1565" s="194" t="s">
        <v>7472</v>
      </c>
      <c r="BD1565" s="194" t="s">
        <v>13760</v>
      </c>
      <c r="BE1565" s="194" t="s">
        <v>13761</v>
      </c>
      <c r="BJ1565" s="230">
        <v>4</v>
      </c>
      <c r="BK1565" s="230" t="s">
        <v>7474</v>
      </c>
      <c r="BL1565" s="198" t="s">
        <v>7412</v>
      </c>
      <c r="CQ1565" s="199">
        <v>1</v>
      </c>
    </row>
    <row r="1566" spans="52:95" x14ac:dyDescent="0.25">
      <c r="AZ1566" s="230" t="s">
        <v>1848</v>
      </c>
      <c r="BA1566" s="230" t="s">
        <v>5332</v>
      </c>
      <c r="BB1566" s="230">
        <v>4</v>
      </c>
      <c r="BC1566" s="194" t="s">
        <v>7502</v>
      </c>
      <c r="BD1566" s="194" t="s">
        <v>13762</v>
      </c>
      <c r="BJ1566" s="230">
        <v>4</v>
      </c>
      <c r="BK1566" s="230" t="s">
        <v>7504</v>
      </c>
      <c r="BL1566" s="198" t="s">
        <v>7412</v>
      </c>
      <c r="CQ1566" s="199">
        <v>1</v>
      </c>
    </row>
    <row r="1567" spans="52:95" x14ac:dyDescent="0.25">
      <c r="AZ1567" s="230" t="s">
        <v>1848</v>
      </c>
      <c r="BA1567" s="230" t="s">
        <v>5332</v>
      </c>
      <c r="BB1567" s="230">
        <v>5</v>
      </c>
      <c r="BC1567" s="194" t="s">
        <v>7529</v>
      </c>
      <c r="BD1567" s="194" t="s">
        <v>13758</v>
      </c>
      <c r="BE1567" s="194" t="s">
        <v>13615</v>
      </c>
      <c r="BF1567" s="194" t="s">
        <v>7532</v>
      </c>
      <c r="BG1567" s="194" t="s">
        <v>7533</v>
      </c>
      <c r="BJ1567" s="230">
        <v>4</v>
      </c>
      <c r="BK1567" s="230" t="s">
        <v>7534</v>
      </c>
      <c r="BL1567" s="198" t="s">
        <v>7412</v>
      </c>
      <c r="CQ1567" s="199">
        <v>1</v>
      </c>
    </row>
    <row r="1568" spans="52:95" x14ac:dyDescent="0.25">
      <c r="AZ1568" s="230" t="s">
        <v>1848</v>
      </c>
      <c r="BA1568" s="230" t="s">
        <v>7562</v>
      </c>
      <c r="BB1568" s="230">
        <v>1</v>
      </c>
      <c r="BC1568" s="194" t="s">
        <v>7563</v>
      </c>
      <c r="BD1568" s="194" t="s">
        <v>13762</v>
      </c>
      <c r="BJ1568" s="230">
        <v>4</v>
      </c>
      <c r="BK1568" s="230" t="s">
        <v>7564</v>
      </c>
      <c r="BL1568" s="198" t="s">
        <v>7412</v>
      </c>
      <c r="CQ1568" s="199">
        <v>1</v>
      </c>
    </row>
    <row r="1569" spans="52:95" x14ac:dyDescent="0.25">
      <c r="AZ1569" s="230" t="s">
        <v>1848</v>
      </c>
      <c r="BA1569" s="230" t="s">
        <v>7562</v>
      </c>
      <c r="BB1569" s="230">
        <v>2</v>
      </c>
      <c r="BC1569" s="194" t="s">
        <v>7589</v>
      </c>
      <c r="BD1569" s="194" t="s">
        <v>7590</v>
      </c>
      <c r="BE1569" s="194" t="s">
        <v>7591</v>
      </c>
      <c r="BF1569" s="194" t="s">
        <v>7443</v>
      </c>
      <c r="BG1569" s="194" t="s">
        <v>7442</v>
      </c>
      <c r="BH1569" s="230" t="s">
        <v>7592</v>
      </c>
      <c r="BJ1569" s="230">
        <v>4</v>
      </c>
      <c r="BK1569" s="230" t="s">
        <v>7593</v>
      </c>
      <c r="BL1569" s="198" t="s">
        <v>7412</v>
      </c>
      <c r="CQ1569" s="199">
        <v>1</v>
      </c>
    </row>
    <row r="1570" spans="52:95" x14ac:dyDescent="0.25">
      <c r="AZ1570" s="230" t="s">
        <v>1848</v>
      </c>
      <c r="BA1570" s="230" t="s">
        <v>7562</v>
      </c>
      <c r="BB1570" s="230">
        <v>3</v>
      </c>
      <c r="BC1570" s="194" t="s">
        <v>7620</v>
      </c>
      <c r="BD1570" s="194" t="s">
        <v>13760</v>
      </c>
      <c r="BE1570" s="194" t="s">
        <v>13761</v>
      </c>
      <c r="BJ1570" s="230">
        <v>4</v>
      </c>
      <c r="BK1570" s="230" t="s">
        <v>7622</v>
      </c>
      <c r="BL1570" s="198" t="s">
        <v>7412</v>
      </c>
      <c r="CQ1570" s="199">
        <v>1</v>
      </c>
    </row>
    <row r="1571" spans="52:95" x14ac:dyDescent="0.25">
      <c r="AZ1571" s="230" t="s">
        <v>1848</v>
      </c>
      <c r="BA1571" s="230" t="s">
        <v>7562</v>
      </c>
      <c r="BB1571" s="230">
        <v>4</v>
      </c>
      <c r="BC1571" s="194" t="s">
        <v>7649</v>
      </c>
      <c r="BD1571" s="194" t="s">
        <v>7650</v>
      </c>
      <c r="BE1571" s="194" t="s">
        <v>7651</v>
      </c>
      <c r="BF1571" s="194" t="s">
        <v>7652</v>
      </c>
      <c r="BG1571" s="194" t="s">
        <v>7653</v>
      </c>
      <c r="BH1571" s="230" t="s">
        <v>7654</v>
      </c>
      <c r="BI1571" s="230" t="s">
        <v>7655</v>
      </c>
      <c r="BJ1571" s="230">
        <v>4</v>
      </c>
      <c r="BK1571" s="230" t="s">
        <v>7656</v>
      </c>
      <c r="BL1571" s="198" t="s">
        <v>7412</v>
      </c>
      <c r="CQ1571" s="199">
        <v>1</v>
      </c>
    </row>
    <row r="1572" spans="52:95" x14ac:dyDescent="0.25">
      <c r="AZ1572" s="230" t="s">
        <v>1848</v>
      </c>
      <c r="BA1572" s="230" t="s">
        <v>7562</v>
      </c>
      <c r="BB1572" s="230">
        <v>5</v>
      </c>
      <c r="BC1572" s="194" t="s">
        <v>7686</v>
      </c>
      <c r="BD1572" s="194" t="s">
        <v>7687</v>
      </c>
      <c r="BE1572" s="194" t="s">
        <v>7688</v>
      </c>
      <c r="BF1572" s="194" t="s">
        <v>7689</v>
      </c>
      <c r="BG1572" s="194" t="s">
        <v>7690</v>
      </c>
      <c r="BH1572" s="230" t="s">
        <v>7691</v>
      </c>
      <c r="BJ1572" s="230">
        <v>4</v>
      </c>
      <c r="BK1572" s="230" t="s">
        <v>7692</v>
      </c>
      <c r="BL1572" s="198" t="s">
        <v>7412</v>
      </c>
      <c r="CQ1572" s="199">
        <v>1</v>
      </c>
    </row>
    <row r="1573" spans="52:95" x14ac:dyDescent="0.25">
      <c r="AZ1573" s="230" t="s">
        <v>1848</v>
      </c>
      <c r="BA1573" s="230" t="s">
        <v>5333</v>
      </c>
      <c r="BB1573" s="230">
        <v>1</v>
      </c>
      <c r="BC1573" s="194" t="s">
        <v>7719</v>
      </c>
      <c r="BD1573" s="194" t="s">
        <v>13758</v>
      </c>
      <c r="BE1573" s="194" t="s">
        <v>10683</v>
      </c>
      <c r="BH1573" s="194"/>
      <c r="BI1573" s="194"/>
      <c r="BJ1573" s="230">
        <v>4</v>
      </c>
      <c r="BK1573" s="230" t="s">
        <v>7720</v>
      </c>
      <c r="BL1573" s="198" t="s">
        <v>7412</v>
      </c>
      <c r="CQ1573" s="199">
        <v>1</v>
      </c>
    </row>
    <row r="1574" spans="52:95" x14ac:dyDescent="0.25">
      <c r="AZ1574" s="230" t="s">
        <v>1848</v>
      </c>
      <c r="BA1574" s="230" t="s">
        <v>5333</v>
      </c>
      <c r="BB1574" s="230">
        <v>2</v>
      </c>
      <c r="BC1574" s="194" t="s">
        <v>7745</v>
      </c>
      <c r="BD1574" s="194" t="s">
        <v>7746</v>
      </c>
      <c r="BE1574" s="194" t="s">
        <v>7747</v>
      </c>
      <c r="BF1574" s="194" t="s">
        <v>7748</v>
      </c>
      <c r="BG1574" s="194" t="s">
        <v>7749</v>
      </c>
      <c r="BH1574" s="194" t="s">
        <v>7750</v>
      </c>
      <c r="BI1574" s="194"/>
      <c r="BJ1574" s="230">
        <v>4</v>
      </c>
      <c r="BK1574" s="230" t="s">
        <v>7751</v>
      </c>
      <c r="BL1574" s="198" t="s">
        <v>7412</v>
      </c>
      <c r="CQ1574" s="199">
        <v>1</v>
      </c>
    </row>
    <row r="1575" spans="52:95" x14ac:dyDescent="0.25">
      <c r="AZ1575" s="230" t="s">
        <v>1848</v>
      </c>
      <c r="BA1575" s="230" t="s">
        <v>5333</v>
      </c>
      <c r="BB1575" s="230">
        <v>3</v>
      </c>
      <c r="BC1575" s="194" t="s">
        <v>7781</v>
      </c>
      <c r="BD1575" s="194" t="s">
        <v>13758</v>
      </c>
      <c r="BE1575" s="194" t="s">
        <v>13761</v>
      </c>
      <c r="BH1575" s="194"/>
      <c r="BI1575" s="194"/>
      <c r="BJ1575" s="230">
        <v>4</v>
      </c>
      <c r="BK1575" s="230" t="s">
        <v>7782</v>
      </c>
      <c r="BL1575" s="198" t="s">
        <v>7412</v>
      </c>
      <c r="CQ1575" s="199">
        <v>1</v>
      </c>
    </row>
    <row r="1576" spans="52:95" x14ac:dyDescent="0.25">
      <c r="AZ1576" s="230" t="s">
        <v>1848</v>
      </c>
      <c r="BA1576" s="230" t="s">
        <v>5333</v>
      </c>
      <c r="BB1576" s="230">
        <v>4</v>
      </c>
      <c r="BC1576" s="194" t="s">
        <v>7806</v>
      </c>
      <c r="BD1576" s="194" t="s">
        <v>7807</v>
      </c>
      <c r="BE1576" s="194" t="s">
        <v>7808</v>
      </c>
      <c r="BF1576" s="194" t="s">
        <v>7654</v>
      </c>
      <c r="BG1576" s="194" t="s">
        <v>7809</v>
      </c>
      <c r="BH1576" s="194" t="s">
        <v>7810</v>
      </c>
      <c r="BI1576" s="194" t="s">
        <v>7811</v>
      </c>
      <c r="BJ1576" s="230">
        <v>4</v>
      </c>
      <c r="BK1576" s="230" t="s">
        <v>7812</v>
      </c>
      <c r="BL1576" s="198" t="s">
        <v>7412</v>
      </c>
      <c r="CQ1576" s="199">
        <v>1</v>
      </c>
    </row>
    <row r="1577" spans="52:95" x14ac:dyDescent="0.25">
      <c r="AZ1577" s="230" t="s">
        <v>1848</v>
      </c>
      <c r="BA1577" s="230" t="s">
        <v>5333</v>
      </c>
      <c r="BB1577" s="230">
        <v>5</v>
      </c>
      <c r="BC1577" s="194" t="s">
        <v>7836</v>
      </c>
      <c r="BD1577" s="194" t="s">
        <v>7837</v>
      </c>
      <c r="BE1577" s="194" t="s">
        <v>7838</v>
      </c>
      <c r="BF1577" s="194" t="s">
        <v>7839</v>
      </c>
      <c r="BG1577" s="194" t="s">
        <v>7840</v>
      </c>
      <c r="BH1577" s="194" t="s">
        <v>7533</v>
      </c>
      <c r="BI1577" s="194"/>
      <c r="BJ1577" s="230">
        <v>4</v>
      </c>
      <c r="BK1577" s="230" t="s">
        <v>7841</v>
      </c>
      <c r="BL1577" s="198" t="s">
        <v>7412</v>
      </c>
      <c r="CQ1577" s="199">
        <v>1</v>
      </c>
    </row>
    <row r="1578" spans="52:95" x14ac:dyDescent="0.25">
      <c r="AZ1578" s="230" t="s">
        <v>1867</v>
      </c>
      <c r="BA1578" s="230" t="s">
        <v>5332</v>
      </c>
      <c r="BB1578" s="230">
        <v>1</v>
      </c>
      <c r="BC1578" s="194" t="s">
        <v>7408</v>
      </c>
      <c r="BD1578" s="194" t="s">
        <v>13763</v>
      </c>
      <c r="BE1578" s="194" t="s">
        <v>10683</v>
      </c>
      <c r="BI1578" s="194"/>
      <c r="BJ1578" s="230">
        <v>4</v>
      </c>
      <c r="BK1578" s="230" t="s">
        <v>7411</v>
      </c>
      <c r="BL1578" s="198" t="s">
        <v>7412</v>
      </c>
      <c r="CQ1578" s="199">
        <v>1</v>
      </c>
    </row>
    <row r="1579" spans="52:95" x14ac:dyDescent="0.25">
      <c r="AZ1579" s="230" t="s">
        <v>1867</v>
      </c>
      <c r="BA1579" s="230" t="s">
        <v>5332</v>
      </c>
      <c r="BB1579" s="230">
        <v>2</v>
      </c>
      <c r="BC1579" s="194" t="s">
        <v>7439</v>
      </c>
      <c r="BD1579" s="194" t="s">
        <v>13764</v>
      </c>
      <c r="BE1579" s="194" t="s">
        <v>7441</v>
      </c>
      <c r="BF1579" s="194" t="s">
        <v>7442</v>
      </c>
      <c r="BG1579" s="194" t="s">
        <v>7443</v>
      </c>
      <c r="BI1579" s="194"/>
      <c r="BJ1579" s="230">
        <v>4</v>
      </c>
      <c r="BK1579" s="230" t="s">
        <v>7444</v>
      </c>
      <c r="BL1579" s="198" t="s">
        <v>7412</v>
      </c>
      <c r="CQ1579" s="199">
        <v>1</v>
      </c>
    </row>
    <row r="1580" spans="52:95" x14ac:dyDescent="0.25">
      <c r="AZ1580" s="230" t="s">
        <v>1867</v>
      </c>
      <c r="BA1580" s="230" t="s">
        <v>5332</v>
      </c>
      <c r="BB1580" s="230">
        <v>3</v>
      </c>
      <c r="BC1580" s="194" t="s">
        <v>7472</v>
      </c>
      <c r="BD1580" s="194" t="s">
        <v>13765</v>
      </c>
      <c r="BE1580" s="194" t="s">
        <v>13766</v>
      </c>
      <c r="BI1580" s="194"/>
      <c r="BJ1580" s="230">
        <v>4</v>
      </c>
      <c r="BK1580" s="230" t="s">
        <v>7474</v>
      </c>
      <c r="BL1580" s="198" t="s">
        <v>7412</v>
      </c>
      <c r="CQ1580" s="199">
        <v>1</v>
      </c>
    </row>
    <row r="1581" spans="52:95" x14ac:dyDescent="0.25">
      <c r="AZ1581" s="230" t="s">
        <v>1867</v>
      </c>
      <c r="BA1581" s="230" t="s">
        <v>5332</v>
      </c>
      <c r="BB1581" s="230">
        <v>4</v>
      </c>
      <c r="BC1581" s="194" t="s">
        <v>7502</v>
      </c>
      <c r="BD1581" s="194" t="s">
        <v>13767</v>
      </c>
      <c r="BJ1581" s="230">
        <v>4</v>
      </c>
      <c r="BK1581" s="230" t="s">
        <v>7504</v>
      </c>
      <c r="BL1581" s="198" t="s">
        <v>7412</v>
      </c>
      <c r="CQ1581" s="199">
        <v>1</v>
      </c>
    </row>
    <row r="1582" spans="52:95" x14ac:dyDescent="0.25">
      <c r="AZ1582" s="230" t="s">
        <v>1867</v>
      </c>
      <c r="BA1582" s="230" t="s">
        <v>5332</v>
      </c>
      <c r="BB1582" s="230">
        <v>5</v>
      </c>
      <c r="BC1582" s="194" t="s">
        <v>7529</v>
      </c>
      <c r="BD1582" s="194" t="s">
        <v>13615</v>
      </c>
      <c r="BE1582" s="194" t="s">
        <v>7532</v>
      </c>
      <c r="BF1582" s="194" t="s">
        <v>7533</v>
      </c>
      <c r="BJ1582" s="230">
        <v>4</v>
      </c>
      <c r="BK1582" s="230" t="s">
        <v>7534</v>
      </c>
      <c r="BL1582" s="198" t="s">
        <v>7412</v>
      </c>
      <c r="CQ1582" s="199">
        <v>1</v>
      </c>
    </row>
    <row r="1583" spans="52:95" x14ac:dyDescent="0.25">
      <c r="AZ1583" s="230" t="s">
        <v>1867</v>
      </c>
      <c r="BA1583" s="230" t="s">
        <v>7562</v>
      </c>
      <c r="BB1583" s="230">
        <v>1</v>
      </c>
      <c r="BC1583" s="194" t="s">
        <v>7563</v>
      </c>
      <c r="BD1583" s="194" t="s">
        <v>13767</v>
      </c>
      <c r="BJ1583" s="230">
        <v>4</v>
      </c>
      <c r="BK1583" s="230" t="s">
        <v>7564</v>
      </c>
      <c r="BL1583" s="198" t="s">
        <v>7412</v>
      </c>
      <c r="CQ1583" s="199">
        <v>1</v>
      </c>
    </row>
    <row r="1584" spans="52:95" x14ac:dyDescent="0.25">
      <c r="AZ1584" s="230" t="s">
        <v>1867</v>
      </c>
      <c r="BA1584" s="230" t="s">
        <v>7562</v>
      </c>
      <c r="BB1584" s="230">
        <v>2</v>
      </c>
      <c r="BC1584" s="194" t="s">
        <v>7589</v>
      </c>
      <c r="BD1584" s="194" t="s">
        <v>7590</v>
      </c>
      <c r="BE1584" s="194" t="s">
        <v>7591</v>
      </c>
      <c r="BF1584" s="194" t="s">
        <v>7443</v>
      </c>
      <c r="BG1584" s="194" t="s">
        <v>7442</v>
      </c>
      <c r="BH1584" s="230" t="s">
        <v>7592</v>
      </c>
      <c r="BJ1584" s="230">
        <v>4</v>
      </c>
      <c r="BK1584" s="230" t="s">
        <v>7593</v>
      </c>
      <c r="BL1584" s="198" t="s">
        <v>7412</v>
      </c>
      <c r="CQ1584" s="199">
        <v>1</v>
      </c>
    </row>
    <row r="1585" spans="52:95" x14ac:dyDescent="0.25">
      <c r="AZ1585" s="230" t="s">
        <v>1867</v>
      </c>
      <c r="BA1585" s="230" t="s">
        <v>7562</v>
      </c>
      <c r="BB1585" s="230">
        <v>3</v>
      </c>
      <c r="BC1585" s="194" t="s">
        <v>7620</v>
      </c>
      <c r="BD1585" s="194" t="s">
        <v>13765</v>
      </c>
      <c r="BE1585" s="194" t="s">
        <v>13766</v>
      </c>
      <c r="BI1585" s="194"/>
      <c r="BJ1585" s="230">
        <v>4</v>
      </c>
      <c r="BK1585" s="230" t="s">
        <v>7622</v>
      </c>
      <c r="BL1585" s="198" t="s">
        <v>7412</v>
      </c>
      <c r="CQ1585" s="199">
        <v>1</v>
      </c>
    </row>
    <row r="1586" spans="52:95" x14ac:dyDescent="0.25">
      <c r="AZ1586" s="230" t="s">
        <v>1867</v>
      </c>
      <c r="BA1586" s="230" t="s">
        <v>7562</v>
      </c>
      <c r="BB1586" s="230">
        <v>4</v>
      </c>
      <c r="BC1586" s="194" t="s">
        <v>7649</v>
      </c>
      <c r="BD1586" s="194" t="s">
        <v>7650</v>
      </c>
      <c r="BE1586" s="194" t="s">
        <v>7651</v>
      </c>
      <c r="BF1586" s="194" t="s">
        <v>7652</v>
      </c>
      <c r="BG1586" s="194" t="s">
        <v>7653</v>
      </c>
      <c r="BH1586" s="230" t="s">
        <v>7654</v>
      </c>
      <c r="BI1586" s="230" t="s">
        <v>7655</v>
      </c>
      <c r="BJ1586" s="230">
        <v>4</v>
      </c>
      <c r="BK1586" s="230" t="s">
        <v>7656</v>
      </c>
      <c r="BL1586" s="198" t="s">
        <v>7412</v>
      </c>
      <c r="CQ1586" s="199">
        <v>1</v>
      </c>
    </row>
    <row r="1587" spans="52:95" x14ac:dyDescent="0.25">
      <c r="AZ1587" s="230" t="s">
        <v>1867</v>
      </c>
      <c r="BA1587" s="230" t="s">
        <v>7562</v>
      </c>
      <c r="BB1587" s="230">
        <v>5</v>
      </c>
      <c r="BC1587" s="194" t="s">
        <v>7686</v>
      </c>
      <c r="BD1587" s="194" t="s">
        <v>7687</v>
      </c>
      <c r="BE1587" s="194" t="s">
        <v>7688</v>
      </c>
      <c r="BF1587" s="194" t="s">
        <v>7689</v>
      </c>
      <c r="BG1587" s="194" t="s">
        <v>7690</v>
      </c>
      <c r="BH1587" s="230" t="s">
        <v>7691</v>
      </c>
      <c r="BJ1587" s="230">
        <v>4</v>
      </c>
      <c r="BK1587" s="230" t="s">
        <v>7692</v>
      </c>
      <c r="BL1587" s="198" t="s">
        <v>7412</v>
      </c>
      <c r="CQ1587" s="199">
        <v>1</v>
      </c>
    </row>
    <row r="1588" spans="52:95" x14ac:dyDescent="0.25">
      <c r="AZ1588" s="230" t="s">
        <v>1867</v>
      </c>
      <c r="BA1588" s="230" t="s">
        <v>5333</v>
      </c>
      <c r="BB1588" s="230">
        <v>1</v>
      </c>
      <c r="BC1588" s="194" t="s">
        <v>7719</v>
      </c>
      <c r="BD1588" s="194" t="s">
        <v>13763</v>
      </c>
      <c r="BE1588" s="194" t="s">
        <v>10683</v>
      </c>
      <c r="BH1588" s="194"/>
      <c r="BI1588" s="194"/>
      <c r="BJ1588" s="230">
        <v>4</v>
      </c>
      <c r="BK1588" s="230" t="s">
        <v>7720</v>
      </c>
      <c r="BL1588" s="198" t="s">
        <v>7412</v>
      </c>
      <c r="CQ1588" s="199">
        <v>1</v>
      </c>
    </row>
    <row r="1589" spans="52:95" x14ac:dyDescent="0.25">
      <c r="AZ1589" s="230" t="s">
        <v>1867</v>
      </c>
      <c r="BA1589" s="230" t="s">
        <v>5333</v>
      </c>
      <c r="BB1589" s="230">
        <v>2</v>
      </c>
      <c r="BC1589" s="194" t="s">
        <v>7745</v>
      </c>
      <c r="BD1589" s="194" t="s">
        <v>7746</v>
      </c>
      <c r="BE1589" s="194" t="s">
        <v>7747</v>
      </c>
      <c r="BF1589" s="194" t="s">
        <v>7748</v>
      </c>
      <c r="BG1589" s="194" t="s">
        <v>7749</v>
      </c>
      <c r="BH1589" s="194" t="s">
        <v>7750</v>
      </c>
      <c r="BI1589" s="194"/>
      <c r="BJ1589" s="230">
        <v>4</v>
      </c>
      <c r="BK1589" s="230" t="s">
        <v>7751</v>
      </c>
      <c r="BL1589" s="198" t="s">
        <v>7412</v>
      </c>
      <c r="CQ1589" s="199">
        <v>1</v>
      </c>
    </row>
    <row r="1590" spans="52:95" x14ac:dyDescent="0.25">
      <c r="AZ1590" s="230" t="s">
        <v>1867</v>
      </c>
      <c r="BA1590" s="230" t="s">
        <v>5333</v>
      </c>
      <c r="BB1590" s="230">
        <v>3</v>
      </c>
      <c r="BC1590" s="194" t="s">
        <v>7781</v>
      </c>
      <c r="BD1590" s="194" t="s">
        <v>13763</v>
      </c>
      <c r="BE1590" s="194" t="s">
        <v>13766</v>
      </c>
      <c r="BH1590" s="194"/>
      <c r="BI1590" s="194"/>
      <c r="BJ1590" s="230">
        <v>4</v>
      </c>
      <c r="BK1590" s="230" t="s">
        <v>7782</v>
      </c>
      <c r="BL1590" s="198" t="s">
        <v>7412</v>
      </c>
      <c r="CQ1590" s="199">
        <v>1</v>
      </c>
    </row>
    <row r="1591" spans="52:95" x14ac:dyDescent="0.25">
      <c r="AZ1591" s="230" t="s">
        <v>1867</v>
      </c>
      <c r="BA1591" s="230" t="s">
        <v>5333</v>
      </c>
      <c r="BB1591" s="230">
        <v>4</v>
      </c>
      <c r="BC1591" s="194" t="s">
        <v>7806</v>
      </c>
      <c r="BD1591" s="194" t="s">
        <v>7807</v>
      </c>
      <c r="BE1591" s="194" t="s">
        <v>7808</v>
      </c>
      <c r="BF1591" s="194" t="s">
        <v>7654</v>
      </c>
      <c r="BG1591" s="194" t="s">
        <v>7809</v>
      </c>
      <c r="BH1591" s="194" t="s">
        <v>7810</v>
      </c>
      <c r="BI1591" s="194" t="s">
        <v>7811</v>
      </c>
      <c r="BJ1591" s="230">
        <v>4</v>
      </c>
      <c r="BK1591" s="230" t="s">
        <v>7812</v>
      </c>
      <c r="BL1591" s="198" t="s">
        <v>7412</v>
      </c>
      <c r="CQ1591" s="199">
        <v>1</v>
      </c>
    </row>
    <row r="1592" spans="52:95" x14ac:dyDescent="0.25">
      <c r="AZ1592" s="230" t="s">
        <v>1867</v>
      </c>
      <c r="BA1592" s="230" t="s">
        <v>5333</v>
      </c>
      <c r="BB1592" s="230">
        <v>5</v>
      </c>
      <c r="BC1592" s="194" t="s">
        <v>7836</v>
      </c>
      <c r="BD1592" s="194" t="s">
        <v>7837</v>
      </c>
      <c r="BE1592" s="194" t="s">
        <v>7838</v>
      </c>
      <c r="BF1592" s="194" t="s">
        <v>7839</v>
      </c>
      <c r="BG1592" s="194" t="s">
        <v>7840</v>
      </c>
      <c r="BH1592" s="194" t="s">
        <v>7533</v>
      </c>
      <c r="BI1592" s="194"/>
      <c r="BJ1592" s="230">
        <v>4</v>
      </c>
      <c r="BK1592" s="230" t="s">
        <v>7841</v>
      </c>
      <c r="BL1592" s="198" t="s">
        <v>7412</v>
      </c>
      <c r="CQ1592" s="199">
        <v>1</v>
      </c>
    </row>
    <row r="1593" spans="52:95" x14ac:dyDescent="0.25">
      <c r="AZ1593" s="230" t="s">
        <v>1886</v>
      </c>
      <c r="BA1593" s="230" t="s">
        <v>5332</v>
      </c>
      <c r="BB1593" s="230">
        <v>1</v>
      </c>
      <c r="BC1593" s="194" t="s">
        <v>7408</v>
      </c>
      <c r="BD1593" s="194" t="s">
        <v>13768</v>
      </c>
      <c r="BE1593" s="194" t="s">
        <v>10683</v>
      </c>
      <c r="BI1593" s="194"/>
      <c r="BJ1593" s="230">
        <v>4</v>
      </c>
      <c r="BK1593" s="230" t="s">
        <v>7411</v>
      </c>
      <c r="BL1593" s="198" t="s">
        <v>7412</v>
      </c>
      <c r="CQ1593" s="199">
        <v>1</v>
      </c>
    </row>
    <row r="1594" spans="52:95" x14ac:dyDescent="0.25">
      <c r="AZ1594" s="230" t="s">
        <v>1886</v>
      </c>
      <c r="BA1594" s="230" t="s">
        <v>5332</v>
      </c>
      <c r="BB1594" s="230">
        <v>2</v>
      </c>
      <c r="BC1594" s="194" t="s">
        <v>7439</v>
      </c>
      <c r="BD1594" s="194" t="s">
        <v>13769</v>
      </c>
      <c r="BE1594" s="194" t="s">
        <v>7441</v>
      </c>
      <c r="BF1594" s="194" t="s">
        <v>7442</v>
      </c>
      <c r="BG1594" s="194" t="s">
        <v>7443</v>
      </c>
      <c r="BI1594" s="194"/>
      <c r="BJ1594" s="230">
        <v>4</v>
      </c>
      <c r="BK1594" s="230" t="s">
        <v>7444</v>
      </c>
      <c r="BL1594" s="198" t="s">
        <v>7412</v>
      </c>
      <c r="CQ1594" s="199">
        <v>1</v>
      </c>
    </row>
    <row r="1595" spans="52:95" x14ac:dyDescent="0.25">
      <c r="AZ1595" s="230" t="s">
        <v>1886</v>
      </c>
      <c r="BA1595" s="230" t="s">
        <v>5332</v>
      </c>
      <c r="BB1595" s="230">
        <v>3</v>
      </c>
      <c r="BC1595" s="194" t="s">
        <v>7472</v>
      </c>
      <c r="BD1595" s="194" t="s">
        <v>13770</v>
      </c>
      <c r="BE1595" s="194" t="s">
        <v>13771</v>
      </c>
      <c r="BJ1595" s="230">
        <v>4</v>
      </c>
      <c r="BK1595" s="230" t="s">
        <v>7474</v>
      </c>
      <c r="BL1595" s="198" t="s">
        <v>7412</v>
      </c>
      <c r="CQ1595" s="199">
        <v>1</v>
      </c>
    </row>
    <row r="1596" spans="52:95" x14ac:dyDescent="0.25">
      <c r="AZ1596" s="230" t="s">
        <v>1886</v>
      </c>
      <c r="BA1596" s="230" t="s">
        <v>5332</v>
      </c>
      <c r="BB1596" s="230">
        <v>4</v>
      </c>
      <c r="BC1596" s="194" t="s">
        <v>7502</v>
      </c>
      <c r="BD1596" s="194" t="s">
        <v>13772</v>
      </c>
      <c r="BJ1596" s="230">
        <v>4</v>
      </c>
      <c r="BK1596" s="230" t="s">
        <v>7504</v>
      </c>
      <c r="BL1596" s="198" t="s">
        <v>7412</v>
      </c>
      <c r="CQ1596" s="199">
        <v>1</v>
      </c>
    </row>
    <row r="1597" spans="52:95" x14ac:dyDescent="0.25">
      <c r="AZ1597" s="230" t="s">
        <v>1886</v>
      </c>
      <c r="BA1597" s="230" t="s">
        <v>5332</v>
      </c>
      <c r="BB1597" s="230">
        <v>5</v>
      </c>
      <c r="BC1597" s="194" t="s">
        <v>7529</v>
      </c>
      <c r="BD1597" s="194" t="s">
        <v>13615</v>
      </c>
      <c r="BE1597" s="194" t="s">
        <v>7532</v>
      </c>
      <c r="BF1597" s="194" t="s">
        <v>7533</v>
      </c>
      <c r="BJ1597" s="230">
        <v>4</v>
      </c>
      <c r="BK1597" s="230" t="s">
        <v>7534</v>
      </c>
      <c r="BL1597" s="198" t="s">
        <v>7412</v>
      </c>
      <c r="CQ1597" s="199">
        <v>1</v>
      </c>
    </row>
    <row r="1598" spans="52:95" x14ac:dyDescent="0.25">
      <c r="AZ1598" s="230" t="s">
        <v>1886</v>
      </c>
      <c r="BA1598" s="230" t="s">
        <v>7562</v>
      </c>
      <c r="BB1598" s="230">
        <v>1</v>
      </c>
      <c r="BC1598" s="194" t="s">
        <v>7563</v>
      </c>
      <c r="BD1598" s="194" t="s">
        <v>13772</v>
      </c>
      <c r="BJ1598" s="230">
        <v>4</v>
      </c>
      <c r="BK1598" s="230" t="s">
        <v>7564</v>
      </c>
      <c r="BL1598" s="198" t="s">
        <v>7412</v>
      </c>
      <c r="CQ1598" s="199">
        <v>1</v>
      </c>
    </row>
    <row r="1599" spans="52:95" x14ac:dyDescent="0.25">
      <c r="AZ1599" s="230" t="s">
        <v>1886</v>
      </c>
      <c r="BA1599" s="230" t="s">
        <v>7562</v>
      </c>
      <c r="BB1599" s="230">
        <v>2</v>
      </c>
      <c r="BC1599" s="194" t="s">
        <v>7589</v>
      </c>
      <c r="BD1599" s="194" t="s">
        <v>7590</v>
      </c>
      <c r="BE1599" s="194" t="s">
        <v>7591</v>
      </c>
      <c r="BF1599" s="194" t="s">
        <v>7443</v>
      </c>
      <c r="BG1599" s="194" t="s">
        <v>7442</v>
      </c>
      <c r="BH1599" s="230" t="s">
        <v>7592</v>
      </c>
      <c r="BJ1599" s="230">
        <v>4</v>
      </c>
      <c r="BK1599" s="230" t="s">
        <v>7593</v>
      </c>
      <c r="BL1599" s="198" t="s">
        <v>7412</v>
      </c>
      <c r="CQ1599" s="199">
        <v>1</v>
      </c>
    </row>
    <row r="1600" spans="52:95" x14ac:dyDescent="0.25">
      <c r="AZ1600" s="230" t="s">
        <v>1886</v>
      </c>
      <c r="BA1600" s="230" t="s">
        <v>7562</v>
      </c>
      <c r="BB1600" s="230">
        <v>3</v>
      </c>
      <c r="BC1600" s="194" t="s">
        <v>7620</v>
      </c>
      <c r="BD1600" s="194" t="s">
        <v>13770</v>
      </c>
      <c r="BE1600" s="194" t="s">
        <v>13771</v>
      </c>
      <c r="BJ1600" s="230">
        <v>4</v>
      </c>
      <c r="BK1600" s="230" t="s">
        <v>7622</v>
      </c>
      <c r="BL1600" s="198" t="s">
        <v>7412</v>
      </c>
      <c r="CQ1600" s="199">
        <v>1</v>
      </c>
    </row>
    <row r="1601" spans="52:95" x14ac:dyDescent="0.25">
      <c r="AZ1601" s="230" t="s">
        <v>1886</v>
      </c>
      <c r="BA1601" s="230" t="s">
        <v>7562</v>
      </c>
      <c r="BB1601" s="230">
        <v>4</v>
      </c>
      <c r="BC1601" s="194" t="s">
        <v>7649</v>
      </c>
      <c r="BD1601" s="194" t="s">
        <v>7650</v>
      </c>
      <c r="BE1601" s="194" t="s">
        <v>7651</v>
      </c>
      <c r="BF1601" s="194" t="s">
        <v>7652</v>
      </c>
      <c r="BG1601" s="194" t="s">
        <v>7653</v>
      </c>
      <c r="BH1601" s="230" t="s">
        <v>7654</v>
      </c>
      <c r="BI1601" s="230" t="s">
        <v>7655</v>
      </c>
      <c r="BJ1601" s="230">
        <v>4</v>
      </c>
      <c r="BK1601" s="230" t="s">
        <v>7656</v>
      </c>
      <c r="BL1601" s="198" t="s">
        <v>7412</v>
      </c>
      <c r="CQ1601" s="199">
        <v>1</v>
      </c>
    </row>
    <row r="1602" spans="52:95" x14ac:dyDescent="0.25">
      <c r="AZ1602" s="230" t="s">
        <v>1886</v>
      </c>
      <c r="BA1602" s="230" t="s">
        <v>7562</v>
      </c>
      <c r="BB1602" s="230">
        <v>5</v>
      </c>
      <c r="BC1602" s="194" t="s">
        <v>7686</v>
      </c>
      <c r="BD1602" s="194" t="s">
        <v>7687</v>
      </c>
      <c r="BE1602" s="194" t="s">
        <v>7688</v>
      </c>
      <c r="BF1602" s="194" t="s">
        <v>7689</v>
      </c>
      <c r="BG1602" s="194" t="s">
        <v>7690</v>
      </c>
      <c r="BH1602" s="230" t="s">
        <v>7691</v>
      </c>
      <c r="BJ1602" s="230">
        <v>4</v>
      </c>
      <c r="BK1602" s="230" t="s">
        <v>7692</v>
      </c>
      <c r="BL1602" s="198" t="s">
        <v>7412</v>
      </c>
      <c r="CQ1602" s="199">
        <v>1</v>
      </c>
    </row>
    <row r="1603" spans="52:95" x14ac:dyDescent="0.25">
      <c r="AZ1603" s="230" t="s">
        <v>1886</v>
      </c>
      <c r="BA1603" s="230" t="s">
        <v>5333</v>
      </c>
      <c r="BB1603" s="230">
        <v>1</v>
      </c>
      <c r="BC1603" s="194" t="s">
        <v>7719</v>
      </c>
      <c r="BD1603" s="194" t="s">
        <v>13768</v>
      </c>
      <c r="BE1603" s="194" t="s">
        <v>10683</v>
      </c>
      <c r="BH1603" s="194"/>
      <c r="BI1603" s="194"/>
      <c r="BJ1603" s="230">
        <v>4</v>
      </c>
      <c r="BK1603" s="230" t="s">
        <v>7720</v>
      </c>
      <c r="BL1603" s="198" t="s">
        <v>7412</v>
      </c>
      <c r="CQ1603" s="199">
        <v>1</v>
      </c>
    </row>
    <row r="1604" spans="52:95" x14ac:dyDescent="0.25">
      <c r="AZ1604" s="230" t="s">
        <v>1886</v>
      </c>
      <c r="BA1604" s="230" t="s">
        <v>5333</v>
      </c>
      <c r="BB1604" s="230">
        <v>2</v>
      </c>
      <c r="BC1604" s="194" t="s">
        <v>7745</v>
      </c>
      <c r="BD1604" s="194" t="s">
        <v>7746</v>
      </c>
      <c r="BE1604" s="194" t="s">
        <v>7747</v>
      </c>
      <c r="BF1604" s="194" t="s">
        <v>7748</v>
      </c>
      <c r="BG1604" s="194" t="s">
        <v>7749</v>
      </c>
      <c r="BH1604" s="194" t="s">
        <v>7750</v>
      </c>
      <c r="BI1604" s="194"/>
      <c r="BJ1604" s="230">
        <v>4</v>
      </c>
      <c r="BK1604" s="230" t="s">
        <v>7751</v>
      </c>
      <c r="BL1604" s="198" t="s">
        <v>7412</v>
      </c>
      <c r="CQ1604" s="199">
        <v>1</v>
      </c>
    </row>
    <row r="1605" spans="52:95" x14ac:dyDescent="0.25">
      <c r="AZ1605" s="230" t="s">
        <v>1886</v>
      </c>
      <c r="BA1605" s="230" t="s">
        <v>5333</v>
      </c>
      <c r="BB1605" s="230">
        <v>3</v>
      </c>
      <c r="BC1605" s="194" t="s">
        <v>7781</v>
      </c>
      <c r="BD1605" s="194" t="s">
        <v>13768</v>
      </c>
      <c r="BE1605" s="194" t="s">
        <v>13771</v>
      </c>
      <c r="BH1605" s="194"/>
      <c r="BI1605" s="194"/>
      <c r="BJ1605" s="230">
        <v>4</v>
      </c>
      <c r="BK1605" s="230" t="s">
        <v>7782</v>
      </c>
      <c r="BL1605" s="198" t="s">
        <v>7412</v>
      </c>
      <c r="CQ1605" s="199">
        <v>1</v>
      </c>
    </row>
    <row r="1606" spans="52:95" x14ac:dyDescent="0.25">
      <c r="AZ1606" s="230" t="s">
        <v>1886</v>
      </c>
      <c r="BA1606" s="230" t="s">
        <v>5333</v>
      </c>
      <c r="BB1606" s="230">
        <v>4</v>
      </c>
      <c r="BC1606" s="194" t="s">
        <v>7806</v>
      </c>
      <c r="BD1606" s="194" t="s">
        <v>7807</v>
      </c>
      <c r="BE1606" s="194" t="s">
        <v>7808</v>
      </c>
      <c r="BF1606" s="194" t="s">
        <v>7654</v>
      </c>
      <c r="BG1606" s="194" t="s">
        <v>7809</v>
      </c>
      <c r="BH1606" s="194" t="s">
        <v>7810</v>
      </c>
      <c r="BI1606" s="194" t="s">
        <v>7811</v>
      </c>
      <c r="BJ1606" s="230">
        <v>4</v>
      </c>
      <c r="BK1606" s="230" t="s">
        <v>7812</v>
      </c>
      <c r="BL1606" s="198" t="s">
        <v>7412</v>
      </c>
      <c r="CQ1606" s="199">
        <v>1</v>
      </c>
    </row>
    <row r="1607" spans="52:95" x14ac:dyDescent="0.25">
      <c r="AZ1607" s="230" t="s">
        <v>1886</v>
      </c>
      <c r="BA1607" s="230" t="s">
        <v>5333</v>
      </c>
      <c r="BB1607" s="230">
        <v>5</v>
      </c>
      <c r="BC1607" s="194" t="s">
        <v>7836</v>
      </c>
      <c r="BD1607" s="194" t="s">
        <v>7837</v>
      </c>
      <c r="BE1607" s="194" t="s">
        <v>7838</v>
      </c>
      <c r="BF1607" s="194" t="s">
        <v>7839</v>
      </c>
      <c r="BG1607" s="194" t="s">
        <v>7840</v>
      </c>
      <c r="BH1607" s="194" t="s">
        <v>7533</v>
      </c>
      <c r="BI1607" s="194"/>
      <c r="BJ1607" s="230">
        <v>4</v>
      </c>
      <c r="BK1607" s="230" t="s">
        <v>7841</v>
      </c>
      <c r="BL1607" s="198" t="s">
        <v>7412</v>
      </c>
      <c r="CQ1607" s="199">
        <v>1</v>
      </c>
    </row>
    <row r="1608" spans="52:95" x14ac:dyDescent="0.25">
      <c r="AZ1608" s="230" t="s">
        <v>1903</v>
      </c>
      <c r="BA1608" s="230" t="s">
        <v>5332</v>
      </c>
      <c r="BB1608" s="230">
        <v>1</v>
      </c>
      <c r="BC1608" s="194" t="s">
        <v>7408</v>
      </c>
      <c r="BD1608" s="194" t="s">
        <v>13773</v>
      </c>
      <c r="BE1608" s="194" t="s">
        <v>10683</v>
      </c>
      <c r="BI1608" s="194"/>
      <c r="BJ1608" s="230">
        <v>4</v>
      </c>
      <c r="BK1608" s="230" t="s">
        <v>7411</v>
      </c>
      <c r="BL1608" s="198" t="s">
        <v>7412</v>
      </c>
      <c r="CQ1608" s="199">
        <v>1</v>
      </c>
    </row>
    <row r="1609" spans="52:95" x14ac:dyDescent="0.25">
      <c r="AZ1609" s="230" t="s">
        <v>1903</v>
      </c>
      <c r="BA1609" s="230" t="s">
        <v>5332</v>
      </c>
      <c r="BB1609" s="230">
        <v>2</v>
      </c>
      <c r="BC1609" s="194" t="s">
        <v>7439</v>
      </c>
      <c r="BD1609" s="194" t="s">
        <v>13774</v>
      </c>
      <c r="BE1609" s="194" t="s">
        <v>7441</v>
      </c>
      <c r="BF1609" s="194" t="s">
        <v>7442</v>
      </c>
      <c r="BG1609" s="194" t="s">
        <v>7443</v>
      </c>
      <c r="BI1609" s="194"/>
      <c r="BJ1609" s="230">
        <v>4</v>
      </c>
      <c r="BK1609" s="230" t="s">
        <v>7444</v>
      </c>
      <c r="BL1609" s="198" t="s">
        <v>7412</v>
      </c>
      <c r="CQ1609" s="199">
        <v>1</v>
      </c>
    </row>
    <row r="1610" spans="52:95" x14ac:dyDescent="0.25">
      <c r="AZ1610" s="230" t="s">
        <v>1903</v>
      </c>
      <c r="BA1610" s="230" t="s">
        <v>5332</v>
      </c>
      <c r="BB1610" s="230">
        <v>3</v>
      </c>
      <c r="BC1610" s="194" t="s">
        <v>7472</v>
      </c>
      <c r="BD1610" s="194" t="s">
        <v>13775</v>
      </c>
      <c r="BE1610" s="194" t="s">
        <v>13776</v>
      </c>
      <c r="BJ1610" s="230">
        <v>4</v>
      </c>
      <c r="BK1610" s="230" t="s">
        <v>7474</v>
      </c>
      <c r="BL1610" s="198" t="s">
        <v>7412</v>
      </c>
      <c r="CQ1610" s="199">
        <v>1</v>
      </c>
    </row>
    <row r="1611" spans="52:95" x14ac:dyDescent="0.25">
      <c r="AZ1611" s="230" t="s">
        <v>1903</v>
      </c>
      <c r="BA1611" s="230" t="s">
        <v>5332</v>
      </c>
      <c r="BB1611" s="230">
        <v>4</v>
      </c>
      <c r="BC1611" s="194" t="s">
        <v>7502</v>
      </c>
      <c r="BD1611" s="194" t="s">
        <v>13777</v>
      </c>
      <c r="BJ1611" s="230">
        <v>4</v>
      </c>
      <c r="BK1611" s="230" t="s">
        <v>7504</v>
      </c>
      <c r="BL1611" s="198" t="s">
        <v>7412</v>
      </c>
      <c r="CQ1611" s="199">
        <v>1</v>
      </c>
    </row>
    <row r="1612" spans="52:95" x14ac:dyDescent="0.25">
      <c r="AZ1612" s="230" t="s">
        <v>1903</v>
      </c>
      <c r="BA1612" s="230" t="s">
        <v>5332</v>
      </c>
      <c r="BB1612" s="230">
        <v>5</v>
      </c>
      <c r="BC1612" s="194" t="s">
        <v>7529</v>
      </c>
      <c r="BD1612" s="194" t="s">
        <v>13615</v>
      </c>
      <c r="BE1612" s="194" t="s">
        <v>7532</v>
      </c>
      <c r="BF1612" s="194" t="s">
        <v>7533</v>
      </c>
      <c r="BJ1612" s="230">
        <v>4</v>
      </c>
      <c r="BK1612" s="230" t="s">
        <v>7534</v>
      </c>
      <c r="BL1612" s="198" t="s">
        <v>7412</v>
      </c>
      <c r="CQ1612" s="199">
        <v>1</v>
      </c>
    </row>
    <row r="1613" spans="52:95" x14ac:dyDescent="0.25">
      <c r="AZ1613" s="230" t="s">
        <v>1903</v>
      </c>
      <c r="BA1613" s="230" t="s">
        <v>7562</v>
      </c>
      <c r="BB1613" s="230">
        <v>1</v>
      </c>
      <c r="BC1613" s="194" t="s">
        <v>7563</v>
      </c>
      <c r="BD1613" s="194" t="s">
        <v>13777</v>
      </c>
      <c r="BJ1613" s="230">
        <v>4</v>
      </c>
      <c r="BK1613" s="230" t="s">
        <v>7564</v>
      </c>
      <c r="BL1613" s="198" t="s">
        <v>7412</v>
      </c>
      <c r="CQ1613" s="199">
        <v>1</v>
      </c>
    </row>
    <row r="1614" spans="52:95" x14ac:dyDescent="0.25">
      <c r="AZ1614" s="230" t="s">
        <v>1903</v>
      </c>
      <c r="BA1614" s="230" t="s">
        <v>7562</v>
      </c>
      <c r="BB1614" s="230">
        <v>2</v>
      </c>
      <c r="BC1614" s="194" t="s">
        <v>7589</v>
      </c>
      <c r="BD1614" s="194" t="s">
        <v>7590</v>
      </c>
      <c r="BE1614" s="194" t="s">
        <v>7591</v>
      </c>
      <c r="BF1614" s="194" t="s">
        <v>7443</v>
      </c>
      <c r="BG1614" s="194" t="s">
        <v>7442</v>
      </c>
      <c r="BH1614" s="230" t="s">
        <v>7592</v>
      </c>
      <c r="BJ1614" s="230">
        <v>4</v>
      </c>
      <c r="BK1614" s="230" t="s">
        <v>7593</v>
      </c>
      <c r="BL1614" s="198" t="s">
        <v>7412</v>
      </c>
      <c r="CQ1614" s="199">
        <v>1</v>
      </c>
    </row>
    <row r="1615" spans="52:95" x14ac:dyDescent="0.25">
      <c r="AZ1615" s="230" t="s">
        <v>1903</v>
      </c>
      <c r="BA1615" s="230" t="s">
        <v>7562</v>
      </c>
      <c r="BB1615" s="230">
        <v>3</v>
      </c>
      <c r="BC1615" s="194" t="s">
        <v>7620</v>
      </c>
      <c r="BD1615" s="194" t="s">
        <v>13775</v>
      </c>
      <c r="BE1615" s="194" t="s">
        <v>13776</v>
      </c>
      <c r="BJ1615" s="230">
        <v>4</v>
      </c>
      <c r="BK1615" s="230" t="s">
        <v>7622</v>
      </c>
      <c r="BL1615" s="198" t="s">
        <v>7412</v>
      </c>
      <c r="CQ1615" s="199">
        <v>1</v>
      </c>
    </row>
    <row r="1616" spans="52:95" x14ac:dyDescent="0.25">
      <c r="AZ1616" s="230" t="s">
        <v>1903</v>
      </c>
      <c r="BA1616" s="230" t="s">
        <v>7562</v>
      </c>
      <c r="BB1616" s="230">
        <v>4</v>
      </c>
      <c r="BC1616" s="194" t="s">
        <v>7649</v>
      </c>
      <c r="BD1616" s="194" t="s">
        <v>7650</v>
      </c>
      <c r="BE1616" s="194" t="s">
        <v>7651</v>
      </c>
      <c r="BF1616" s="194" t="s">
        <v>7652</v>
      </c>
      <c r="BG1616" s="194" t="s">
        <v>7653</v>
      </c>
      <c r="BH1616" s="230" t="s">
        <v>7654</v>
      </c>
      <c r="BI1616" s="230" t="s">
        <v>7655</v>
      </c>
      <c r="BJ1616" s="230">
        <v>4</v>
      </c>
      <c r="BK1616" s="230" t="s">
        <v>7656</v>
      </c>
      <c r="BL1616" s="198" t="s">
        <v>7412</v>
      </c>
      <c r="CQ1616" s="199">
        <v>1</v>
      </c>
    </row>
    <row r="1617" spans="52:95" x14ac:dyDescent="0.25">
      <c r="AZ1617" s="230" t="s">
        <v>1903</v>
      </c>
      <c r="BA1617" s="230" t="s">
        <v>7562</v>
      </c>
      <c r="BB1617" s="230">
        <v>5</v>
      </c>
      <c r="BC1617" s="194" t="s">
        <v>7686</v>
      </c>
      <c r="BD1617" s="194" t="s">
        <v>7687</v>
      </c>
      <c r="BE1617" s="194" t="s">
        <v>7688</v>
      </c>
      <c r="BF1617" s="194" t="s">
        <v>7689</v>
      </c>
      <c r="BG1617" s="194" t="s">
        <v>7690</v>
      </c>
      <c r="BH1617" s="230" t="s">
        <v>7691</v>
      </c>
      <c r="BJ1617" s="230">
        <v>4</v>
      </c>
      <c r="BK1617" s="230" t="s">
        <v>7692</v>
      </c>
      <c r="BL1617" s="198" t="s">
        <v>7412</v>
      </c>
      <c r="CQ1617" s="199">
        <v>1</v>
      </c>
    </row>
    <row r="1618" spans="52:95" x14ac:dyDescent="0.25">
      <c r="AZ1618" s="230" t="s">
        <v>1903</v>
      </c>
      <c r="BA1618" s="230" t="s">
        <v>5333</v>
      </c>
      <c r="BB1618" s="230">
        <v>1</v>
      </c>
      <c r="BC1618" s="194" t="s">
        <v>7719</v>
      </c>
      <c r="BD1618" s="194" t="s">
        <v>13773</v>
      </c>
      <c r="BE1618" s="194" t="s">
        <v>10683</v>
      </c>
      <c r="BH1618" s="194"/>
      <c r="BI1618" s="194"/>
      <c r="BJ1618" s="230">
        <v>4</v>
      </c>
      <c r="BK1618" s="230" t="s">
        <v>7720</v>
      </c>
      <c r="BL1618" s="198" t="s">
        <v>7412</v>
      </c>
      <c r="CQ1618" s="199">
        <v>1</v>
      </c>
    </row>
    <row r="1619" spans="52:95" x14ac:dyDescent="0.25">
      <c r="AZ1619" s="230" t="s">
        <v>1903</v>
      </c>
      <c r="BA1619" s="230" t="s">
        <v>5333</v>
      </c>
      <c r="BB1619" s="230">
        <v>2</v>
      </c>
      <c r="BC1619" s="194" t="s">
        <v>7745</v>
      </c>
      <c r="BD1619" s="194" t="s">
        <v>7746</v>
      </c>
      <c r="BE1619" s="194" t="s">
        <v>7747</v>
      </c>
      <c r="BF1619" s="194" t="s">
        <v>7748</v>
      </c>
      <c r="BG1619" s="194" t="s">
        <v>7749</v>
      </c>
      <c r="BH1619" s="194" t="s">
        <v>7750</v>
      </c>
      <c r="BI1619" s="194"/>
      <c r="BJ1619" s="230">
        <v>4</v>
      </c>
      <c r="BK1619" s="230" t="s">
        <v>7751</v>
      </c>
      <c r="BL1619" s="198" t="s">
        <v>7412</v>
      </c>
      <c r="CQ1619" s="199">
        <v>1</v>
      </c>
    </row>
    <row r="1620" spans="52:95" x14ac:dyDescent="0.25">
      <c r="AZ1620" s="230" t="s">
        <v>1903</v>
      </c>
      <c r="BA1620" s="230" t="s">
        <v>5333</v>
      </c>
      <c r="BB1620" s="230">
        <v>3</v>
      </c>
      <c r="BC1620" s="194" t="s">
        <v>7781</v>
      </c>
      <c r="BD1620" s="194" t="s">
        <v>13773</v>
      </c>
      <c r="BE1620" s="194" t="s">
        <v>13776</v>
      </c>
      <c r="BH1620" s="194"/>
      <c r="BI1620" s="194"/>
      <c r="BJ1620" s="230">
        <v>4</v>
      </c>
      <c r="BK1620" s="230" t="s">
        <v>7782</v>
      </c>
      <c r="BL1620" s="198" t="s">
        <v>7412</v>
      </c>
      <c r="CQ1620" s="199">
        <v>1</v>
      </c>
    </row>
    <row r="1621" spans="52:95" x14ac:dyDescent="0.25">
      <c r="AZ1621" s="230" t="s">
        <v>1903</v>
      </c>
      <c r="BA1621" s="230" t="s">
        <v>5333</v>
      </c>
      <c r="BB1621" s="230">
        <v>4</v>
      </c>
      <c r="BC1621" s="194" t="s">
        <v>7806</v>
      </c>
      <c r="BD1621" s="194" t="s">
        <v>7807</v>
      </c>
      <c r="BE1621" s="194" t="s">
        <v>7808</v>
      </c>
      <c r="BF1621" s="194" t="s">
        <v>7654</v>
      </c>
      <c r="BG1621" s="194" t="s">
        <v>7809</v>
      </c>
      <c r="BH1621" s="194" t="s">
        <v>7810</v>
      </c>
      <c r="BI1621" s="194" t="s">
        <v>7811</v>
      </c>
      <c r="BJ1621" s="230">
        <v>4</v>
      </c>
      <c r="BK1621" s="230" t="s">
        <v>7812</v>
      </c>
      <c r="BL1621" s="198" t="s">
        <v>7412</v>
      </c>
      <c r="CQ1621" s="199">
        <v>1</v>
      </c>
    </row>
    <row r="1622" spans="52:95" x14ac:dyDescent="0.25">
      <c r="AZ1622" s="230" t="s">
        <v>1903</v>
      </c>
      <c r="BA1622" s="230" t="s">
        <v>5333</v>
      </c>
      <c r="BB1622" s="230">
        <v>5</v>
      </c>
      <c r="BC1622" s="194" t="s">
        <v>7836</v>
      </c>
      <c r="BD1622" s="194" t="s">
        <v>7837</v>
      </c>
      <c r="BE1622" s="194" t="s">
        <v>7838</v>
      </c>
      <c r="BF1622" s="194" t="s">
        <v>7839</v>
      </c>
      <c r="BG1622" s="194" t="s">
        <v>7840</v>
      </c>
      <c r="BH1622" s="194" t="s">
        <v>7533</v>
      </c>
      <c r="BI1622" s="194"/>
      <c r="BJ1622" s="230">
        <v>4</v>
      </c>
      <c r="BK1622" s="230" t="s">
        <v>7841</v>
      </c>
      <c r="BL1622" s="198" t="s">
        <v>7412</v>
      </c>
      <c r="CQ1622" s="199">
        <v>1</v>
      </c>
    </row>
    <row r="1623" spans="52:95" x14ac:dyDescent="0.25">
      <c r="AZ1623" s="230" t="s">
        <v>1923</v>
      </c>
      <c r="BA1623" s="230" t="s">
        <v>5332</v>
      </c>
      <c r="BB1623" s="230">
        <v>1</v>
      </c>
      <c r="BC1623" s="194" t="s">
        <v>7408</v>
      </c>
      <c r="BD1623" s="194" t="s">
        <v>13778</v>
      </c>
      <c r="BE1623" s="194" t="s">
        <v>10683</v>
      </c>
      <c r="BJ1623" s="230">
        <v>4</v>
      </c>
      <c r="BK1623" s="230" t="s">
        <v>7411</v>
      </c>
      <c r="BL1623" s="198" t="s">
        <v>7412</v>
      </c>
      <c r="CQ1623" s="199">
        <v>1</v>
      </c>
    </row>
    <row r="1624" spans="52:95" x14ac:dyDescent="0.25">
      <c r="AZ1624" s="230" t="s">
        <v>1923</v>
      </c>
      <c r="BA1624" s="230" t="s">
        <v>5332</v>
      </c>
      <c r="BB1624" s="230">
        <v>2</v>
      </c>
      <c r="BC1624" s="194" t="s">
        <v>7439</v>
      </c>
      <c r="BD1624" s="194" t="s">
        <v>13779</v>
      </c>
      <c r="BE1624" s="194" t="s">
        <v>7441</v>
      </c>
      <c r="BF1624" s="194" t="s">
        <v>7442</v>
      </c>
      <c r="BG1624" s="194" t="s">
        <v>7443</v>
      </c>
      <c r="BJ1624" s="230">
        <v>4</v>
      </c>
      <c r="BK1624" s="230" t="s">
        <v>7444</v>
      </c>
      <c r="BL1624" s="198" t="s">
        <v>7412</v>
      </c>
      <c r="CQ1624" s="199">
        <v>1</v>
      </c>
    </row>
    <row r="1625" spans="52:95" x14ac:dyDescent="0.25">
      <c r="AZ1625" s="230" t="s">
        <v>1923</v>
      </c>
      <c r="BA1625" s="230" t="s">
        <v>5332</v>
      </c>
      <c r="BB1625" s="230">
        <v>3</v>
      </c>
      <c r="BC1625" s="194" t="s">
        <v>7472</v>
      </c>
      <c r="BD1625" s="194" t="s">
        <v>13780</v>
      </c>
      <c r="BE1625" s="194" t="s">
        <v>13781</v>
      </c>
      <c r="BJ1625" s="230">
        <v>4</v>
      </c>
      <c r="BK1625" s="230" t="s">
        <v>7474</v>
      </c>
      <c r="BL1625" s="198" t="s">
        <v>7412</v>
      </c>
      <c r="CQ1625" s="199">
        <v>1</v>
      </c>
    </row>
    <row r="1626" spans="52:95" x14ac:dyDescent="0.25">
      <c r="AZ1626" s="230" t="s">
        <v>1923</v>
      </c>
      <c r="BA1626" s="230" t="s">
        <v>5332</v>
      </c>
      <c r="BB1626" s="230">
        <v>4</v>
      </c>
      <c r="BC1626" s="194" t="s">
        <v>7502</v>
      </c>
      <c r="BD1626" s="194" t="s">
        <v>13781</v>
      </c>
      <c r="BJ1626" s="230">
        <v>4</v>
      </c>
      <c r="BK1626" s="230" t="s">
        <v>7504</v>
      </c>
      <c r="BL1626" s="198" t="s">
        <v>7412</v>
      </c>
      <c r="CQ1626" s="199">
        <v>1</v>
      </c>
    </row>
    <row r="1627" spans="52:95" x14ac:dyDescent="0.25">
      <c r="AZ1627" s="230" t="s">
        <v>1923</v>
      </c>
      <c r="BA1627" s="230" t="s">
        <v>5332</v>
      </c>
      <c r="BB1627" s="230">
        <v>5</v>
      </c>
      <c r="BC1627" s="194" t="s">
        <v>7529</v>
      </c>
      <c r="BD1627" s="194" t="s">
        <v>13615</v>
      </c>
      <c r="BE1627" s="194" t="s">
        <v>7532</v>
      </c>
      <c r="BF1627" s="194" t="s">
        <v>7533</v>
      </c>
      <c r="BJ1627" s="230">
        <v>4</v>
      </c>
      <c r="BK1627" s="230" t="s">
        <v>7534</v>
      </c>
      <c r="BL1627" s="198" t="s">
        <v>7412</v>
      </c>
      <c r="CQ1627" s="199">
        <v>1</v>
      </c>
    </row>
    <row r="1628" spans="52:95" x14ac:dyDescent="0.25">
      <c r="AZ1628" s="230" t="s">
        <v>1923</v>
      </c>
      <c r="BA1628" s="230" t="s">
        <v>7562</v>
      </c>
      <c r="BB1628" s="230">
        <v>1</v>
      </c>
      <c r="BC1628" s="194" t="s">
        <v>7563</v>
      </c>
      <c r="BD1628" s="194" t="s">
        <v>13781</v>
      </c>
      <c r="BJ1628" s="230">
        <v>4</v>
      </c>
      <c r="BK1628" s="230" t="s">
        <v>7564</v>
      </c>
      <c r="BL1628" s="198" t="s">
        <v>7412</v>
      </c>
      <c r="CQ1628" s="199">
        <v>1</v>
      </c>
    </row>
    <row r="1629" spans="52:95" x14ac:dyDescent="0.25">
      <c r="AZ1629" s="230" t="s">
        <v>1923</v>
      </c>
      <c r="BA1629" s="230" t="s">
        <v>7562</v>
      </c>
      <c r="BB1629" s="230">
        <v>2</v>
      </c>
      <c r="BC1629" s="194" t="s">
        <v>7589</v>
      </c>
      <c r="BD1629" s="194" t="s">
        <v>7590</v>
      </c>
      <c r="BE1629" s="194" t="s">
        <v>7591</v>
      </c>
      <c r="BF1629" s="194" t="s">
        <v>7443</v>
      </c>
      <c r="BG1629" s="194" t="s">
        <v>7442</v>
      </c>
      <c r="BH1629" s="230" t="s">
        <v>7592</v>
      </c>
      <c r="BJ1629" s="230">
        <v>4</v>
      </c>
      <c r="BK1629" s="230" t="s">
        <v>7593</v>
      </c>
      <c r="BL1629" s="198" t="s">
        <v>7412</v>
      </c>
      <c r="CQ1629" s="199">
        <v>1</v>
      </c>
    </row>
    <row r="1630" spans="52:95" x14ac:dyDescent="0.25">
      <c r="AZ1630" s="230" t="s">
        <v>1923</v>
      </c>
      <c r="BA1630" s="230" t="s">
        <v>7562</v>
      </c>
      <c r="BB1630" s="230">
        <v>3</v>
      </c>
      <c r="BC1630" s="194" t="s">
        <v>7620</v>
      </c>
      <c r="BD1630" s="194" t="s">
        <v>13780</v>
      </c>
      <c r="BE1630" s="194" t="s">
        <v>13781</v>
      </c>
      <c r="BJ1630" s="230">
        <v>4</v>
      </c>
      <c r="BK1630" s="230" t="s">
        <v>7622</v>
      </c>
      <c r="BL1630" s="198" t="s">
        <v>7412</v>
      </c>
      <c r="CQ1630" s="199">
        <v>1</v>
      </c>
    </row>
    <row r="1631" spans="52:95" x14ac:dyDescent="0.25">
      <c r="AZ1631" s="230" t="s">
        <v>1923</v>
      </c>
      <c r="BA1631" s="230" t="s">
        <v>7562</v>
      </c>
      <c r="BB1631" s="230">
        <v>4</v>
      </c>
      <c r="BC1631" s="194" t="s">
        <v>7649</v>
      </c>
      <c r="BD1631" s="194" t="s">
        <v>7650</v>
      </c>
      <c r="BE1631" s="194" t="s">
        <v>7651</v>
      </c>
      <c r="BF1631" s="194" t="s">
        <v>7652</v>
      </c>
      <c r="BG1631" s="194" t="s">
        <v>7653</v>
      </c>
      <c r="BH1631" s="230" t="s">
        <v>7654</v>
      </c>
      <c r="BI1631" s="230" t="s">
        <v>7655</v>
      </c>
      <c r="BJ1631" s="230">
        <v>4</v>
      </c>
      <c r="BK1631" s="230" t="s">
        <v>7656</v>
      </c>
      <c r="BL1631" s="198" t="s">
        <v>7412</v>
      </c>
      <c r="CQ1631" s="199">
        <v>1</v>
      </c>
    </row>
    <row r="1632" spans="52:95" x14ac:dyDescent="0.25">
      <c r="AZ1632" s="230" t="s">
        <v>1923</v>
      </c>
      <c r="BA1632" s="230" t="s">
        <v>7562</v>
      </c>
      <c r="BB1632" s="230">
        <v>5</v>
      </c>
      <c r="BC1632" s="194" t="s">
        <v>7686</v>
      </c>
      <c r="BD1632" s="194" t="s">
        <v>7687</v>
      </c>
      <c r="BE1632" s="194" t="s">
        <v>7688</v>
      </c>
      <c r="BF1632" s="194" t="s">
        <v>7689</v>
      </c>
      <c r="BG1632" s="194" t="s">
        <v>7690</v>
      </c>
      <c r="BH1632" s="230" t="s">
        <v>7691</v>
      </c>
      <c r="BJ1632" s="230">
        <v>4</v>
      </c>
      <c r="BK1632" s="230" t="s">
        <v>7692</v>
      </c>
      <c r="BL1632" s="198" t="s">
        <v>7412</v>
      </c>
      <c r="CQ1632" s="199">
        <v>1</v>
      </c>
    </row>
    <row r="1633" spans="52:95" x14ac:dyDescent="0.25">
      <c r="AZ1633" s="230" t="s">
        <v>1923</v>
      </c>
      <c r="BA1633" s="230" t="s">
        <v>5333</v>
      </c>
      <c r="BB1633" s="230">
        <v>1</v>
      </c>
      <c r="BC1633" s="194" t="s">
        <v>7719</v>
      </c>
      <c r="BD1633" s="194" t="s">
        <v>13778</v>
      </c>
      <c r="BE1633" s="194" t="s">
        <v>10683</v>
      </c>
      <c r="BH1633" s="194"/>
      <c r="BI1633" s="194"/>
      <c r="BJ1633" s="230">
        <v>4</v>
      </c>
      <c r="BK1633" s="230" t="s">
        <v>7720</v>
      </c>
      <c r="BL1633" s="198" t="s">
        <v>7412</v>
      </c>
      <c r="CQ1633" s="199">
        <v>1</v>
      </c>
    </row>
    <row r="1634" spans="52:95" x14ac:dyDescent="0.25">
      <c r="AZ1634" s="230" t="s">
        <v>1923</v>
      </c>
      <c r="BA1634" s="230" t="s">
        <v>5333</v>
      </c>
      <c r="BB1634" s="230">
        <v>2</v>
      </c>
      <c r="BC1634" s="194" t="s">
        <v>7745</v>
      </c>
      <c r="BD1634" s="194" t="s">
        <v>7746</v>
      </c>
      <c r="BE1634" s="194" t="s">
        <v>7747</v>
      </c>
      <c r="BF1634" s="194" t="s">
        <v>7748</v>
      </c>
      <c r="BG1634" s="194" t="s">
        <v>7749</v>
      </c>
      <c r="BH1634" s="194" t="s">
        <v>7750</v>
      </c>
      <c r="BI1634" s="194"/>
      <c r="BJ1634" s="230">
        <v>4</v>
      </c>
      <c r="BK1634" s="230" t="s">
        <v>7751</v>
      </c>
      <c r="BL1634" s="198" t="s">
        <v>7412</v>
      </c>
      <c r="CQ1634" s="199">
        <v>1</v>
      </c>
    </row>
    <row r="1635" spans="52:95" x14ac:dyDescent="0.25">
      <c r="AZ1635" s="230" t="s">
        <v>1923</v>
      </c>
      <c r="BA1635" s="230" t="s">
        <v>5333</v>
      </c>
      <c r="BB1635" s="230">
        <v>3</v>
      </c>
      <c r="BC1635" s="194" t="s">
        <v>7781</v>
      </c>
      <c r="BD1635" s="194" t="s">
        <v>13778</v>
      </c>
      <c r="BE1635" s="194" t="s">
        <v>13781</v>
      </c>
      <c r="BH1635" s="194"/>
      <c r="BI1635" s="194"/>
      <c r="BJ1635" s="230">
        <v>4</v>
      </c>
      <c r="BK1635" s="230" t="s">
        <v>7782</v>
      </c>
      <c r="BL1635" s="198" t="s">
        <v>7412</v>
      </c>
      <c r="CQ1635" s="199">
        <v>1</v>
      </c>
    </row>
    <row r="1636" spans="52:95" x14ac:dyDescent="0.25">
      <c r="AZ1636" s="230" t="s">
        <v>1923</v>
      </c>
      <c r="BA1636" s="230" t="s">
        <v>5333</v>
      </c>
      <c r="BB1636" s="230">
        <v>4</v>
      </c>
      <c r="BC1636" s="194" t="s">
        <v>7806</v>
      </c>
      <c r="BD1636" s="194" t="s">
        <v>7807</v>
      </c>
      <c r="BE1636" s="194" t="s">
        <v>7808</v>
      </c>
      <c r="BF1636" s="194" t="s">
        <v>7654</v>
      </c>
      <c r="BG1636" s="194" t="s">
        <v>7809</v>
      </c>
      <c r="BH1636" s="194" t="s">
        <v>7810</v>
      </c>
      <c r="BI1636" s="194" t="s">
        <v>7811</v>
      </c>
      <c r="BJ1636" s="230">
        <v>4</v>
      </c>
      <c r="BK1636" s="230" t="s">
        <v>7812</v>
      </c>
      <c r="BL1636" s="198" t="s">
        <v>7412</v>
      </c>
      <c r="CQ1636" s="199">
        <v>1</v>
      </c>
    </row>
    <row r="1637" spans="52:95" x14ac:dyDescent="0.25">
      <c r="AZ1637" s="230" t="s">
        <v>1923</v>
      </c>
      <c r="BA1637" s="230" t="s">
        <v>5333</v>
      </c>
      <c r="BB1637" s="230">
        <v>5</v>
      </c>
      <c r="BC1637" s="194" t="s">
        <v>7836</v>
      </c>
      <c r="BD1637" s="194" t="s">
        <v>7837</v>
      </c>
      <c r="BE1637" s="194" t="s">
        <v>7838</v>
      </c>
      <c r="BF1637" s="194" t="s">
        <v>7839</v>
      </c>
      <c r="BG1637" s="194" t="s">
        <v>7840</v>
      </c>
      <c r="BH1637" s="194" t="s">
        <v>7533</v>
      </c>
      <c r="BI1637" s="194"/>
      <c r="BJ1637" s="230">
        <v>4</v>
      </c>
      <c r="BK1637" s="230" t="s">
        <v>7841</v>
      </c>
      <c r="BL1637" s="198" t="s">
        <v>7412</v>
      </c>
      <c r="CQ1637" s="199">
        <v>1</v>
      </c>
    </row>
    <row r="1638" spans="52:95" x14ac:dyDescent="0.25">
      <c r="AZ1638" s="230" t="s">
        <v>1942</v>
      </c>
      <c r="BA1638" s="230" t="s">
        <v>5332</v>
      </c>
      <c r="BB1638" s="230">
        <v>1</v>
      </c>
      <c r="BC1638" s="194" t="s">
        <v>7408</v>
      </c>
      <c r="BD1638" s="194" t="s">
        <v>10683</v>
      </c>
      <c r="BJ1638" s="230">
        <v>4</v>
      </c>
      <c r="BK1638" s="230" t="s">
        <v>7411</v>
      </c>
      <c r="BL1638" s="198" t="s">
        <v>7412</v>
      </c>
      <c r="CQ1638" s="199">
        <v>1</v>
      </c>
    </row>
    <row r="1639" spans="52:95" x14ac:dyDescent="0.25">
      <c r="AZ1639" s="230" t="s">
        <v>1942</v>
      </c>
      <c r="BA1639" s="230" t="s">
        <v>5332</v>
      </c>
      <c r="BB1639" s="230">
        <v>2</v>
      </c>
      <c r="BC1639" s="194" t="s">
        <v>7439</v>
      </c>
      <c r="BD1639" s="194" t="s">
        <v>13782</v>
      </c>
      <c r="BE1639" s="194" t="s">
        <v>7441</v>
      </c>
      <c r="BF1639" s="194" t="s">
        <v>7442</v>
      </c>
      <c r="BG1639" s="194" t="s">
        <v>7443</v>
      </c>
      <c r="BJ1639" s="230">
        <v>4</v>
      </c>
      <c r="BK1639" s="230" t="s">
        <v>7444</v>
      </c>
      <c r="BL1639" s="198" t="s">
        <v>7412</v>
      </c>
      <c r="CQ1639" s="199">
        <v>1</v>
      </c>
    </row>
    <row r="1640" spans="52:95" x14ac:dyDescent="0.25">
      <c r="AZ1640" s="230" t="s">
        <v>1942</v>
      </c>
      <c r="BA1640" s="230" t="s">
        <v>5332</v>
      </c>
      <c r="BB1640" s="230">
        <v>3</v>
      </c>
      <c r="BC1640" s="194" t="s">
        <v>7472</v>
      </c>
      <c r="BD1640" s="194" t="s">
        <v>13783</v>
      </c>
      <c r="BE1640" s="194" t="s">
        <v>13784</v>
      </c>
      <c r="BJ1640" s="230">
        <v>4</v>
      </c>
      <c r="BK1640" s="230" t="s">
        <v>7474</v>
      </c>
      <c r="BL1640" s="198" t="s">
        <v>7412</v>
      </c>
      <c r="CQ1640" s="199">
        <v>1</v>
      </c>
    </row>
    <row r="1641" spans="52:95" x14ac:dyDescent="0.25">
      <c r="AZ1641" s="230" t="s">
        <v>1942</v>
      </c>
      <c r="BA1641" s="230" t="s">
        <v>5332</v>
      </c>
      <c r="BB1641" s="230">
        <v>4</v>
      </c>
      <c r="BC1641" s="194" t="s">
        <v>7502</v>
      </c>
      <c r="BD1641" s="194" t="s">
        <v>13785</v>
      </c>
      <c r="BE1641" s="194" t="s">
        <v>13784</v>
      </c>
      <c r="BJ1641" s="230">
        <v>4</v>
      </c>
      <c r="BK1641" s="230" t="s">
        <v>7504</v>
      </c>
      <c r="BL1641" s="198" t="s">
        <v>7412</v>
      </c>
      <c r="CQ1641" s="199">
        <v>1</v>
      </c>
    </row>
    <row r="1642" spans="52:95" x14ac:dyDescent="0.25">
      <c r="AZ1642" s="230" t="s">
        <v>1942</v>
      </c>
      <c r="BA1642" s="230" t="s">
        <v>5332</v>
      </c>
      <c r="BB1642" s="230">
        <v>5</v>
      </c>
      <c r="BC1642" s="194" t="s">
        <v>7529</v>
      </c>
      <c r="BD1642" s="194" t="s">
        <v>13615</v>
      </c>
      <c r="BE1642" s="194" t="s">
        <v>7532</v>
      </c>
      <c r="BF1642" s="194" t="s">
        <v>7533</v>
      </c>
      <c r="BJ1642" s="230">
        <v>4</v>
      </c>
      <c r="BK1642" s="230" t="s">
        <v>7534</v>
      </c>
      <c r="BL1642" s="198" t="s">
        <v>7412</v>
      </c>
      <c r="CQ1642" s="199">
        <v>1</v>
      </c>
    </row>
    <row r="1643" spans="52:95" x14ac:dyDescent="0.25">
      <c r="AZ1643" s="230" t="s">
        <v>1942</v>
      </c>
      <c r="BA1643" s="230" t="s">
        <v>7562</v>
      </c>
      <c r="BB1643" s="230">
        <v>1</v>
      </c>
      <c r="BC1643" s="194" t="s">
        <v>7563</v>
      </c>
      <c r="BD1643" s="194" t="s">
        <v>13784</v>
      </c>
      <c r="BJ1643" s="230">
        <v>4</v>
      </c>
      <c r="BK1643" s="230" t="s">
        <v>7564</v>
      </c>
      <c r="BL1643" s="198" t="s">
        <v>7412</v>
      </c>
      <c r="CQ1643" s="199">
        <v>1</v>
      </c>
    </row>
    <row r="1644" spans="52:95" x14ac:dyDescent="0.25">
      <c r="AZ1644" s="230" t="s">
        <v>1942</v>
      </c>
      <c r="BA1644" s="230" t="s">
        <v>7562</v>
      </c>
      <c r="BB1644" s="230">
        <v>2</v>
      </c>
      <c r="BC1644" s="194" t="s">
        <v>7589</v>
      </c>
      <c r="BD1644" s="194" t="s">
        <v>7590</v>
      </c>
      <c r="BE1644" s="194" t="s">
        <v>7591</v>
      </c>
      <c r="BF1644" s="194" t="s">
        <v>7443</v>
      </c>
      <c r="BG1644" s="194" t="s">
        <v>7442</v>
      </c>
      <c r="BH1644" s="230" t="s">
        <v>7592</v>
      </c>
      <c r="BJ1644" s="230">
        <v>4</v>
      </c>
      <c r="BK1644" s="230" t="s">
        <v>7593</v>
      </c>
      <c r="BL1644" s="198" t="s">
        <v>7412</v>
      </c>
      <c r="CQ1644" s="199">
        <v>1</v>
      </c>
    </row>
    <row r="1645" spans="52:95" x14ac:dyDescent="0.25">
      <c r="AZ1645" s="230" t="s">
        <v>1942</v>
      </c>
      <c r="BA1645" s="230" t="s">
        <v>7562</v>
      </c>
      <c r="BB1645" s="230">
        <v>3</v>
      </c>
      <c r="BC1645" s="194" t="s">
        <v>7620</v>
      </c>
      <c r="BD1645" s="194" t="s">
        <v>13786</v>
      </c>
      <c r="BE1645" s="194" t="s">
        <v>13784</v>
      </c>
      <c r="BI1645" s="194"/>
      <c r="BJ1645" s="230">
        <v>4</v>
      </c>
      <c r="BK1645" s="230" t="s">
        <v>7622</v>
      </c>
      <c r="BL1645" s="198" t="s">
        <v>7412</v>
      </c>
      <c r="CQ1645" s="199">
        <v>1</v>
      </c>
    </row>
    <row r="1646" spans="52:95" x14ac:dyDescent="0.25">
      <c r="AZ1646" s="230" t="s">
        <v>1942</v>
      </c>
      <c r="BA1646" s="230" t="s">
        <v>7562</v>
      </c>
      <c r="BB1646" s="230">
        <v>4</v>
      </c>
      <c r="BC1646" s="194" t="s">
        <v>7649</v>
      </c>
      <c r="BD1646" s="194" t="s">
        <v>7650</v>
      </c>
      <c r="BE1646" s="194" t="s">
        <v>7651</v>
      </c>
      <c r="BF1646" s="194" t="s">
        <v>7652</v>
      </c>
      <c r="BG1646" s="194" t="s">
        <v>7653</v>
      </c>
      <c r="BH1646" s="230" t="s">
        <v>7654</v>
      </c>
      <c r="BI1646" s="230" t="s">
        <v>7655</v>
      </c>
      <c r="BJ1646" s="230">
        <v>4</v>
      </c>
      <c r="BK1646" s="230" t="s">
        <v>7656</v>
      </c>
      <c r="BL1646" s="198" t="s">
        <v>7412</v>
      </c>
      <c r="CQ1646" s="199">
        <v>1</v>
      </c>
    </row>
    <row r="1647" spans="52:95" x14ac:dyDescent="0.25">
      <c r="AZ1647" s="230" t="s">
        <v>1942</v>
      </c>
      <c r="BA1647" s="230" t="s">
        <v>7562</v>
      </c>
      <c r="BB1647" s="230">
        <v>5</v>
      </c>
      <c r="BC1647" s="194" t="s">
        <v>7686</v>
      </c>
      <c r="BD1647" s="194" t="s">
        <v>7687</v>
      </c>
      <c r="BE1647" s="194" t="s">
        <v>7688</v>
      </c>
      <c r="BF1647" s="194" t="s">
        <v>7689</v>
      </c>
      <c r="BG1647" s="194" t="s">
        <v>7690</v>
      </c>
      <c r="BH1647" s="230" t="s">
        <v>7691</v>
      </c>
      <c r="BJ1647" s="230">
        <v>4</v>
      </c>
      <c r="BK1647" s="230" t="s">
        <v>7692</v>
      </c>
      <c r="BL1647" s="198" t="s">
        <v>7412</v>
      </c>
      <c r="CQ1647" s="199">
        <v>1</v>
      </c>
    </row>
    <row r="1648" spans="52:95" x14ac:dyDescent="0.25">
      <c r="AZ1648" s="230" t="s">
        <v>1942</v>
      </c>
      <c r="BA1648" s="230" t="s">
        <v>5333</v>
      </c>
      <c r="BB1648" s="230">
        <v>1</v>
      </c>
      <c r="BC1648" s="194" t="s">
        <v>7719</v>
      </c>
      <c r="BD1648" s="194" t="s">
        <v>10683</v>
      </c>
      <c r="BH1648" s="194"/>
      <c r="BI1648" s="194"/>
      <c r="BJ1648" s="230">
        <v>4</v>
      </c>
      <c r="BK1648" s="230" t="s">
        <v>7720</v>
      </c>
      <c r="BL1648" s="198" t="s">
        <v>7412</v>
      </c>
      <c r="CQ1648" s="199">
        <v>1</v>
      </c>
    </row>
    <row r="1649" spans="52:95" x14ac:dyDescent="0.25">
      <c r="AZ1649" s="230" t="s">
        <v>1942</v>
      </c>
      <c r="BA1649" s="230" t="s">
        <v>5333</v>
      </c>
      <c r="BB1649" s="230">
        <v>2</v>
      </c>
      <c r="BC1649" s="194" t="s">
        <v>7745</v>
      </c>
      <c r="BD1649" s="194" t="s">
        <v>7746</v>
      </c>
      <c r="BE1649" s="194" t="s">
        <v>7747</v>
      </c>
      <c r="BF1649" s="194" t="s">
        <v>7748</v>
      </c>
      <c r="BG1649" s="194" t="s">
        <v>7749</v>
      </c>
      <c r="BH1649" s="194" t="s">
        <v>7750</v>
      </c>
      <c r="BI1649" s="194"/>
      <c r="BJ1649" s="230">
        <v>4</v>
      </c>
      <c r="BK1649" s="230" t="s">
        <v>7751</v>
      </c>
      <c r="BL1649" s="198" t="s">
        <v>7412</v>
      </c>
      <c r="CQ1649" s="199">
        <v>1</v>
      </c>
    </row>
    <row r="1650" spans="52:95" x14ac:dyDescent="0.25">
      <c r="AZ1650" s="230" t="s">
        <v>1942</v>
      </c>
      <c r="BA1650" s="230" t="s">
        <v>5333</v>
      </c>
      <c r="BB1650" s="230">
        <v>3</v>
      </c>
      <c r="BC1650" s="194" t="s">
        <v>7781</v>
      </c>
      <c r="BD1650" s="194" t="s">
        <v>13784</v>
      </c>
      <c r="BH1650" s="194"/>
      <c r="BI1650" s="194"/>
      <c r="BJ1650" s="230">
        <v>4</v>
      </c>
      <c r="BK1650" s="230" t="s">
        <v>7782</v>
      </c>
      <c r="BL1650" s="198" t="s">
        <v>7412</v>
      </c>
      <c r="CQ1650" s="199">
        <v>1</v>
      </c>
    </row>
    <row r="1651" spans="52:95" x14ac:dyDescent="0.25">
      <c r="AZ1651" s="230" t="s">
        <v>1942</v>
      </c>
      <c r="BA1651" s="230" t="s">
        <v>5333</v>
      </c>
      <c r="BB1651" s="230">
        <v>4</v>
      </c>
      <c r="BC1651" s="194" t="s">
        <v>7806</v>
      </c>
      <c r="BD1651" s="194" t="s">
        <v>7807</v>
      </c>
      <c r="BE1651" s="194" t="s">
        <v>7808</v>
      </c>
      <c r="BF1651" s="194" t="s">
        <v>7654</v>
      </c>
      <c r="BG1651" s="194" t="s">
        <v>7809</v>
      </c>
      <c r="BH1651" s="194" t="s">
        <v>7810</v>
      </c>
      <c r="BI1651" s="194" t="s">
        <v>7811</v>
      </c>
      <c r="BJ1651" s="230">
        <v>4</v>
      </c>
      <c r="BK1651" s="230" t="s">
        <v>7812</v>
      </c>
      <c r="BL1651" s="198" t="s">
        <v>7412</v>
      </c>
      <c r="CQ1651" s="199">
        <v>1</v>
      </c>
    </row>
    <row r="1652" spans="52:95" x14ac:dyDescent="0.25">
      <c r="AZ1652" s="230" t="s">
        <v>1942</v>
      </c>
      <c r="BA1652" s="230" t="s">
        <v>5333</v>
      </c>
      <c r="BB1652" s="230">
        <v>5</v>
      </c>
      <c r="BC1652" s="194" t="s">
        <v>7836</v>
      </c>
      <c r="BD1652" s="194" t="s">
        <v>7837</v>
      </c>
      <c r="BE1652" s="194" t="s">
        <v>7838</v>
      </c>
      <c r="BF1652" s="194" t="s">
        <v>7839</v>
      </c>
      <c r="BG1652" s="194" t="s">
        <v>7840</v>
      </c>
      <c r="BH1652" s="194" t="s">
        <v>7533</v>
      </c>
      <c r="BI1652" s="194"/>
      <c r="BJ1652" s="230">
        <v>4</v>
      </c>
      <c r="BK1652" s="230" t="s">
        <v>7841</v>
      </c>
      <c r="BL1652" s="198" t="s">
        <v>7412</v>
      </c>
      <c r="CQ1652" s="199">
        <v>1</v>
      </c>
    </row>
    <row r="1653" spans="52:95" x14ac:dyDescent="0.25">
      <c r="AZ1653" s="230" t="s">
        <v>1961</v>
      </c>
      <c r="BA1653" s="230" t="s">
        <v>5332</v>
      </c>
      <c r="BB1653" s="230">
        <v>1</v>
      </c>
      <c r="BC1653" s="194" t="s">
        <v>7408</v>
      </c>
      <c r="BD1653" s="194" t="s">
        <v>13787</v>
      </c>
      <c r="BE1653" s="194" t="s">
        <v>10683</v>
      </c>
      <c r="BI1653" s="194"/>
      <c r="BJ1653" s="230">
        <v>4</v>
      </c>
      <c r="BK1653" s="230" t="s">
        <v>7411</v>
      </c>
      <c r="BL1653" s="198" t="s">
        <v>7412</v>
      </c>
      <c r="CQ1653" s="199">
        <v>1</v>
      </c>
    </row>
    <row r="1654" spans="52:95" x14ac:dyDescent="0.25">
      <c r="AZ1654" s="230" t="s">
        <v>1961</v>
      </c>
      <c r="BA1654" s="230" t="s">
        <v>5332</v>
      </c>
      <c r="BB1654" s="230">
        <v>2</v>
      </c>
      <c r="BC1654" s="194" t="s">
        <v>7439</v>
      </c>
      <c r="BD1654" s="194" t="s">
        <v>13788</v>
      </c>
      <c r="BE1654" s="194" t="s">
        <v>7441</v>
      </c>
      <c r="BF1654" s="194" t="s">
        <v>7442</v>
      </c>
      <c r="BG1654" s="194" t="s">
        <v>7443</v>
      </c>
      <c r="BI1654" s="194"/>
      <c r="BJ1654" s="230">
        <v>4</v>
      </c>
      <c r="BK1654" s="230" t="s">
        <v>7444</v>
      </c>
      <c r="BL1654" s="198" t="s">
        <v>7412</v>
      </c>
      <c r="CQ1654" s="199">
        <v>1</v>
      </c>
    </row>
    <row r="1655" spans="52:95" x14ac:dyDescent="0.25">
      <c r="AZ1655" s="230" t="s">
        <v>1961</v>
      </c>
      <c r="BA1655" s="230" t="s">
        <v>5332</v>
      </c>
      <c r="BB1655" s="230">
        <v>3</v>
      </c>
      <c r="BC1655" s="194" t="s">
        <v>7472</v>
      </c>
      <c r="BD1655" s="194" t="s">
        <v>13789</v>
      </c>
      <c r="BE1655" s="194" t="s">
        <v>13705</v>
      </c>
      <c r="BI1655" s="194"/>
      <c r="BJ1655" s="230">
        <v>4</v>
      </c>
      <c r="BK1655" s="230" t="s">
        <v>7474</v>
      </c>
      <c r="BL1655" s="198" t="s">
        <v>7412</v>
      </c>
      <c r="CQ1655" s="199">
        <v>1</v>
      </c>
    </row>
    <row r="1656" spans="52:95" x14ac:dyDescent="0.25">
      <c r="AZ1656" s="230" t="s">
        <v>1961</v>
      </c>
      <c r="BA1656" s="230" t="s">
        <v>5332</v>
      </c>
      <c r="BB1656" s="230">
        <v>4</v>
      </c>
      <c r="BC1656" s="194" t="s">
        <v>7502</v>
      </c>
      <c r="BD1656" s="194" t="s">
        <v>13705</v>
      </c>
      <c r="BJ1656" s="230">
        <v>4</v>
      </c>
      <c r="BK1656" s="230" t="s">
        <v>7504</v>
      </c>
      <c r="BL1656" s="198" t="s">
        <v>7412</v>
      </c>
      <c r="CQ1656" s="199">
        <v>1</v>
      </c>
    </row>
    <row r="1657" spans="52:95" x14ac:dyDescent="0.25">
      <c r="AZ1657" s="230" t="s">
        <v>1961</v>
      </c>
      <c r="BA1657" s="230" t="s">
        <v>5332</v>
      </c>
      <c r="BB1657" s="230">
        <v>5</v>
      </c>
      <c r="BC1657" s="194" t="s">
        <v>7529</v>
      </c>
      <c r="BD1657" s="194" t="s">
        <v>13615</v>
      </c>
      <c r="BE1657" s="194" t="s">
        <v>7532</v>
      </c>
      <c r="BF1657" s="194" t="s">
        <v>7533</v>
      </c>
      <c r="BJ1657" s="230">
        <v>4</v>
      </c>
      <c r="BK1657" s="230" t="s">
        <v>7534</v>
      </c>
      <c r="BL1657" s="198" t="s">
        <v>7412</v>
      </c>
      <c r="CQ1657" s="199">
        <v>1</v>
      </c>
    </row>
    <row r="1658" spans="52:95" x14ac:dyDescent="0.25">
      <c r="AZ1658" s="230" t="s">
        <v>1961</v>
      </c>
      <c r="BA1658" s="230" t="s">
        <v>7562</v>
      </c>
      <c r="BB1658" s="230">
        <v>1</v>
      </c>
      <c r="BC1658" s="194" t="s">
        <v>7563</v>
      </c>
      <c r="BD1658" s="194" t="s">
        <v>13705</v>
      </c>
      <c r="BJ1658" s="230">
        <v>4</v>
      </c>
      <c r="BK1658" s="230" t="s">
        <v>7564</v>
      </c>
      <c r="BL1658" s="198" t="s">
        <v>7412</v>
      </c>
      <c r="CQ1658" s="199">
        <v>1</v>
      </c>
    </row>
    <row r="1659" spans="52:95" x14ac:dyDescent="0.25">
      <c r="AZ1659" s="230" t="s">
        <v>1961</v>
      </c>
      <c r="BA1659" s="230" t="s">
        <v>7562</v>
      </c>
      <c r="BB1659" s="230">
        <v>2</v>
      </c>
      <c r="BC1659" s="194" t="s">
        <v>7589</v>
      </c>
      <c r="BD1659" s="194" t="s">
        <v>7590</v>
      </c>
      <c r="BE1659" s="194" t="s">
        <v>7591</v>
      </c>
      <c r="BF1659" s="194" t="s">
        <v>7443</v>
      </c>
      <c r="BG1659" s="194" t="s">
        <v>7442</v>
      </c>
      <c r="BH1659" s="230" t="s">
        <v>7592</v>
      </c>
      <c r="BJ1659" s="230">
        <v>4</v>
      </c>
      <c r="BK1659" s="230" t="s">
        <v>7593</v>
      </c>
      <c r="BL1659" s="198" t="s">
        <v>7412</v>
      </c>
      <c r="CQ1659" s="199">
        <v>1</v>
      </c>
    </row>
    <row r="1660" spans="52:95" x14ac:dyDescent="0.25">
      <c r="AZ1660" s="230" t="s">
        <v>1961</v>
      </c>
      <c r="BA1660" s="230" t="s">
        <v>7562</v>
      </c>
      <c r="BB1660" s="230">
        <v>3</v>
      </c>
      <c r="BC1660" s="194" t="s">
        <v>7620</v>
      </c>
      <c r="BD1660" s="194" t="s">
        <v>13789</v>
      </c>
      <c r="BE1660" s="194" t="s">
        <v>13705</v>
      </c>
      <c r="BI1660" s="194"/>
      <c r="BJ1660" s="230">
        <v>4</v>
      </c>
      <c r="BK1660" s="230" t="s">
        <v>7622</v>
      </c>
      <c r="BL1660" s="198" t="s">
        <v>7412</v>
      </c>
      <c r="CQ1660" s="199">
        <v>1</v>
      </c>
    </row>
    <row r="1661" spans="52:95" x14ac:dyDescent="0.25">
      <c r="AZ1661" s="230" t="s">
        <v>1961</v>
      </c>
      <c r="BA1661" s="230" t="s">
        <v>7562</v>
      </c>
      <c r="BB1661" s="230">
        <v>4</v>
      </c>
      <c r="BC1661" s="194" t="s">
        <v>7649</v>
      </c>
      <c r="BD1661" s="194" t="s">
        <v>7650</v>
      </c>
      <c r="BE1661" s="194" t="s">
        <v>7651</v>
      </c>
      <c r="BF1661" s="194" t="s">
        <v>7652</v>
      </c>
      <c r="BG1661" s="194" t="s">
        <v>7653</v>
      </c>
      <c r="BH1661" s="230" t="s">
        <v>7654</v>
      </c>
      <c r="BI1661" s="230" t="s">
        <v>7655</v>
      </c>
      <c r="BJ1661" s="230">
        <v>4</v>
      </c>
      <c r="BK1661" s="230" t="s">
        <v>7656</v>
      </c>
      <c r="BL1661" s="198" t="s">
        <v>7412</v>
      </c>
      <c r="CQ1661" s="199">
        <v>1</v>
      </c>
    </row>
    <row r="1662" spans="52:95" x14ac:dyDescent="0.25">
      <c r="AZ1662" s="230" t="s">
        <v>1961</v>
      </c>
      <c r="BA1662" s="230" t="s">
        <v>7562</v>
      </c>
      <c r="BB1662" s="230">
        <v>5</v>
      </c>
      <c r="BC1662" s="194" t="s">
        <v>7686</v>
      </c>
      <c r="BD1662" s="194" t="s">
        <v>7687</v>
      </c>
      <c r="BE1662" s="194" t="s">
        <v>7688</v>
      </c>
      <c r="BF1662" s="194" t="s">
        <v>7689</v>
      </c>
      <c r="BG1662" s="194" t="s">
        <v>7690</v>
      </c>
      <c r="BH1662" s="230" t="s">
        <v>7691</v>
      </c>
      <c r="BJ1662" s="230">
        <v>4</v>
      </c>
      <c r="BK1662" s="230" t="s">
        <v>7692</v>
      </c>
      <c r="BL1662" s="198" t="s">
        <v>7412</v>
      </c>
      <c r="CQ1662" s="199">
        <v>1</v>
      </c>
    </row>
    <row r="1663" spans="52:95" x14ac:dyDescent="0.25">
      <c r="AZ1663" s="230" t="s">
        <v>1961</v>
      </c>
      <c r="BA1663" s="230" t="s">
        <v>5333</v>
      </c>
      <c r="BB1663" s="230">
        <v>1</v>
      </c>
      <c r="BC1663" s="194" t="s">
        <v>7719</v>
      </c>
      <c r="BD1663" s="194" t="s">
        <v>13787</v>
      </c>
      <c r="BE1663" s="194" t="s">
        <v>10683</v>
      </c>
      <c r="BH1663" s="194"/>
      <c r="BI1663" s="194"/>
      <c r="BJ1663" s="230">
        <v>4</v>
      </c>
      <c r="BK1663" s="230" t="s">
        <v>7720</v>
      </c>
      <c r="BL1663" s="198" t="s">
        <v>7412</v>
      </c>
      <c r="CQ1663" s="199">
        <v>1</v>
      </c>
    </row>
    <row r="1664" spans="52:95" x14ac:dyDescent="0.25">
      <c r="AZ1664" s="230" t="s">
        <v>1961</v>
      </c>
      <c r="BA1664" s="230" t="s">
        <v>5333</v>
      </c>
      <c r="BB1664" s="230">
        <v>2</v>
      </c>
      <c r="BC1664" s="194" t="s">
        <v>7745</v>
      </c>
      <c r="BD1664" s="194" t="s">
        <v>7746</v>
      </c>
      <c r="BE1664" s="194" t="s">
        <v>7747</v>
      </c>
      <c r="BF1664" s="194" t="s">
        <v>7748</v>
      </c>
      <c r="BG1664" s="194" t="s">
        <v>7749</v>
      </c>
      <c r="BH1664" s="194" t="s">
        <v>7750</v>
      </c>
      <c r="BI1664" s="194"/>
      <c r="BJ1664" s="230">
        <v>4</v>
      </c>
      <c r="BK1664" s="230" t="s">
        <v>7751</v>
      </c>
      <c r="BL1664" s="198" t="s">
        <v>7412</v>
      </c>
      <c r="CQ1664" s="199">
        <v>1</v>
      </c>
    </row>
    <row r="1665" spans="52:95" x14ac:dyDescent="0.25">
      <c r="AZ1665" s="230" t="s">
        <v>1961</v>
      </c>
      <c r="BA1665" s="230" t="s">
        <v>5333</v>
      </c>
      <c r="BB1665" s="230">
        <v>3</v>
      </c>
      <c r="BC1665" s="194" t="s">
        <v>7781</v>
      </c>
      <c r="BD1665" s="194" t="s">
        <v>13787</v>
      </c>
      <c r="BE1665" s="194" t="s">
        <v>13705</v>
      </c>
      <c r="BH1665" s="194"/>
      <c r="BI1665" s="194"/>
      <c r="BJ1665" s="230">
        <v>4</v>
      </c>
      <c r="BK1665" s="230" t="s">
        <v>7782</v>
      </c>
      <c r="BL1665" s="198" t="s">
        <v>7412</v>
      </c>
      <c r="CQ1665" s="199">
        <v>1</v>
      </c>
    </row>
    <row r="1666" spans="52:95" x14ac:dyDescent="0.25">
      <c r="AZ1666" s="230" t="s">
        <v>1961</v>
      </c>
      <c r="BA1666" s="230" t="s">
        <v>5333</v>
      </c>
      <c r="BB1666" s="230">
        <v>4</v>
      </c>
      <c r="BC1666" s="194" t="s">
        <v>7806</v>
      </c>
      <c r="BD1666" s="194" t="s">
        <v>7807</v>
      </c>
      <c r="BE1666" s="194" t="s">
        <v>7808</v>
      </c>
      <c r="BF1666" s="194" t="s">
        <v>7654</v>
      </c>
      <c r="BG1666" s="194" t="s">
        <v>7809</v>
      </c>
      <c r="BH1666" s="194" t="s">
        <v>7810</v>
      </c>
      <c r="BI1666" s="194" t="s">
        <v>7811</v>
      </c>
      <c r="BJ1666" s="230">
        <v>4</v>
      </c>
      <c r="BK1666" s="230" t="s">
        <v>7812</v>
      </c>
      <c r="BL1666" s="198" t="s">
        <v>7412</v>
      </c>
      <c r="CQ1666" s="199">
        <v>1</v>
      </c>
    </row>
    <row r="1667" spans="52:95" x14ac:dyDescent="0.25">
      <c r="AZ1667" s="230" t="s">
        <v>1961</v>
      </c>
      <c r="BA1667" s="230" t="s">
        <v>5333</v>
      </c>
      <c r="BB1667" s="230">
        <v>5</v>
      </c>
      <c r="BC1667" s="194" t="s">
        <v>7836</v>
      </c>
      <c r="BD1667" s="194" t="s">
        <v>7837</v>
      </c>
      <c r="BE1667" s="194" t="s">
        <v>7838</v>
      </c>
      <c r="BF1667" s="194" t="s">
        <v>7839</v>
      </c>
      <c r="BG1667" s="194" t="s">
        <v>7840</v>
      </c>
      <c r="BH1667" s="194" t="s">
        <v>7533</v>
      </c>
      <c r="BI1667" s="194"/>
      <c r="BJ1667" s="230">
        <v>4</v>
      </c>
      <c r="BK1667" s="230" t="s">
        <v>7841</v>
      </c>
      <c r="BL1667" s="198" t="s">
        <v>7412</v>
      </c>
      <c r="CQ1667" s="199">
        <v>1</v>
      </c>
    </row>
    <row r="1668" spans="52:95" x14ac:dyDescent="0.25">
      <c r="AZ1668" s="230" t="s">
        <v>1975</v>
      </c>
      <c r="BA1668" s="230" t="s">
        <v>5332</v>
      </c>
      <c r="BB1668" s="230">
        <v>1</v>
      </c>
      <c r="BC1668" s="194" t="s">
        <v>7408</v>
      </c>
      <c r="BD1668" s="194" t="s">
        <v>13790</v>
      </c>
      <c r="BE1668" s="194" t="s">
        <v>10683</v>
      </c>
      <c r="BI1668" s="194"/>
      <c r="BJ1668" s="230">
        <v>4</v>
      </c>
      <c r="BK1668" s="230" t="s">
        <v>7411</v>
      </c>
      <c r="BL1668" s="198" t="s">
        <v>7412</v>
      </c>
      <c r="CQ1668" s="199">
        <v>1</v>
      </c>
    </row>
    <row r="1669" spans="52:95" x14ac:dyDescent="0.25">
      <c r="AZ1669" s="230" t="s">
        <v>1975</v>
      </c>
      <c r="BA1669" s="230" t="s">
        <v>5332</v>
      </c>
      <c r="BB1669" s="230">
        <v>2</v>
      </c>
      <c r="BC1669" s="194" t="s">
        <v>7439</v>
      </c>
      <c r="BD1669" s="194" t="s">
        <v>13791</v>
      </c>
      <c r="BE1669" s="194" t="s">
        <v>7441</v>
      </c>
      <c r="BF1669" s="194" t="s">
        <v>7442</v>
      </c>
      <c r="BG1669" s="194" t="s">
        <v>7443</v>
      </c>
      <c r="BI1669" s="194"/>
      <c r="BJ1669" s="230">
        <v>4</v>
      </c>
      <c r="BK1669" s="230" t="s">
        <v>7444</v>
      </c>
      <c r="BL1669" s="198" t="s">
        <v>7412</v>
      </c>
      <c r="CQ1669" s="199">
        <v>1</v>
      </c>
    </row>
    <row r="1670" spans="52:95" x14ac:dyDescent="0.25">
      <c r="AZ1670" s="230" t="s">
        <v>1975</v>
      </c>
      <c r="BA1670" s="230" t="s">
        <v>5332</v>
      </c>
      <c r="BB1670" s="230">
        <v>3</v>
      </c>
      <c r="BC1670" s="194" t="s">
        <v>7472</v>
      </c>
      <c r="BD1670" s="194" t="s">
        <v>13792</v>
      </c>
      <c r="BE1670" s="194" t="s">
        <v>13688</v>
      </c>
      <c r="BI1670" s="194"/>
      <c r="BJ1670" s="230">
        <v>4</v>
      </c>
      <c r="BK1670" s="230" t="s">
        <v>7474</v>
      </c>
      <c r="BL1670" s="198" t="s">
        <v>7412</v>
      </c>
      <c r="CQ1670" s="199">
        <v>1</v>
      </c>
    </row>
    <row r="1671" spans="52:95" x14ac:dyDescent="0.25">
      <c r="AZ1671" s="230" t="s">
        <v>1975</v>
      </c>
      <c r="BA1671" s="230" t="s">
        <v>5332</v>
      </c>
      <c r="BB1671" s="230">
        <v>4</v>
      </c>
      <c r="BC1671" s="194" t="s">
        <v>7502</v>
      </c>
      <c r="BD1671" s="194" t="s">
        <v>13688</v>
      </c>
      <c r="BJ1671" s="230">
        <v>4</v>
      </c>
      <c r="BK1671" s="230" t="s">
        <v>7504</v>
      </c>
      <c r="BL1671" s="198" t="s">
        <v>7412</v>
      </c>
      <c r="CQ1671" s="199">
        <v>1</v>
      </c>
    </row>
    <row r="1672" spans="52:95" x14ac:dyDescent="0.25">
      <c r="AZ1672" s="230" t="s">
        <v>1975</v>
      </c>
      <c r="BA1672" s="230" t="s">
        <v>5332</v>
      </c>
      <c r="BB1672" s="230">
        <v>5</v>
      </c>
      <c r="BC1672" s="194" t="s">
        <v>7529</v>
      </c>
      <c r="BD1672" s="194" t="s">
        <v>13615</v>
      </c>
      <c r="BE1672" s="194" t="s">
        <v>7532</v>
      </c>
      <c r="BF1672" s="194" t="s">
        <v>7533</v>
      </c>
      <c r="BJ1672" s="230">
        <v>4</v>
      </c>
      <c r="BK1672" s="230" t="s">
        <v>7534</v>
      </c>
      <c r="BL1672" s="198" t="s">
        <v>7412</v>
      </c>
      <c r="CQ1672" s="199">
        <v>1</v>
      </c>
    </row>
    <row r="1673" spans="52:95" x14ac:dyDescent="0.25">
      <c r="AZ1673" s="230" t="s">
        <v>1975</v>
      </c>
      <c r="BA1673" s="230" t="s">
        <v>7562</v>
      </c>
      <c r="BB1673" s="230">
        <v>1</v>
      </c>
      <c r="BC1673" s="194" t="s">
        <v>7563</v>
      </c>
      <c r="BD1673" s="194" t="s">
        <v>13688</v>
      </c>
      <c r="BJ1673" s="230">
        <v>4</v>
      </c>
      <c r="BK1673" s="230" t="s">
        <v>7564</v>
      </c>
      <c r="BL1673" s="198" t="s">
        <v>7412</v>
      </c>
      <c r="CQ1673" s="199">
        <v>1</v>
      </c>
    </row>
    <row r="1674" spans="52:95" x14ac:dyDescent="0.25">
      <c r="AZ1674" s="230" t="s">
        <v>1975</v>
      </c>
      <c r="BA1674" s="230" t="s">
        <v>7562</v>
      </c>
      <c r="BB1674" s="230">
        <v>2</v>
      </c>
      <c r="BC1674" s="194" t="s">
        <v>7589</v>
      </c>
      <c r="BD1674" s="194" t="s">
        <v>7590</v>
      </c>
      <c r="BE1674" s="194" t="s">
        <v>7591</v>
      </c>
      <c r="BF1674" s="194" t="s">
        <v>7443</v>
      </c>
      <c r="BG1674" s="194" t="s">
        <v>7442</v>
      </c>
      <c r="BH1674" s="230" t="s">
        <v>7592</v>
      </c>
      <c r="BJ1674" s="230">
        <v>4</v>
      </c>
      <c r="BK1674" s="230" t="s">
        <v>7593</v>
      </c>
      <c r="BL1674" s="198" t="s">
        <v>7412</v>
      </c>
      <c r="CQ1674" s="199">
        <v>1</v>
      </c>
    </row>
    <row r="1675" spans="52:95" x14ac:dyDescent="0.25">
      <c r="AZ1675" s="230" t="s">
        <v>1975</v>
      </c>
      <c r="BA1675" s="230" t="s">
        <v>7562</v>
      </c>
      <c r="BB1675" s="230">
        <v>3</v>
      </c>
      <c r="BC1675" s="194" t="s">
        <v>7620</v>
      </c>
      <c r="BD1675" s="194" t="s">
        <v>13792</v>
      </c>
      <c r="BE1675" s="194" t="s">
        <v>13688</v>
      </c>
      <c r="BI1675" s="194"/>
      <c r="BJ1675" s="230">
        <v>4</v>
      </c>
      <c r="BK1675" s="230" t="s">
        <v>7622</v>
      </c>
      <c r="BL1675" s="198" t="s">
        <v>7412</v>
      </c>
      <c r="CQ1675" s="199">
        <v>1</v>
      </c>
    </row>
    <row r="1676" spans="52:95" x14ac:dyDescent="0.25">
      <c r="AZ1676" s="230" t="s">
        <v>1975</v>
      </c>
      <c r="BA1676" s="230" t="s">
        <v>7562</v>
      </c>
      <c r="BB1676" s="230">
        <v>4</v>
      </c>
      <c r="BC1676" s="194" t="s">
        <v>7649</v>
      </c>
      <c r="BD1676" s="194" t="s">
        <v>7650</v>
      </c>
      <c r="BE1676" s="194" t="s">
        <v>7651</v>
      </c>
      <c r="BF1676" s="194" t="s">
        <v>7652</v>
      </c>
      <c r="BG1676" s="194" t="s">
        <v>7653</v>
      </c>
      <c r="BH1676" s="230" t="s">
        <v>7654</v>
      </c>
      <c r="BI1676" s="230" t="s">
        <v>7655</v>
      </c>
      <c r="BJ1676" s="230">
        <v>4</v>
      </c>
      <c r="BK1676" s="230" t="s">
        <v>7656</v>
      </c>
      <c r="BL1676" s="198" t="s">
        <v>7412</v>
      </c>
      <c r="CQ1676" s="199">
        <v>1</v>
      </c>
    </row>
    <row r="1677" spans="52:95" x14ac:dyDescent="0.25">
      <c r="AZ1677" s="230" t="s">
        <v>1975</v>
      </c>
      <c r="BA1677" s="230" t="s">
        <v>7562</v>
      </c>
      <c r="BB1677" s="230">
        <v>5</v>
      </c>
      <c r="BC1677" s="194" t="s">
        <v>7686</v>
      </c>
      <c r="BD1677" s="194" t="s">
        <v>7687</v>
      </c>
      <c r="BE1677" s="194" t="s">
        <v>7688</v>
      </c>
      <c r="BF1677" s="194" t="s">
        <v>7689</v>
      </c>
      <c r="BG1677" s="194" t="s">
        <v>7690</v>
      </c>
      <c r="BH1677" s="230" t="s">
        <v>7691</v>
      </c>
      <c r="BJ1677" s="230">
        <v>4</v>
      </c>
      <c r="BK1677" s="230" t="s">
        <v>7692</v>
      </c>
      <c r="BL1677" s="198" t="s">
        <v>7412</v>
      </c>
      <c r="CQ1677" s="199">
        <v>1</v>
      </c>
    </row>
    <row r="1678" spans="52:95" x14ac:dyDescent="0.25">
      <c r="AZ1678" s="230" t="s">
        <v>1975</v>
      </c>
      <c r="BA1678" s="230" t="s">
        <v>5333</v>
      </c>
      <c r="BB1678" s="230">
        <v>1</v>
      </c>
      <c r="BC1678" s="194" t="s">
        <v>7719</v>
      </c>
      <c r="BD1678" s="194" t="s">
        <v>13790</v>
      </c>
      <c r="BE1678" s="194" t="s">
        <v>10683</v>
      </c>
      <c r="BH1678" s="194"/>
      <c r="BI1678" s="194"/>
      <c r="BJ1678" s="230">
        <v>4</v>
      </c>
      <c r="BK1678" s="230" t="s">
        <v>7720</v>
      </c>
      <c r="BL1678" s="198" t="s">
        <v>7412</v>
      </c>
      <c r="CQ1678" s="199">
        <v>1</v>
      </c>
    </row>
    <row r="1679" spans="52:95" x14ac:dyDescent="0.25">
      <c r="AZ1679" s="230" t="s">
        <v>1975</v>
      </c>
      <c r="BA1679" s="230" t="s">
        <v>5333</v>
      </c>
      <c r="BB1679" s="230">
        <v>2</v>
      </c>
      <c r="BC1679" s="194" t="s">
        <v>7745</v>
      </c>
      <c r="BD1679" s="194" t="s">
        <v>7746</v>
      </c>
      <c r="BE1679" s="194" t="s">
        <v>7747</v>
      </c>
      <c r="BF1679" s="194" t="s">
        <v>7748</v>
      </c>
      <c r="BG1679" s="194" t="s">
        <v>7749</v>
      </c>
      <c r="BH1679" s="194" t="s">
        <v>7750</v>
      </c>
      <c r="BI1679" s="194"/>
      <c r="BJ1679" s="230">
        <v>4</v>
      </c>
      <c r="BK1679" s="230" t="s">
        <v>7751</v>
      </c>
      <c r="BL1679" s="198" t="s">
        <v>7412</v>
      </c>
      <c r="CQ1679" s="199">
        <v>1</v>
      </c>
    </row>
    <row r="1680" spans="52:95" x14ac:dyDescent="0.25">
      <c r="AZ1680" s="230" t="s">
        <v>1975</v>
      </c>
      <c r="BA1680" s="230" t="s">
        <v>5333</v>
      </c>
      <c r="BB1680" s="230">
        <v>3</v>
      </c>
      <c r="BC1680" s="194" t="s">
        <v>7781</v>
      </c>
      <c r="BD1680" s="194" t="s">
        <v>13790</v>
      </c>
      <c r="BE1680" s="194" t="s">
        <v>13688</v>
      </c>
      <c r="BH1680" s="194"/>
      <c r="BI1680" s="194"/>
      <c r="BJ1680" s="230">
        <v>4</v>
      </c>
      <c r="BK1680" s="230" t="s">
        <v>7782</v>
      </c>
      <c r="BL1680" s="198" t="s">
        <v>7412</v>
      </c>
      <c r="CQ1680" s="199">
        <v>1</v>
      </c>
    </row>
    <row r="1681" spans="52:95" x14ac:dyDescent="0.25">
      <c r="AZ1681" s="230" t="s">
        <v>1975</v>
      </c>
      <c r="BA1681" s="230" t="s">
        <v>5333</v>
      </c>
      <c r="BB1681" s="230">
        <v>4</v>
      </c>
      <c r="BC1681" s="194" t="s">
        <v>7806</v>
      </c>
      <c r="BD1681" s="194" t="s">
        <v>7807</v>
      </c>
      <c r="BE1681" s="194" t="s">
        <v>7808</v>
      </c>
      <c r="BF1681" s="194" t="s">
        <v>7654</v>
      </c>
      <c r="BG1681" s="194" t="s">
        <v>7809</v>
      </c>
      <c r="BH1681" s="194" t="s">
        <v>7810</v>
      </c>
      <c r="BI1681" s="194" t="s">
        <v>7811</v>
      </c>
      <c r="BJ1681" s="230">
        <v>4</v>
      </c>
      <c r="BK1681" s="230" t="s">
        <v>7812</v>
      </c>
      <c r="BL1681" s="198" t="s">
        <v>7412</v>
      </c>
      <c r="CQ1681" s="199">
        <v>1</v>
      </c>
    </row>
    <row r="1682" spans="52:95" x14ac:dyDescent="0.25">
      <c r="AZ1682" s="230" t="s">
        <v>1975</v>
      </c>
      <c r="BA1682" s="230" t="s">
        <v>5333</v>
      </c>
      <c r="BB1682" s="230">
        <v>5</v>
      </c>
      <c r="BC1682" s="194" t="s">
        <v>7836</v>
      </c>
      <c r="BD1682" s="194" t="s">
        <v>7837</v>
      </c>
      <c r="BE1682" s="194" t="s">
        <v>7838</v>
      </c>
      <c r="BF1682" s="194" t="s">
        <v>7839</v>
      </c>
      <c r="BG1682" s="194" t="s">
        <v>7840</v>
      </c>
      <c r="BH1682" s="194" t="s">
        <v>7533</v>
      </c>
      <c r="BI1682" s="194"/>
      <c r="BJ1682" s="230">
        <v>4</v>
      </c>
      <c r="BK1682" s="230" t="s">
        <v>7841</v>
      </c>
      <c r="BL1682" s="198" t="s">
        <v>7412</v>
      </c>
      <c r="CQ1682" s="199">
        <v>1</v>
      </c>
    </row>
    <row r="1683" spans="52:95" x14ac:dyDescent="0.25">
      <c r="AZ1683" s="230" t="s">
        <v>1989</v>
      </c>
      <c r="BA1683" s="230" t="s">
        <v>5332</v>
      </c>
      <c r="BB1683" s="230">
        <v>1</v>
      </c>
      <c r="BC1683" s="194" t="s">
        <v>7408</v>
      </c>
      <c r="BD1683" s="194" t="s">
        <v>13793</v>
      </c>
      <c r="BE1683" s="194" t="s">
        <v>10683</v>
      </c>
      <c r="BJ1683" s="230">
        <v>4</v>
      </c>
      <c r="BK1683" s="230" t="s">
        <v>7411</v>
      </c>
      <c r="BL1683" s="198" t="s">
        <v>7412</v>
      </c>
      <c r="CQ1683" s="199">
        <v>1</v>
      </c>
    </row>
    <row r="1684" spans="52:95" x14ac:dyDescent="0.25">
      <c r="AZ1684" s="230" t="s">
        <v>1989</v>
      </c>
      <c r="BA1684" s="230" t="s">
        <v>5332</v>
      </c>
      <c r="BB1684" s="230">
        <v>2</v>
      </c>
      <c r="BC1684" s="194" t="s">
        <v>7439</v>
      </c>
      <c r="BD1684" s="194" t="s">
        <v>13794</v>
      </c>
      <c r="BE1684" s="194" t="s">
        <v>7441</v>
      </c>
      <c r="BF1684" s="194" t="s">
        <v>7442</v>
      </c>
      <c r="BG1684" s="194" t="s">
        <v>7443</v>
      </c>
      <c r="BJ1684" s="230">
        <v>4</v>
      </c>
      <c r="BK1684" s="230" t="s">
        <v>7444</v>
      </c>
      <c r="BL1684" s="198" t="s">
        <v>7412</v>
      </c>
      <c r="CQ1684" s="199">
        <v>1</v>
      </c>
    </row>
    <row r="1685" spans="52:95" x14ac:dyDescent="0.25">
      <c r="AZ1685" s="230" t="s">
        <v>1989</v>
      </c>
      <c r="BA1685" s="230" t="s">
        <v>5332</v>
      </c>
      <c r="BB1685" s="230">
        <v>3</v>
      </c>
      <c r="BC1685" s="194" t="s">
        <v>7472</v>
      </c>
      <c r="BD1685" s="194" t="s">
        <v>13795</v>
      </c>
      <c r="BE1685" s="194" t="s">
        <v>13796</v>
      </c>
      <c r="BI1685" s="194"/>
      <c r="BJ1685" s="230">
        <v>4</v>
      </c>
      <c r="BK1685" s="230" t="s">
        <v>7474</v>
      </c>
      <c r="BL1685" s="198" t="s">
        <v>7412</v>
      </c>
      <c r="CQ1685" s="199">
        <v>1</v>
      </c>
    </row>
    <row r="1686" spans="52:95" x14ac:dyDescent="0.25">
      <c r="AZ1686" s="230" t="s">
        <v>1989</v>
      </c>
      <c r="BA1686" s="230" t="s">
        <v>5332</v>
      </c>
      <c r="BB1686" s="230">
        <v>4</v>
      </c>
      <c r="BC1686" s="194" t="s">
        <v>7502</v>
      </c>
      <c r="BD1686" s="194" t="s">
        <v>13796</v>
      </c>
      <c r="BJ1686" s="230">
        <v>4</v>
      </c>
      <c r="BK1686" s="230" t="s">
        <v>7504</v>
      </c>
      <c r="BL1686" s="198" t="s">
        <v>7412</v>
      </c>
      <c r="CQ1686" s="199">
        <v>1</v>
      </c>
    </row>
    <row r="1687" spans="52:95" x14ac:dyDescent="0.25">
      <c r="AZ1687" s="230" t="s">
        <v>1989</v>
      </c>
      <c r="BA1687" s="230" t="s">
        <v>5332</v>
      </c>
      <c r="BB1687" s="230">
        <v>5</v>
      </c>
      <c r="BC1687" s="194" t="s">
        <v>7529</v>
      </c>
      <c r="BD1687" s="194" t="s">
        <v>13615</v>
      </c>
      <c r="BE1687" s="194" t="s">
        <v>7532</v>
      </c>
      <c r="BF1687" s="194" t="s">
        <v>7533</v>
      </c>
      <c r="BJ1687" s="230">
        <v>4</v>
      </c>
      <c r="BK1687" s="230" t="s">
        <v>7534</v>
      </c>
      <c r="BL1687" s="198" t="s">
        <v>7412</v>
      </c>
      <c r="CQ1687" s="199">
        <v>1</v>
      </c>
    </row>
    <row r="1688" spans="52:95" x14ac:dyDescent="0.25">
      <c r="AZ1688" s="230" t="s">
        <v>1989</v>
      </c>
      <c r="BA1688" s="230" t="s">
        <v>7562</v>
      </c>
      <c r="BB1688" s="230">
        <v>1</v>
      </c>
      <c r="BC1688" s="194" t="s">
        <v>7563</v>
      </c>
      <c r="BD1688" s="194" t="s">
        <v>13796</v>
      </c>
      <c r="BJ1688" s="230">
        <v>4</v>
      </c>
      <c r="BK1688" s="230" t="s">
        <v>7564</v>
      </c>
      <c r="BL1688" s="198" t="s">
        <v>7412</v>
      </c>
      <c r="CQ1688" s="199">
        <v>1</v>
      </c>
    </row>
    <row r="1689" spans="52:95" x14ac:dyDescent="0.25">
      <c r="AZ1689" s="230" t="s">
        <v>1989</v>
      </c>
      <c r="BA1689" s="230" t="s">
        <v>7562</v>
      </c>
      <c r="BB1689" s="230">
        <v>2</v>
      </c>
      <c r="BC1689" s="194" t="s">
        <v>7589</v>
      </c>
      <c r="BD1689" s="194" t="s">
        <v>7590</v>
      </c>
      <c r="BE1689" s="194" t="s">
        <v>7591</v>
      </c>
      <c r="BF1689" s="194" t="s">
        <v>7443</v>
      </c>
      <c r="BG1689" s="194" t="s">
        <v>7442</v>
      </c>
      <c r="BH1689" s="230" t="s">
        <v>7592</v>
      </c>
      <c r="BJ1689" s="230">
        <v>4</v>
      </c>
      <c r="BK1689" s="230" t="s">
        <v>7593</v>
      </c>
      <c r="BL1689" s="198" t="s">
        <v>7412</v>
      </c>
      <c r="CQ1689" s="199">
        <v>1</v>
      </c>
    </row>
    <row r="1690" spans="52:95" x14ac:dyDescent="0.25">
      <c r="AZ1690" s="230" t="s">
        <v>1989</v>
      </c>
      <c r="BA1690" s="230" t="s">
        <v>7562</v>
      </c>
      <c r="BB1690" s="230">
        <v>3</v>
      </c>
      <c r="BC1690" s="194" t="s">
        <v>7620</v>
      </c>
      <c r="BD1690" s="194" t="s">
        <v>13795</v>
      </c>
      <c r="BE1690" s="194" t="s">
        <v>13796</v>
      </c>
      <c r="BI1690" s="194"/>
      <c r="BJ1690" s="230">
        <v>4</v>
      </c>
      <c r="BK1690" s="230" t="s">
        <v>7622</v>
      </c>
      <c r="BL1690" s="198" t="s">
        <v>7412</v>
      </c>
      <c r="CQ1690" s="199">
        <v>1</v>
      </c>
    </row>
    <row r="1691" spans="52:95" x14ac:dyDescent="0.25">
      <c r="AZ1691" s="230" t="s">
        <v>1989</v>
      </c>
      <c r="BA1691" s="230" t="s">
        <v>7562</v>
      </c>
      <c r="BB1691" s="230">
        <v>4</v>
      </c>
      <c r="BC1691" s="194" t="s">
        <v>7649</v>
      </c>
      <c r="BD1691" s="194" t="s">
        <v>7650</v>
      </c>
      <c r="BE1691" s="194" t="s">
        <v>7651</v>
      </c>
      <c r="BF1691" s="194" t="s">
        <v>7652</v>
      </c>
      <c r="BG1691" s="194" t="s">
        <v>7653</v>
      </c>
      <c r="BH1691" s="230" t="s">
        <v>7654</v>
      </c>
      <c r="BI1691" s="230" t="s">
        <v>7655</v>
      </c>
      <c r="BJ1691" s="230">
        <v>4</v>
      </c>
      <c r="BK1691" s="230" t="s">
        <v>7656</v>
      </c>
      <c r="BL1691" s="198" t="s">
        <v>7412</v>
      </c>
      <c r="CQ1691" s="199">
        <v>1</v>
      </c>
    </row>
    <row r="1692" spans="52:95" x14ac:dyDescent="0.25">
      <c r="AZ1692" s="230" t="s">
        <v>1989</v>
      </c>
      <c r="BA1692" s="230" t="s">
        <v>7562</v>
      </c>
      <c r="BB1692" s="230">
        <v>5</v>
      </c>
      <c r="BC1692" s="194" t="s">
        <v>7686</v>
      </c>
      <c r="BD1692" s="194" t="s">
        <v>7687</v>
      </c>
      <c r="BE1692" s="194" t="s">
        <v>7688</v>
      </c>
      <c r="BF1692" s="194" t="s">
        <v>7689</v>
      </c>
      <c r="BG1692" s="194" t="s">
        <v>7690</v>
      </c>
      <c r="BH1692" s="230" t="s">
        <v>7691</v>
      </c>
      <c r="BJ1692" s="230">
        <v>4</v>
      </c>
      <c r="BK1692" s="230" t="s">
        <v>7692</v>
      </c>
      <c r="BL1692" s="198" t="s">
        <v>7412</v>
      </c>
      <c r="CQ1692" s="199">
        <v>1</v>
      </c>
    </row>
    <row r="1693" spans="52:95" x14ac:dyDescent="0.25">
      <c r="AZ1693" s="230" t="s">
        <v>1989</v>
      </c>
      <c r="BA1693" s="230" t="s">
        <v>5333</v>
      </c>
      <c r="BB1693" s="230">
        <v>1</v>
      </c>
      <c r="BC1693" s="194" t="s">
        <v>7719</v>
      </c>
      <c r="BD1693" s="194" t="s">
        <v>13793</v>
      </c>
      <c r="BE1693" s="194" t="s">
        <v>10683</v>
      </c>
      <c r="BH1693" s="194"/>
      <c r="BI1693" s="194"/>
      <c r="BJ1693" s="230">
        <v>4</v>
      </c>
      <c r="BK1693" s="230" t="s">
        <v>7720</v>
      </c>
      <c r="BL1693" s="198" t="s">
        <v>7412</v>
      </c>
      <c r="CQ1693" s="199">
        <v>1</v>
      </c>
    </row>
    <row r="1694" spans="52:95" x14ac:dyDescent="0.25">
      <c r="AZ1694" s="230" t="s">
        <v>1989</v>
      </c>
      <c r="BA1694" s="230" t="s">
        <v>5333</v>
      </c>
      <c r="BB1694" s="230">
        <v>2</v>
      </c>
      <c r="BC1694" s="194" t="s">
        <v>7745</v>
      </c>
      <c r="BD1694" s="194" t="s">
        <v>7746</v>
      </c>
      <c r="BE1694" s="194" t="s">
        <v>7747</v>
      </c>
      <c r="BF1694" s="194" t="s">
        <v>7748</v>
      </c>
      <c r="BG1694" s="194" t="s">
        <v>7749</v>
      </c>
      <c r="BH1694" s="194" t="s">
        <v>7750</v>
      </c>
      <c r="BI1694" s="194"/>
      <c r="BJ1694" s="230">
        <v>4</v>
      </c>
      <c r="BK1694" s="230" t="s">
        <v>7751</v>
      </c>
      <c r="BL1694" s="198" t="s">
        <v>7412</v>
      </c>
      <c r="CQ1694" s="199">
        <v>1</v>
      </c>
    </row>
    <row r="1695" spans="52:95" x14ac:dyDescent="0.25">
      <c r="AZ1695" s="230" t="s">
        <v>1989</v>
      </c>
      <c r="BA1695" s="230" t="s">
        <v>5333</v>
      </c>
      <c r="BB1695" s="230">
        <v>3</v>
      </c>
      <c r="BC1695" s="194" t="s">
        <v>7781</v>
      </c>
      <c r="BD1695" s="194" t="s">
        <v>13793</v>
      </c>
      <c r="BE1695" s="194" t="s">
        <v>13796</v>
      </c>
      <c r="BH1695" s="194"/>
      <c r="BI1695" s="194"/>
      <c r="BJ1695" s="230">
        <v>4</v>
      </c>
      <c r="BK1695" s="230" t="s">
        <v>7782</v>
      </c>
      <c r="BL1695" s="198" t="s">
        <v>7412</v>
      </c>
      <c r="CQ1695" s="199">
        <v>1</v>
      </c>
    </row>
    <row r="1696" spans="52:95" x14ac:dyDescent="0.25">
      <c r="AZ1696" s="230" t="s">
        <v>1989</v>
      </c>
      <c r="BA1696" s="230" t="s">
        <v>5333</v>
      </c>
      <c r="BB1696" s="230">
        <v>4</v>
      </c>
      <c r="BC1696" s="194" t="s">
        <v>7806</v>
      </c>
      <c r="BD1696" s="194" t="s">
        <v>7807</v>
      </c>
      <c r="BE1696" s="194" t="s">
        <v>7808</v>
      </c>
      <c r="BF1696" s="194" t="s">
        <v>7654</v>
      </c>
      <c r="BG1696" s="194" t="s">
        <v>7809</v>
      </c>
      <c r="BH1696" s="194" t="s">
        <v>7810</v>
      </c>
      <c r="BI1696" s="194" t="s">
        <v>7811</v>
      </c>
      <c r="BJ1696" s="230">
        <v>4</v>
      </c>
      <c r="BK1696" s="230" t="s">
        <v>7812</v>
      </c>
      <c r="BL1696" s="198" t="s">
        <v>7412</v>
      </c>
      <c r="CQ1696" s="199">
        <v>1</v>
      </c>
    </row>
    <row r="1697" spans="52:95" x14ac:dyDescent="0.25">
      <c r="AZ1697" s="230" t="s">
        <v>1989</v>
      </c>
      <c r="BA1697" s="230" t="s">
        <v>5333</v>
      </c>
      <c r="BB1697" s="230">
        <v>5</v>
      </c>
      <c r="BC1697" s="194" t="s">
        <v>7836</v>
      </c>
      <c r="BD1697" s="194" t="s">
        <v>7837</v>
      </c>
      <c r="BE1697" s="194" t="s">
        <v>7838</v>
      </c>
      <c r="BF1697" s="194" t="s">
        <v>7839</v>
      </c>
      <c r="BG1697" s="194" t="s">
        <v>7840</v>
      </c>
      <c r="BH1697" s="194" t="s">
        <v>7533</v>
      </c>
      <c r="BI1697" s="194"/>
      <c r="BJ1697" s="230">
        <v>4</v>
      </c>
      <c r="BK1697" s="230" t="s">
        <v>7841</v>
      </c>
      <c r="BL1697" s="198" t="s">
        <v>7412</v>
      </c>
      <c r="CQ1697" s="199">
        <v>1</v>
      </c>
    </row>
    <row r="1698" spans="52:95" x14ac:dyDescent="0.25">
      <c r="AZ1698" s="230" t="s">
        <v>2004</v>
      </c>
      <c r="BA1698" s="230" t="s">
        <v>5332</v>
      </c>
      <c r="BB1698" s="230">
        <v>1</v>
      </c>
      <c r="BC1698" s="194" t="s">
        <v>7408</v>
      </c>
      <c r="BD1698" s="194" t="s">
        <v>13797</v>
      </c>
      <c r="BE1698" s="194" t="s">
        <v>10683</v>
      </c>
      <c r="BI1698" s="194"/>
      <c r="BJ1698" s="230">
        <v>4</v>
      </c>
      <c r="BK1698" s="230" t="s">
        <v>7411</v>
      </c>
      <c r="BL1698" s="198" t="s">
        <v>7412</v>
      </c>
      <c r="CQ1698" s="199">
        <v>1</v>
      </c>
    </row>
    <row r="1699" spans="52:95" x14ac:dyDescent="0.25">
      <c r="AZ1699" s="230" t="s">
        <v>2004</v>
      </c>
      <c r="BA1699" s="230" t="s">
        <v>5332</v>
      </c>
      <c r="BB1699" s="230">
        <v>2</v>
      </c>
      <c r="BC1699" s="194" t="s">
        <v>7439</v>
      </c>
      <c r="BD1699" s="194" t="s">
        <v>13798</v>
      </c>
      <c r="BE1699" s="194" t="s">
        <v>7441</v>
      </c>
      <c r="BF1699" s="194" t="s">
        <v>7442</v>
      </c>
      <c r="BG1699" s="194" t="s">
        <v>7443</v>
      </c>
      <c r="BI1699" s="194"/>
      <c r="BJ1699" s="230">
        <v>4</v>
      </c>
      <c r="BK1699" s="230" t="s">
        <v>7444</v>
      </c>
      <c r="BL1699" s="198" t="s">
        <v>7412</v>
      </c>
      <c r="CQ1699" s="199">
        <v>1</v>
      </c>
    </row>
    <row r="1700" spans="52:95" x14ac:dyDescent="0.25">
      <c r="AZ1700" s="230" t="s">
        <v>2004</v>
      </c>
      <c r="BA1700" s="230" t="s">
        <v>5332</v>
      </c>
      <c r="BB1700" s="230">
        <v>3</v>
      </c>
      <c r="BC1700" s="194" t="s">
        <v>7472</v>
      </c>
      <c r="BD1700" s="194" t="s">
        <v>13799</v>
      </c>
      <c r="BE1700" s="194" t="s">
        <v>13800</v>
      </c>
      <c r="BI1700" s="194"/>
      <c r="BJ1700" s="230">
        <v>4</v>
      </c>
      <c r="BK1700" s="230" t="s">
        <v>7474</v>
      </c>
      <c r="BL1700" s="198" t="s">
        <v>7412</v>
      </c>
      <c r="CQ1700" s="199">
        <v>1</v>
      </c>
    </row>
    <row r="1701" spans="52:95" x14ac:dyDescent="0.25">
      <c r="AZ1701" s="230" t="s">
        <v>2004</v>
      </c>
      <c r="BA1701" s="230" t="s">
        <v>5332</v>
      </c>
      <c r="BB1701" s="230">
        <v>4</v>
      </c>
      <c r="BC1701" s="194" t="s">
        <v>7502</v>
      </c>
      <c r="BD1701" s="194" t="s">
        <v>13800</v>
      </c>
      <c r="BJ1701" s="230">
        <v>4</v>
      </c>
      <c r="BK1701" s="230" t="s">
        <v>7504</v>
      </c>
      <c r="BL1701" s="198" t="s">
        <v>7412</v>
      </c>
      <c r="CQ1701" s="199">
        <v>1</v>
      </c>
    </row>
    <row r="1702" spans="52:95" x14ac:dyDescent="0.25">
      <c r="AZ1702" s="230" t="s">
        <v>2004</v>
      </c>
      <c r="BA1702" s="230" t="s">
        <v>5332</v>
      </c>
      <c r="BB1702" s="230">
        <v>5</v>
      </c>
      <c r="BC1702" s="194" t="s">
        <v>7529</v>
      </c>
      <c r="BD1702" s="194" t="s">
        <v>13615</v>
      </c>
      <c r="BE1702" s="194" t="s">
        <v>7532</v>
      </c>
      <c r="BF1702" s="194" t="s">
        <v>7533</v>
      </c>
      <c r="BJ1702" s="230">
        <v>4</v>
      </c>
      <c r="BK1702" s="230" t="s">
        <v>7534</v>
      </c>
      <c r="BL1702" s="198" t="s">
        <v>7412</v>
      </c>
      <c r="CQ1702" s="199">
        <v>1</v>
      </c>
    </row>
    <row r="1703" spans="52:95" x14ac:dyDescent="0.25">
      <c r="AZ1703" s="230" t="s">
        <v>2004</v>
      </c>
      <c r="BA1703" s="230" t="s">
        <v>7562</v>
      </c>
      <c r="BB1703" s="230">
        <v>1</v>
      </c>
      <c r="BC1703" s="194" t="s">
        <v>7563</v>
      </c>
      <c r="BD1703" s="194" t="s">
        <v>13800</v>
      </c>
      <c r="BJ1703" s="230">
        <v>4</v>
      </c>
      <c r="BK1703" s="230" t="s">
        <v>7564</v>
      </c>
      <c r="BL1703" s="198" t="s">
        <v>7412</v>
      </c>
      <c r="CQ1703" s="199">
        <v>1</v>
      </c>
    </row>
    <row r="1704" spans="52:95" x14ac:dyDescent="0.25">
      <c r="AZ1704" s="230" t="s">
        <v>2004</v>
      </c>
      <c r="BA1704" s="230" t="s">
        <v>7562</v>
      </c>
      <c r="BB1704" s="230">
        <v>2</v>
      </c>
      <c r="BC1704" s="194" t="s">
        <v>7589</v>
      </c>
      <c r="BD1704" s="194" t="s">
        <v>7590</v>
      </c>
      <c r="BE1704" s="194" t="s">
        <v>7591</v>
      </c>
      <c r="BF1704" s="194" t="s">
        <v>7443</v>
      </c>
      <c r="BG1704" s="194" t="s">
        <v>7442</v>
      </c>
      <c r="BH1704" s="230" t="s">
        <v>7592</v>
      </c>
      <c r="BJ1704" s="230">
        <v>4</v>
      </c>
      <c r="BK1704" s="230" t="s">
        <v>7593</v>
      </c>
      <c r="BL1704" s="198" t="s">
        <v>7412</v>
      </c>
      <c r="CQ1704" s="199">
        <v>1</v>
      </c>
    </row>
    <row r="1705" spans="52:95" x14ac:dyDescent="0.25">
      <c r="AZ1705" s="230" t="s">
        <v>2004</v>
      </c>
      <c r="BA1705" s="230" t="s">
        <v>7562</v>
      </c>
      <c r="BB1705" s="230">
        <v>3</v>
      </c>
      <c r="BC1705" s="194" t="s">
        <v>7620</v>
      </c>
      <c r="BD1705" s="194" t="s">
        <v>13799</v>
      </c>
      <c r="BE1705" s="194" t="s">
        <v>13800</v>
      </c>
      <c r="BI1705" s="194"/>
      <c r="BJ1705" s="230">
        <v>4</v>
      </c>
      <c r="BK1705" s="230" t="s">
        <v>7622</v>
      </c>
      <c r="BL1705" s="198" t="s">
        <v>7412</v>
      </c>
      <c r="CQ1705" s="199">
        <v>1</v>
      </c>
    </row>
    <row r="1706" spans="52:95" x14ac:dyDescent="0.25">
      <c r="AZ1706" s="230" t="s">
        <v>2004</v>
      </c>
      <c r="BA1706" s="230" t="s">
        <v>7562</v>
      </c>
      <c r="BB1706" s="230">
        <v>4</v>
      </c>
      <c r="BC1706" s="194" t="s">
        <v>7649</v>
      </c>
      <c r="BD1706" s="194" t="s">
        <v>7650</v>
      </c>
      <c r="BE1706" s="194" t="s">
        <v>7651</v>
      </c>
      <c r="BF1706" s="194" t="s">
        <v>7652</v>
      </c>
      <c r="BG1706" s="194" t="s">
        <v>7653</v>
      </c>
      <c r="BH1706" s="230" t="s">
        <v>7654</v>
      </c>
      <c r="BI1706" s="194" t="s">
        <v>7655</v>
      </c>
      <c r="BJ1706" s="230">
        <v>4</v>
      </c>
      <c r="BK1706" s="230" t="s">
        <v>7656</v>
      </c>
      <c r="BL1706" s="198" t="s">
        <v>7412</v>
      </c>
      <c r="CQ1706" s="199">
        <v>1</v>
      </c>
    </row>
    <row r="1707" spans="52:95" x14ac:dyDescent="0.25">
      <c r="AZ1707" s="230" t="s">
        <v>2004</v>
      </c>
      <c r="BA1707" s="230" t="s">
        <v>7562</v>
      </c>
      <c r="BB1707" s="230">
        <v>5</v>
      </c>
      <c r="BC1707" s="194" t="s">
        <v>7686</v>
      </c>
      <c r="BD1707" s="194" t="s">
        <v>7687</v>
      </c>
      <c r="BE1707" s="194" t="s">
        <v>7688</v>
      </c>
      <c r="BF1707" s="194" t="s">
        <v>7689</v>
      </c>
      <c r="BG1707" s="194" t="s">
        <v>7690</v>
      </c>
      <c r="BH1707" s="230" t="s">
        <v>7691</v>
      </c>
      <c r="BJ1707" s="230">
        <v>4</v>
      </c>
      <c r="BK1707" s="230" t="s">
        <v>7692</v>
      </c>
      <c r="BL1707" s="198" t="s">
        <v>7412</v>
      </c>
      <c r="CQ1707" s="199">
        <v>1</v>
      </c>
    </row>
    <row r="1708" spans="52:95" x14ac:dyDescent="0.25">
      <c r="AZ1708" s="230" t="s">
        <v>2004</v>
      </c>
      <c r="BA1708" s="230" t="s">
        <v>5333</v>
      </c>
      <c r="BB1708" s="230">
        <v>1</v>
      </c>
      <c r="BC1708" s="194" t="s">
        <v>7719</v>
      </c>
      <c r="BD1708" s="194" t="s">
        <v>13797</v>
      </c>
      <c r="BE1708" s="194" t="s">
        <v>10683</v>
      </c>
      <c r="BH1708" s="194"/>
      <c r="BI1708" s="194"/>
      <c r="BJ1708" s="230">
        <v>4</v>
      </c>
      <c r="BK1708" s="230" t="s">
        <v>7720</v>
      </c>
      <c r="BL1708" s="198" t="s">
        <v>7412</v>
      </c>
      <c r="CQ1708" s="199">
        <v>1</v>
      </c>
    </row>
    <row r="1709" spans="52:95" x14ac:dyDescent="0.25">
      <c r="AZ1709" s="230" t="s">
        <v>2004</v>
      </c>
      <c r="BA1709" s="230" t="s">
        <v>5333</v>
      </c>
      <c r="BB1709" s="230">
        <v>2</v>
      </c>
      <c r="BC1709" s="194" t="s">
        <v>7745</v>
      </c>
      <c r="BD1709" s="194" t="s">
        <v>7746</v>
      </c>
      <c r="BE1709" s="194" t="s">
        <v>7747</v>
      </c>
      <c r="BF1709" s="194" t="s">
        <v>7748</v>
      </c>
      <c r="BG1709" s="194" t="s">
        <v>7749</v>
      </c>
      <c r="BH1709" s="194" t="s">
        <v>7750</v>
      </c>
      <c r="BI1709" s="194"/>
      <c r="BJ1709" s="230">
        <v>4</v>
      </c>
      <c r="BK1709" s="230" t="s">
        <v>7751</v>
      </c>
      <c r="BL1709" s="198" t="s">
        <v>7412</v>
      </c>
      <c r="CQ1709" s="199">
        <v>1</v>
      </c>
    </row>
    <row r="1710" spans="52:95" x14ac:dyDescent="0.25">
      <c r="AZ1710" s="230" t="s">
        <v>2004</v>
      </c>
      <c r="BA1710" s="230" t="s">
        <v>5333</v>
      </c>
      <c r="BB1710" s="230">
        <v>3</v>
      </c>
      <c r="BC1710" s="194" t="s">
        <v>7781</v>
      </c>
      <c r="BD1710" s="194" t="s">
        <v>13797</v>
      </c>
      <c r="BE1710" s="194" t="s">
        <v>13800</v>
      </c>
      <c r="BH1710" s="194"/>
      <c r="BI1710" s="194"/>
      <c r="BJ1710" s="230">
        <v>4</v>
      </c>
      <c r="BK1710" s="230" t="s">
        <v>7782</v>
      </c>
      <c r="BL1710" s="198" t="s">
        <v>7412</v>
      </c>
      <c r="CQ1710" s="199">
        <v>1</v>
      </c>
    </row>
    <row r="1711" spans="52:95" x14ac:dyDescent="0.25">
      <c r="AZ1711" s="230" t="s">
        <v>2004</v>
      </c>
      <c r="BA1711" s="230" t="s">
        <v>5333</v>
      </c>
      <c r="BB1711" s="230">
        <v>4</v>
      </c>
      <c r="BC1711" s="194" t="s">
        <v>7806</v>
      </c>
      <c r="BD1711" s="194" t="s">
        <v>7807</v>
      </c>
      <c r="BE1711" s="194" t="s">
        <v>7808</v>
      </c>
      <c r="BF1711" s="194" t="s">
        <v>7654</v>
      </c>
      <c r="BG1711" s="194" t="s">
        <v>7809</v>
      </c>
      <c r="BH1711" s="194" t="s">
        <v>7810</v>
      </c>
      <c r="BI1711" s="194" t="s">
        <v>7811</v>
      </c>
      <c r="BJ1711" s="230">
        <v>4</v>
      </c>
      <c r="BK1711" s="230" t="s">
        <v>7812</v>
      </c>
      <c r="BL1711" s="198" t="s">
        <v>7412</v>
      </c>
      <c r="CQ1711" s="199">
        <v>1</v>
      </c>
    </row>
    <row r="1712" spans="52:95" x14ac:dyDescent="0.25">
      <c r="AZ1712" s="230" t="s">
        <v>2004</v>
      </c>
      <c r="BA1712" s="230" t="s">
        <v>5333</v>
      </c>
      <c r="BB1712" s="230">
        <v>5</v>
      </c>
      <c r="BC1712" s="194" t="s">
        <v>7836</v>
      </c>
      <c r="BD1712" s="194" t="s">
        <v>7837</v>
      </c>
      <c r="BE1712" s="194" t="s">
        <v>7838</v>
      </c>
      <c r="BF1712" s="194" t="s">
        <v>7839</v>
      </c>
      <c r="BG1712" s="194" t="s">
        <v>7840</v>
      </c>
      <c r="BH1712" s="194" t="s">
        <v>7533</v>
      </c>
      <c r="BI1712" s="194"/>
      <c r="BJ1712" s="230">
        <v>4</v>
      </c>
      <c r="BK1712" s="230" t="s">
        <v>7841</v>
      </c>
      <c r="BL1712" s="198" t="s">
        <v>7412</v>
      </c>
      <c r="CQ1712" s="199">
        <v>1</v>
      </c>
    </row>
    <row r="1713" spans="52:95" x14ac:dyDescent="0.25">
      <c r="AZ1713" s="230" t="s">
        <v>2017</v>
      </c>
      <c r="BA1713" s="230" t="s">
        <v>5332</v>
      </c>
      <c r="BB1713" s="230">
        <v>1</v>
      </c>
      <c r="BC1713" s="194" t="s">
        <v>7408</v>
      </c>
      <c r="BD1713" s="194" t="s">
        <v>13801</v>
      </c>
      <c r="BE1713" s="194" t="s">
        <v>10683</v>
      </c>
      <c r="BJ1713" s="230">
        <v>4</v>
      </c>
      <c r="BK1713" s="230" t="s">
        <v>7411</v>
      </c>
      <c r="BL1713" s="198" t="s">
        <v>7412</v>
      </c>
      <c r="CQ1713" s="199">
        <v>1</v>
      </c>
    </row>
    <row r="1714" spans="52:95" x14ac:dyDescent="0.25">
      <c r="AZ1714" s="230" t="s">
        <v>2017</v>
      </c>
      <c r="BA1714" s="230" t="s">
        <v>5332</v>
      </c>
      <c r="BB1714" s="230">
        <v>2</v>
      </c>
      <c r="BC1714" s="194" t="s">
        <v>7439</v>
      </c>
      <c r="BD1714" s="194" t="s">
        <v>13802</v>
      </c>
      <c r="BE1714" s="194" t="s">
        <v>7441</v>
      </c>
      <c r="BF1714" s="194" t="s">
        <v>7442</v>
      </c>
      <c r="BG1714" s="194" t="s">
        <v>7443</v>
      </c>
      <c r="BJ1714" s="230">
        <v>4</v>
      </c>
      <c r="BK1714" s="230" t="s">
        <v>7444</v>
      </c>
      <c r="BL1714" s="198" t="s">
        <v>7412</v>
      </c>
      <c r="CQ1714" s="199">
        <v>1</v>
      </c>
    </row>
    <row r="1715" spans="52:95" x14ac:dyDescent="0.25">
      <c r="AZ1715" s="230" t="s">
        <v>2017</v>
      </c>
      <c r="BA1715" s="230" t="s">
        <v>5332</v>
      </c>
      <c r="BB1715" s="230">
        <v>3</v>
      </c>
      <c r="BC1715" s="194" t="s">
        <v>7472</v>
      </c>
      <c r="BD1715" s="194" t="s">
        <v>13803</v>
      </c>
      <c r="BE1715" s="194" t="s">
        <v>13804</v>
      </c>
      <c r="BJ1715" s="230">
        <v>4</v>
      </c>
      <c r="BK1715" s="230" t="s">
        <v>7474</v>
      </c>
      <c r="BL1715" s="198" t="s">
        <v>7412</v>
      </c>
      <c r="CQ1715" s="199">
        <v>1</v>
      </c>
    </row>
    <row r="1716" spans="52:95" x14ac:dyDescent="0.25">
      <c r="AZ1716" s="230" t="s">
        <v>2017</v>
      </c>
      <c r="BA1716" s="230" t="s">
        <v>5332</v>
      </c>
      <c r="BB1716" s="230">
        <v>4</v>
      </c>
      <c r="BC1716" s="194" t="s">
        <v>7502</v>
      </c>
      <c r="BD1716" s="194" t="s">
        <v>13804</v>
      </c>
      <c r="BJ1716" s="230">
        <v>4</v>
      </c>
      <c r="BK1716" s="230" t="s">
        <v>7504</v>
      </c>
      <c r="BL1716" s="198" t="s">
        <v>7412</v>
      </c>
      <c r="CQ1716" s="199">
        <v>1</v>
      </c>
    </row>
    <row r="1717" spans="52:95" x14ac:dyDescent="0.25">
      <c r="AZ1717" s="230" t="s">
        <v>2017</v>
      </c>
      <c r="BA1717" s="230" t="s">
        <v>5332</v>
      </c>
      <c r="BB1717" s="230">
        <v>5</v>
      </c>
      <c r="BC1717" s="194" t="s">
        <v>7529</v>
      </c>
      <c r="BD1717" s="194" t="s">
        <v>13615</v>
      </c>
      <c r="BE1717" s="194" t="s">
        <v>7532</v>
      </c>
      <c r="BF1717" s="194" t="s">
        <v>7533</v>
      </c>
      <c r="BJ1717" s="230">
        <v>4</v>
      </c>
      <c r="BK1717" s="230" t="s">
        <v>7534</v>
      </c>
      <c r="BL1717" s="198" t="s">
        <v>7412</v>
      </c>
      <c r="CQ1717" s="199">
        <v>1</v>
      </c>
    </row>
    <row r="1718" spans="52:95" x14ac:dyDescent="0.25">
      <c r="AZ1718" s="230" t="s">
        <v>2017</v>
      </c>
      <c r="BA1718" s="230" t="s">
        <v>7562</v>
      </c>
      <c r="BB1718" s="230">
        <v>1</v>
      </c>
      <c r="BC1718" s="194" t="s">
        <v>7563</v>
      </c>
      <c r="BD1718" s="194" t="s">
        <v>13804</v>
      </c>
      <c r="BJ1718" s="230">
        <v>4</v>
      </c>
      <c r="BK1718" s="230" t="s">
        <v>7564</v>
      </c>
      <c r="BL1718" s="198" t="s">
        <v>7412</v>
      </c>
      <c r="CQ1718" s="199">
        <v>1</v>
      </c>
    </row>
    <row r="1719" spans="52:95" x14ac:dyDescent="0.25">
      <c r="AZ1719" s="230" t="s">
        <v>2017</v>
      </c>
      <c r="BA1719" s="230" t="s">
        <v>7562</v>
      </c>
      <c r="BB1719" s="230">
        <v>2</v>
      </c>
      <c r="BC1719" s="194" t="s">
        <v>7589</v>
      </c>
      <c r="BD1719" s="194" t="s">
        <v>7590</v>
      </c>
      <c r="BE1719" s="194" t="s">
        <v>7591</v>
      </c>
      <c r="BF1719" s="194" t="s">
        <v>7443</v>
      </c>
      <c r="BG1719" s="194" t="s">
        <v>7442</v>
      </c>
      <c r="BH1719" s="230" t="s">
        <v>7592</v>
      </c>
      <c r="BJ1719" s="230">
        <v>4</v>
      </c>
      <c r="BK1719" s="230" t="s">
        <v>7593</v>
      </c>
      <c r="BL1719" s="198" t="s">
        <v>7412</v>
      </c>
      <c r="CQ1719" s="199">
        <v>1</v>
      </c>
    </row>
    <row r="1720" spans="52:95" x14ac:dyDescent="0.25">
      <c r="AZ1720" s="230" t="s">
        <v>2017</v>
      </c>
      <c r="BA1720" s="230" t="s">
        <v>7562</v>
      </c>
      <c r="BB1720" s="230">
        <v>3</v>
      </c>
      <c r="BC1720" s="194" t="s">
        <v>7620</v>
      </c>
      <c r="BD1720" s="194" t="s">
        <v>13803</v>
      </c>
      <c r="BE1720" s="194" t="s">
        <v>13804</v>
      </c>
      <c r="BJ1720" s="230">
        <v>4</v>
      </c>
      <c r="BK1720" s="230" t="s">
        <v>7622</v>
      </c>
      <c r="BL1720" s="198" t="s">
        <v>7412</v>
      </c>
      <c r="CQ1720" s="199">
        <v>1</v>
      </c>
    </row>
    <row r="1721" spans="52:95" x14ac:dyDescent="0.25">
      <c r="AZ1721" s="230" t="s">
        <v>2017</v>
      </c>
      <c r="BA1721" s="230" t="s">
        <v>7562</v>
      </c>
      <c r="BB1721" s="230">
        <v>4</v>
      </c>
      <c r="BC1721" s="194" t="s">
        <v>7649</v>
      </c>
      <c r="BD1721" s="194" t="s">
        <v>7650</v>
      </c>
      <c r="BE1721" s="194" t="s">
        <v>7651</v>
      </c>
      <c r="BF1721" s="194" t="s">
        <v>7652</v>
      </c>
      <c r="BG1721" s="194" t="s">
        <v>7653</v>
      </c>
      <c r="BH1721" s="230" t="s">
        <v>7654</v>
      </c>
      <c r="BI1721" s="230" t="s">
        <v>7655</v>
      </c>
      <c r="BJ1721" s="230">
        <v>4</v>
      </c>
      <c r="BK1721" s="230" t="s">
        <v>7656</v>
      </c>
      <c r="BL1721" s="198" t="s">
        <v>7412</v>
      </c>
      <c r="CQ1721" s="199">
        <v>1</v>
      </c>
    </row>
    <row r="1722" spans="52:95" x14ac:dyDescent="0.25">
      <c r="AZ1722" s="230" t="s">
        <v>2017</v>
      </c>
      <c r="BA1722" s="230" t="s">
        <v>7562</v>
      </c>
      <c r="BB1722" s="230">
        <v>5</v>
      </c>
      <c r="BC1722" s="194" t="s">
        <v>7686</v>
      </c>
      <c r="BD1722" s="194" t="s">
        <v>7687</v>
      </c>
      <c r="BE1722" s="194" t="s">
        <v>7688</v>
      </c>
      <c r="BF1722" s="194" t="s">
        <v>7689</v>
      </c>
      <c r="BG1722" s="194" t="s">
        <v>7690</v>
      </c>
      <c r="BH1722" s="230" t="s">
        <v>7691</v>
      </c>
      <c r="BJ1722" s="230">
        <v>4</v>
      </c>
      <c r="BK1722" s="230" t="s">
        <v>7692</v>
      </c>
      <c r="BL1722" s="198" t="s">
        <v>7412</v>
      </c>
      <c r="CQ1722" s="199">
        <v>1</v>
      </c>
    </row>
    <row r="1723" spans="52:95" x14ac:dyDescent="0.25">
      <c r="AZ1723" s="230" t="s">
        <v>2017</v>
      </c>
      <c r="BA1723" s="230" t="s">
        <v>5333</v>
      </c>
      <c r="BB1723" s="230">
        <v>1</v>
      </c>
      <c r="BC1723" s="194" t="s">
        <v>7719</v>
      </c>
      <c r="BD1723" s="194" t="s">
        <v>13801</v>
      </c>
      <c r="BE1723" s="194" t="s">
        <v>10683</v>
      </c>
      <c r="BH1723" s="194"/>
      <c r="BI1723" s="194"/>
      <c r="BJ1723" s="230">
        <v>4</v>
      </c>
      <c r="BK1723" s="230" t="s">
        <v>7720</v>
      </c>
      <c r="BL1723" s="198" t="s">
        <v>7412</v>
      </c>
      <c r="CQ1723" s="199">
        <v>1</v>
      </c>
    </row>
    <row r="1724" spans="52:95" x14ac:dyDescent="0.25">
      <c r="AZ1724" s="230" t="s">
        <v>2017</v>
      </c>
      <c r="BA1724" s="230" t="s">
        <v>5333</v>
      </c>
      <c r="BB1724" s="230">
        <v>2</v>
      </c>
      <c r="BC1724" s="194" t="s">
        <v>7745</v>
      </c>
      <c r="BD1724" s="194" t="s">
        <v>7746</v>
      </c>
      <c r="BE1724" s="194" t="s">
        <v>7747</v>
      </c>
      <c r="BF1724" s="194" t="s">
        <v>7748</v>
      </c>
      <c r="BG1724" s="194" t="s">
        <v>7749</v>
      </c>
      <c r="BH1724" s="194" t="s">
        <v>7750</v>
      </c>
      <c r="BI1724" s="194"/>
      <c r="BJ1724" s="230">
        <v>4</v>
      </c>
      <c r="BK1724" s="230" t="s">
        <v>7751</v>
      </c>
      <c r="BL1724" s="198" t="s">
        <v>7412</v>
      </c>
      <c r="CQ1724" s="199">
        <v>1</v>
      </c>
    </row>
    <row r="1725" spans="52:95" x14ac:dyDescent="0.25">
      <c r="AZ1725" s="230" t="s">
        <v>2017</v>
      </c>
      <c r="BA1725" s="230" t="s">
        <v>5333</v>
      </c>
      <c r="BB1725" s="230">
        <v>3</v>
      </c>
      <c r="BC1725" s="194" t="s">
        <v>7781</v>
      </c>
      <c r="BD1725" s="194" t="s">
        <v>13801</v>
      </c>
      <c r="BE1725" s="194" t="s">
        <v>13804</v>
      </c>
      <c r="BH1725" s="194"/>
      <c r="BI1725" s="194"/>
      <c r="BJ1725" s="230">
        <v>4</v>
      </c>
      <c r="BK1725" s="230" t="s">
        <v>7782</v>
      </c>
      <c r="BL1725" s="198" t="s">
        <v>7412</v>
      </c>
      <c r="CQ1725" s="199">
        <v>1</v>
      </c>
    </row>
    <row r="1726" spans="52:95" x14ac:dyDescent="0.25">
      <c r="AZ1726" s="230" t="s">
        <v>2017</v>
      </c>
      <c r="BA1726" s="230" t="s">
        <v>5333</v>
      </c>
      <c r="BB1726" s="230">
        <v>4</v>
      </c>
      <c r="BC1726" s="194" t="s">
        <v>7806</v>
      </c>
      <c r="BD1726" s="194" t="s">
        <v>7807</v>
      </c>
      <c r="BE1726" s="194" t="s">
        <v>7808</v>
      </c>
      <c r="BF1726" s="194" t="s">
        <v>7654</v>
      </c>
      <c r="BG1726" s="194" t="s">
        <v>7809</v>
      </c>
      <c r="BH1726" s="194" t="s">
        <v>7810</v>
      </c>
      <c r="BI1726" s="194" t="s">
        <v>7811</v>
      </c>
      <c r="BJ1726" s="230">
        <v>4</v>
      </c>
      <c r="BK1726" s="230" t="s">
        <v>7812</v>
      </c>
      <c r="BL1726" s="198" t="s">
        <v>7412</v>
      </c>
      <c r="CQ1726" s="199">
        <v>1</v>
      </c>
    </row>
    <row r="1727" spans="52:95" x14ac:dyDescent="0.25">
      <c r="AZ1727" s="230" t="s">
        <v>2017</v>
      </c>
      <c r="BA1727" s="230" t="s">
        <v>5333</v>
      </c>
      <c r="BB1727" s="230">
        <v>5</v>
      </c>
      <c r="BC1727" s="194" t="s">
        <v>7836</v>
      </c>
      <c r="BD1727" s="194" t="s">
        <v>7837</v>
      </c>
      <c r="BE1727" s="194" t="s">
        <v>7838</v>
      </c>
      <c r="BF1727" s="194" t="s">
        <v>7839</v>
      </c>
      <c r="BG1727" s="194" t="s">
        <v>7840</v>
      </c>
      <c r="BH1727" s="194" t="s">
        <v>7533</v>
      </c>
      <c r="BI1727" s="194"/>
      <c r="BJ1727" s="230">
        <v>4</v>
      </c>
      <c r="BK1727" s="230" t="s">
        <v>7841</v>
      </c>
      <c r="BL1727" s="198" t="s">
        <v>7412</v>
      </c>
      <c r="CQ1727" s="199">
        <v>1</v>
      </c>
    </row>
    <row r="1728" spans="52:95" x14ac:dyDescent="0.25">
      <c r="AZ1728" s="230" t="s">
        <v>2030</v>
      </c>
      <c r="BA1728" s="230" t="s">
        <v>5332</v>
      </c>
      <c r="BB1728" s="230">
        <v>1</v>
      </c>
      <c r="BC1728" s="194" t="s">
        <v>7408</v>
      </c>
      <c r="BD1728" s="194" t="s">
        <v>10683</v>
      </c>
      <c r="BJ1728" s="230">
        <v>4</v>
      </c>
      <c r="BK1728" s="230" t="s">
        <v>7411</v>
      </c>
      <c r="BL1728" s="198" t="s">
        <v>7412</v>
      </c>
      <c r="CQ1728" s="199">
        <v>1</v>
      </c>
    </row>
    <row r="1729" spans="52:95" x14ac:dyDescent="0.25">
      <c r="AZ1729" s="230" t="s">
        <v>2030</v>
      </c>
      <c r="BA1729" s="230" t="s">
        <v>5332</v>
      </c>
      <c r="BB1729" s="230">
        <v>2</v>
      </c>
      <c r="BC1729" s="194" t="s">
        <v>7439</v>
      </c>
      <c r="BD1729" s="194" t="s">
        <v>13805</v>
      </c>
      <c r="BE1729" s="194" t="s">
        <v>7441</v>
      </c>
      <c r="BF1729" s="194" t="s">
        <v>7442</v>
      </c>
      <c r="BG1729" s="194" t="s">
        <v>7443</v>
      </c>
      <c r="BJ1729" s="230">
        <v>4</v>
      </c>
      <c r="BK1729" s="230" t="s">
        <v>7444</v>
      </c>
      <c r="BL1729" s="198" t="s">
        <v>7412</v>
      </c>
      <c r="CQ1729" s="199">
        <v>1</v>
      </c>
    </row>
    <row r="1730" spans="52:95" x14ac:dyDescent="0.25">
      <c r="AZ1730" s="230" t="s">
        <v>2030</v>
      </c>
      <c r="BA1730" s="230" t="s">
        <v>5332</v>
      </c>
      <c r="BB1730" s="230">
        <v>3</v>
      </c>
      <c r="BC1730" s="194" t="s">
        <v>7472</v>
      </c>
      <c r="BD1730" s="194" t="s">
        <v>13806</v>
      </c>
      <c r="BE1730" s="194" t="s">
        <v>13807</v>
      </c>
      <c r="BJ1730" s="230">
        <v>4</v>
      </c>
      <c r="BK1730" s="230" t="s">
        <v>7474</v>
      </c>
      <c r="BL1730" s="198" t="s">
        <v>7412</v>
      </c>
      <c r="CQ1730" s="199">
        <v>1</v>
      </c>
    </row>
    <row r="1731" spans="52:95" x14ac:dyDescent="0.25">
      <c r="AZ1731" s="230" t="s">
        <v>2030</v>
      </c>
      <c r="BA1731" s="230" t="s">
        <v>5332</v>
      </c>
      <c r="BB1731" s="230">
        <v>4</v>
      </c>
      <c r="BC1731" s="194" t="s">
        <v>7502</v>
      </c>
      <c r="BD1731" s="194" t="s">
        <v>13807</v>
      </c>
      <c r="BJ1731" s="230">
        <v>4</v>
      </c>
      <c r="BK1731" s="230" t="s">
        <v>7504</v>
      </c>
      <c r="BL1731" s="198" t="s">
        <v>7412</v>
      </c>
      <c r="CQ1731" s="199">
        <v>1</v>
      </c>
    </row>
    <row r="1732" spans="52:95" x14ac:dyDescent="0.25">
      <c r="AZ1732" s="230" t="s">
        <v>2030</v>
      </c>
      <c r="BA1732" s="230" t="s">
        <v>5332</v>
      </c>
      <c r="BB1732" s="230">
        <v>5</v>
      </c>
      <c r="BC1732" s="194" t="s">
        <v>7529</v>
      </c>
      <c r="BD1732" s="194" t="s">
        <v>13807</v>
      </c>
      <c r="BE1732" s="194" t="s">
        <v>13615</v>
      </c>
      <c r="BF1732" s="194" t="s">
        <v>7532</v>
      </c>
      <c r="BG1732" s="194" t="s">
        <v>7533</v>
      </c>
      <c r="BJ1732" s="230">
        <v>4</v>
      </c>
      <c r="BK1732" s="230" t="s">
        <v>7534</v>
      </c>
      <c r="BL1732" s="198" t="s">
        <v>7412</v>
      </c>
      <c r="CQ1732" s="199">
        <v>1</v>
      </c>
    </row>
    <row r="1733" spans="52:95" x14ac:dyDescent="0.25">
      <c r="AZ1733" s="230" t="s">
        <v>2030</v>
      </c>
      <c r="BA1733" s="230" t="s">
        <v>7562</v>
      </c>
      <c r="BB1733" s="230">
        <v>1</v>
      </c>
      <c r="BC1733" s="194" t="s">
        <v>7563</v>
      </c>
      <c r="BD1733" s="194" t="s">
        <v>13807</v>
      </c>
      <c r="BJ1733" s="230">
        <v>4</v>
      </c>
      <c r="BK1733" s="230" t="s">
        <v>7564</v>
      </c>
      <c r="BL1733" s="198" t="s">
        <v>7412</v>
      </c>
      <c r="CQ1733" s="199">
        <v>1</v>
      </c>
    </row>
    <row r="1734" spans="52:95" x14ac:dyDescent="0.25">
      <c r="AZ1734" s="230" t="s">
        <v>2030</v>
      </c>
      <c r="BA1734" s="230" t="s">
        <v>7562</v>
      </c>
      <c r="BB1734" s="230">
        <v>2</v>
      </c>
      <c r="BC1734" s="194" t="s">
        <v>7589</v>
      </c>
      <c r="BD1734" s="194" t="s">
        <v>7590</v>
      </c>
      <c r="BE1734" s="194" t="s">
        <v>7591</v>
      </c>
      <c r="BF1734" s="194" t="s">
        <v>7443</v>
      </c>
      <c r="BG1734" s="194" t="s">
        <v>7442</v>
      </c>
      <c r="BH1734" s="230" t="s">
        <v>7592</v>
      </c>
      <c r="BJ1734" s="230">
        <v>4</v>
      </c>
      <c r="BK1734" s="230" t="s">
        <v>7593</v>
      </c>
      <c r="BL1734" s="198" t="s">
        <v>7412</v>
      </c>
      <c r="CQ1734" s="199">
        <v>1</v>
      </c>
    </row>
    <row r="1735" spans="52:95" x14ac:dyDescent="0.25">
      <c r="AZ1735" s="230" t="s">
        <v>2030</v>
      </c>
      <c r="BA1735" s="230" t="s">
        <v>7562</v>
      </c>
      <c r="BB1735" s="230">
        <v>3</v>
      </c>
      <c r="BC1735" s="194" t="s">
        <v>7620</v>
      </c>
      <c r="BD1735" s="194" t="s">
        <v>13806</v>
      </c>
      <c r="BE1735" s="194" t="s">
        <v>13807</v>
      </c>
      <c r="BJ1735" s="230">
        <v>4</v>
      </c>
      <c r="BK1735" s="230" t="s">
        <v>7622</v>
      </c>
      <c r="BL1735" s="198" t="s">
        <v>7412</v>
      </c>
      <c r="CQ1735" s="199">
        <v>1</v>
      </c>
    </row>
    <row r="1736" spans="52:95" x14ac:dyDescent="0.25">
      <c r="AZ1736" s="230" t="s">
        <v>2030</v>
      </c>
      <c r="BA1736" s="230" t="s">
        <v>7562</v>
      </c>
      <c r="BB1736" s="230">
        <v>4</v>
      </c>
      <c r="BC1736" s="194" t="s">
        <v>7649</v>
      </c>
      <c r="BD1736" s="194" t="s">
        <v>7650</v>
      </c>
      <c r="BE1736" s="194" t="s">
        <v>7651</v>
      </c>
      <c r="BF1736" s="194" t="s">
        <v>7652</v>
      </c>
      <c r="BG1736" s="194" t="s">
        <v>7653</v>
      </c>
      <c r="BH1736" s="230" t="s">
        <v>7654</v>
      </c>
      <c r="BI1736" s="230" t="s">
        <v>7655</v>
      </c>
      <c r="BJ1736" s="230">
        <v>4</v>
      </c>
      <c r="BK1736" s="230" t="s">
        <v>7656</v>
      </c>
      <c r="BL1736" s="198" t="s">
        <v>7412</v>
      </c>
      <c r="CQ1736" s="199">
        <v>1</v>
      </c>
    </row>
    <row r="1737" spans="52:95" x14ac:dyDescent="0.25">
      <c r="AZ1737" s="230" t="s">
        <v>2030</v>
      </c>
      <c r="BA1737" s="230" t="s">
        <v>7562</v>
      </c>
      <c r="BB1737" s="230">
        <v>5</v>
      </c>
      <c r="BC1737" s="194" t="s">
        <v>7686</v>
      </c>
      <c r="BD1737" s="194" t="s">
        <v>7687</v>
      </c>
      <c r="BE1737" s="194" t="s">
        <v>7688</v>
      </c>
      <c r="BF1737" s="194" t="s">
        <v>7689</v>
      </c>
      <c r="BG1737" s="194" t="s">
        <v>7690</v>
      </c>
      <c r="BH1737" s="230" t="s">
        <v>7691</v>
      </c>
      <c r="BJ1737" s="230">
        <v>4</v>
      </c>
      <c r="BK1737" s="230" t="s">
        <v>7692</v>
      </c>
      <c r="BL1737" s="198" t="s">
        <v>7412</v>
      </c>
      <c r="CQ1737" s="199">
        <v>1</v>
      </c>
    </row>
    <row r="1738" spans="52:95" x14ac:dyDescent="0.25">
      <c r="AZ1738" s="230" t="s">
        <v>2030</v>
      </c>
      <c r="BA1738" s="230" t="s">
        <v>5333</v>
      </c>
      <c r="BB1738" s="230">
        <v>1</v>
      </c>
      <c r="BC1738" s="194" t="s">
        <v>7719</v>
      </c>
      <c r="BD1738" s="194" t="s">
        <v>10683</v>
      </c>
      <c r="BH1738" s="194"/>
      <c r="BI1738" s="194"/>
      <c r="BJ1738" s="230">
        <v>4</v>
      </c>
      <c r="BK1738" s="230" t="s">
        <v>7720</v>
      </c>
      <c r="BL1738" s="198" t="s">
        <v>7412</v>
      </c>
      <c r="CQ1738" s="199">
        <v>1</v>
      </c>
    </row>
    <row r="1739" spans="52:95" x14ac:dyDescent="0.25">
      <c r="AZ1739" s="230" t="s">
        <v>2030</v>
      </c>
      <c r="BA1739" s="230" t="s">
        <v>5333</v>
      </c>
      <c r="BB1739" s="230">
        <v>2</v>
      </c>
      <c r="BC1739" s="194" t="s">
        <v>7745</v>
      </c>
      <c r="BD1739" s="194" t="s">
        <v>7746</v>
      </c>
      <c r="BE1739" s="194" t="s">
        <v>7747</v>
      </c>
      <c r="BF1739" s="194" t="s">
        <v>7748</v>
      </c>
      <c r="BG1739" s="194" t="s">
        <v>7749</v>
      </c>
      <c r="BH1739" s="194" t="s">
        <v>7750</v>
      </c>
      <c r="BI1739" s="194"/>
      <c r="BJ1739" s="230">
        <v>4</v>
      </c>
      <c r="BK1739" s="230" t="s">
        <v>7751</v>
      </c>
      <c r="BL1739" s="198" t="s">
        <v>7412</v>
      </c>
      <c r="CQ1739" s="199">
        <v>1</v>
      </c>
    </row>
    <row r="1740" spans="52:95" x14ac:dyDescent="0.25">
      <c r="AZ1740" s="230" t="s">
        <v>2030</v>
      </c>
      <c r="BA1740" s="230" t="s">
        <v>5333</v>
      </c>
      <c r="BB1740" s="230">
        <v>3</v>
      </c>
      <c r="BC1740" s="194" t="s">
        <v>7781</v>
      </c>
      <c r="BD1740" s="194" t="s">
        <v>13807</v>
      </c>
      <c r="BH1740" s="194"/>
      <c r="BI1740" s="194"/>
      <c r="BJ1740" s="230">
        <v>4</v>
      </c>
      <c r="BK1740" s="230" t="s">
        <v>7782</v>
      </c>
      <c r="BL1740" s="198" t="s">
        <v>7412</v>
      </c>
      <c r="CQ1740" s="199">
        <v>1</v>
      </c>
    </row>
    <row r="1741" spans="52:95" x14ac:dyDescent="0.25">
      <c r="AZ1741" s="230" t="s">
        <v>2030</v>
      </c>
      <c r="BA1741" s="230" t="s">
        <v>5333</v>
      </c>
      <c r="BB1741" s="230">
        <v>4</v>
      </c>
      <c r="BC1741" s="194" t="s">
        <v>7806</v>
      </c>
      <c r="BD1741" s="194" t="s">
        <v>7807</v>
      </c>
      <c r="BE1741" s="194" t="s">
        <v>7808</v>
      </c>
      <c r="BF1741" s="194" t="s">
        <v>7654</v>
      </c>
      <c r="BG1741" s="194" t="s">
        <v>7809</v>
      </c>
      <c r="BH1741" s="194" t="s">
        <v>7810</v>
      </c>
      <c r="BI1741" s="194" t="s">
        <v>7811</v>
      </c>
      <c r="BJ1741" s="230">
        <v>4</v>
      </c>
      <c r="BK1741" s="230" t="s">
        <v>7812</v>
      </c>
      <c r="BL1741" s="198" t="s">
        <v>7412</v>
      </c>
      <c r="CQ1741" s="199">
        <v>1</v>
      </c>
    </row>
    <row r="1742" spans="52:95" x14ac:dyDescent="0.25">
      <c r="AZ1742" s="230" t="s">
        <v>2030</v>
      </c>
      <c r="BA1742" s="230" t="s">
        <v>5333</v>
      </c>
      <c r="BB1742" s="230">
        <v>5</v>
      </c>
      <c r="BC1742" s="194" t="s">
        <v>7836</v>
      </c>
      <c r="BD1742" s="194" t="s">
        <v>7837</v>
      </c>
      <c r="BE1742" s="194" t="s">
        <v>7838</v>
      </c>
      <c r="BF1742" s="194" t="s">
        <v>7839</v>
      </c>
      <c r="BG1742" s="194" t="s">
        <v>7840</v>
      </c>
      <c r="BH1742" s="194" t="s">
        <v>7533</v>
      </c>
      <c r="BI1742" s="194"/>
      <c r="BJ1742" s="230">
        <v>4</v>
      </c>
      <c r="BK1742" s="230" t="s">
        <v>7841</v>
      </c>
      <c r="BL1742" s="198" t="s">
        <v>7412</v>
      </c>
      <c r="CQ1742" s="199">
        <v>1</v>
      </c>
    </row>
    <row r="1743" spans="52:95" x14ac:dyDescent="0.25">
      <c r="AZ1743" s="230" t="s">
        <v>2043</v>
      </c>
      <c r="BA1743" s="230" t="s">
        <v>5332</v>
      </c>
      <c r="BB1743" s="230">
        <v>1</v>
      </c>
      <c r="BC1743" s="194" t="s">
        <v>7408</v>
      </c>
      <c r="BD1743" s="194" t="s">
        <v>10683</v>
      </c>
      <c r="BJ1743" s="230">
        <v>4</v>
      </c>
      <c r="BK1743" s="230" t="s">
        <v>7411</v>
      </c>
      <c r="BL1743" s="198" t="s">
        <v>7412</v>
      </c>
      <c r="CQ1743" s="199">
        <v>1</v>
      </c>
    </row>
    <row r="1744" spans="52:95" x14ac:dyDescent="0.25">
      <c r="AZ1744" s="230" t="s">
        <v>2043</v>
      </c>
      <c r="BA1744" s="230" t="s">
        <v>5332</v>
      </c>
      <c r="BB1744" s="230">
        <v>2</v>
      </c>
      <c r="BC1744" s="194" t="s">
        <v>7439</v>
      </c>
      <c r="BD1744" s="194" t="s">
        <v>13808</v>
      </c>
      <c r="BE1744" s="194" t="s">
        <v>7441</v>
      </c>
      <c r="BF1744" s="194" t="s">
        <v>7442</v>
      </c>
      <c r="BG1744" s="194" t="s">
        <v>7443</v>
      </c>
      <c r="BJ1744" s="230">
        <v>4</v>
      </c>
      <c r="BK1744" s="230" t="s">
        <v>7444</v>
      </c>
      <c r="BL1744" s="198" t="s">
        <v>7412</v>
      </c>
      <c r="CQ1744" s="199">
        <v>1</v>
      </c>
    </row>
    <row r="1745" spans="52:95" x14ac:dyDescent="0.25">
      <c r="AZ1745" s="230" t="s">
        <v>2043</v>
      </c>
      <c r="BA1745" s="230" t="s">
        <v>5332</v>
      </c>
      <c r="BB1745" s="230">
        <v>3</v>
      </c>
      <c r="BC1745" s="194" t="s">
        <v>7472</v>
      </c>
      <c r="BD1745" s="194" t="s">
        <v>13809</v>
      </c>
      <c r="BI1745" s="194"/>
      <c r="BJ1745" s="230">
        <v>4</v>
      </c>
      <c r="BK1745" s="230" t="s">
        <v>7474</v>
      </c>
      <c r="BL1745" s="198" t="s">
        <v>7412</v>
      </c>
      <c r="CQ1745" s="199">
        <v>1</v>
      </c>
    </row>
    <row r="1746" spans="52:95" x14ac:dyDescent="0.25">
      <c r="AZ1746" s="230" t="s">
        <v>2043</v>
      </c>
      <c r="BA1746" s="230" t="s">
        <v>5332</v>
      </c>
      <c r="BB1746" s="230">
        <v>4</v>
      </c>
      <c r="BC1746" s="194" t="s">
        <v>7502</v>
      </c>
      <c r="BJ1746" s="230">
        <v>4</v>
      </c>
      <c r="BK1746" s="230" t="s">
        <v>7504</v>
      </c>
      <c r="BL1746" s="198" t="s">
        <v>7412</v>
      </c>
      <c r="CQ1746" s="199">
        <v>1</v>
      </c>
    </row>
    <row r="1747" spans="52:95" x14ac:dyDescent="0.25">
      <c r="AZ1747" s="230" t="s">
        <v>2043</v>
      </c>
      <c r="BA1747" s="230" t="s">
        <v>5332</v>
      </c>
      <c r="BB1747" s="230">
        <v>5</v>
      </c>
      <c r="BC1747" s="194" t="s">
        <v>7529</v>
      </c>
      <c r="BD1747" s="194" t="s">
        <v>13615</v>
      </c>
      <c r="BE1747" s="194" t="s">
        <v>7532</v>
      </c>
      <c r="BF1747" s="194" t="s">
        <v>7533</v>
      </c>
      <c r="BJ1747" s="230">
        <v>4</v>
      </c>
      <c r="BK1747" s="230" t="s">
        <v>7534</v>
      </c>
      <c r="BL1747" s="198" t="s">
        <v>7412</v>
      </c>
      <c r="CQ1747" s="199">
        <v>1</v>
      </c>
    </row>
    <row r="1748" spans="52:95" x14ac:dyDescent="0.25">
      <c r="AZ1748" s="230" t="s">
        <v>2043</v>
      </c>
      <c r="BA1748" s="230" t="s">
        <v>7562</v>
      </c>
      <c r="BB1748" s="230">
        <v>1</v>
      </c>
      <c r="BC1748" s="194" t="s">
        <v>7563</v>
      </c>
      <c r="BJ1748" s="230">
        <v>4</v>
      </c>
      <c r="BK1748" s="230" t="s">
        <v>7564</v>
      </c>
      <c r="BL1748" s="198" t="s">
        <v>7412</v>
      </c>
      <c r="CQ1748" s="199">
        <v>1</v>
      </c>
    </row>
    <row r="1749" spans="52:95" x14ac:dyDescent="0.25">
      <c r="AZ1749" s="230" t="s">
        <v>2043</v>
      </c>
      <c r="BA1749" s="230" t="s">
        <v>7562</v>
      </c>
      <c r="BB1749" s="230">
        <v>2</v>
      </c>
      <c r="BC1749" s="194" t="s">
        <v>7589</v>
      </c>
      <c r="BD1749" s="194" t="s">
        <v>7590</v>
      </c>
      <c r="BE1749" s="194" t="s">
        <v>7591</v>
      </c>
      <c r="BF1749" s="194" t="s">
        <v>7443</v>
      </c>
      <c r="BG1749" s="194" t="s">
        <v>7442</v>
      </c>
      <c r="BH1749" s="230" t="s">
        <v>7592</v>
      </c>
      <c r="BJ1749" s="230">
        <v>4</v>
      </c>
      <c r="BK1749" s="230" t="s">
        <v>7593</v>
      </c>
      <c r="BL1749" s="198" t="s">
        <v>7412</v>
      </c>
      <c r="CQ1749" s="199">
        <v>1</v>
      </c>
    </row>
    <row r="1750" spans="52:95" x14ac:dyDescent="0.25">
      <c r="AZ1750" s="230" t="s">
        <v>2043</v>
      </c>
      <c r="BA1750" s="230" t="s">
        <v>7562</v>
      </c>
      <c r="BB1750" s="230">
        <v>3</v>
      </c>
      <c r="BC1750" s="194" t="s">
        <v>7620</v>
      </c>
      <c r="BD1750" s="194" t="s">
        <v>13809</v>
      </c>
      <c r="BI1750" s="194"/>
      <c r="BJ1750" s="230">
        <v>4</v>
      </c>
      <c r="BK1750" s="230" t="s">
        <v>7622</v>
      </c>
      <c r="BL1750" s="198" t="s">
        <v>7412</v>
      </c>
      <c r="CQ1750" s="199">
        <v>1</v>
      </c>
    </row>
    <row r="1751" spans="52:95" x14ac:dyDescent="0.25">
      <c r="AZ1751" s="230" t="s">
        <v>2043</v>
      </c>
      <c r="BA1751" s="230" t="s">
        <v>7562</v>
      </c>
      <c r="BB1751" s="230">
        <v>4</v>
      </c>
      <c r="BC1751" s="194" t="s">
        <v>7649</v>
      </c>
      <c r="BD1751" s="194" t="s">
        <v>7650</v>
      </c>
      <c r="BE1751" s="194" t="s">
        <v>7651</v>
      </c>
      <c r="BF1751" s="194" t="s">
        <v>7652</v>
      </c>
      <c r="BG1751" s="194" t="s">
        <v>7653</v>
      </c>
      <c r="BH1751" s="230" t="s">
        <v>7654</v>
      </c>
      <c r="BI1751" s="230" t="s">
        <v>7655</v>
      </c>
      <c r="BJ1751" s="230">
        <v>4</v>
      </c>
      <c r="BK1751" s="230" t="s">
        <v>7656</v>
      </c>
      <c r="BL1751" s="198" t="s">
        <v>7412</v>
      </c>
      <c r="CQ1751" s="199">
        <v>1</v>
      </c>
    </row>
    <row r="1752" spans="52:95" x14ac:dyDescent="0.25">
      <c r="AZ1752" s="230" t="s">
        <v>2043</v>
      </c>
      <c r="BA1752" s="230" t="s">
        <v>7562</v>
      </c>
      <c r="BB1752" s="230">
        <v>5</v>
      </c>
      <c r="BC1752" s="194" t="s">
        <v>7686</v>
      </c>
      <c r="BD1752" s="194" t="s">
        <v>7687</v>
      </c>
      <c r="BE1752" s="194" t="s">
        <v>7688</v>
      </c>
      <c r="BF1752" s="194" t="s">
        <v>7689</v>
      </c>
      <c r="BG1752" s="194" t="s">
        <v>7690</v>
      </c>
      <c r="BH1752" s="230" t="s">
        <v>7691</v>
      </c>
      <c r="BJ1752" s="230">
        <v>4</v>
      </c>
      <c r="BK1752" s="230" t="s">
        <v>7692</v>
      </c>
      <c r="BL1752" s="198" t="s">
        <v>7412</v>
      </c>
      <c r="CQ1752" s="199">
        <v>1</v>
      </c>
    </row>
    <row r="1753" spans="52:95" x14ac:dyDescent="0.25">
      <c r="AZ1753" s="230" t="s">
        <v>2043</v>
      </c>
      <c r="BA1753" s="230" t="s">
        <v>5333</v>
      </c>
      <c r="BB1753" s="230">
        <v>1</v>
      </c>
      <c r="BC1753" s="194" t="s">
        <v>7719</v>
      </c>
      <c r="BD1753" s="194" t="s">
        <v>10683</v>
      </c>
      <c r="BH1753" s="194"/>
      <c r="BI1753" s="194"/>
      <c r="BJ1753" s="230">
        <v>4</v>
      </c>
      <c r="BK1753" s="230" t="s">
        <v>7720</v>
      </c>
      <c r="BL1753" s="198" t="s">
        <v>7412</v>
      </c>
      <c r="CQ1753" s="199">
        <v>1</v>
      </c>
    </row>
    <row r="1754" spans="52:95" x14ac:dyDescent="0.25">
      <c r="AZ1754" s="230" t="s">
        <v>2043</v>
      </c>
      <c r="BA1754" s="230" t="s">
        <v>5333</v>
      </c>
      <c r="BB1754" s="230">
        <v>2</v>
      </c>
      <c r="BC1754" s="194" t="s">
        <v>7745</v>
      </c>
      <c r="BD1754" s="194" t="s">
        <v>7746</v>
      </c>
      <c r="BE1754" s="194" t="s">
        <v>7747</v>
      </c>
      <c r="BF1754" s="194" t="s">
        <v>7748</v>
      </c>
      <c r="BG1754" s="194" t="s">
        <v>7749</v>
      </c>
      <c r="BH1754" s="194" t="s">
        <v>7750</v>
      </c>
      <c r="BI1754" s="194"/>
      <c r="BJ1754" s="230">
        <v>4</v>
      </c>
      <c r="BK1754" s="230" t="s">
        <v>7751</v>
      </c>
      <c r="BL1754" s="198" t="s">
        <v>7412</v>
      </c>
      <c r="CQ1754" s="199">
        <v>1</v>
      </c>
    </row>
    <row r="1755" spans="52:95" x14ac:dyDescent="0.25">
      <c r="AZ1755" s="230" t="s">
        <v>2043</v>
      </c>
      <c r="BA1755" s="230" t="s">
        <v>5333</v>
      </c>
      <c r="BB1755" s="230">
        <v>3</v>
      </c>
      <c r="BC1755" s="194" t="s">
        <v>7781</v>
      </c>
      <c r="BH1755" s="194"/>
      <c r="BI1755" s="194"/>
      <c r="BJ1755" s="230">
        <v>4</v>
      </c>
      <c r="BK1755" s="230" t="s">
        <v>7782</v>
      </c>
      <c r="BL1755" s="198" t="s">
        <v>7412</v>
      </c>
      <c r="CQ1755" s="199">
        <v>1</v>
      </c>
    </row>
    <row r="1756" spans="52:95" x14ac:dyDescent="0.25">
      <c r="AZ1756" s="230" t="s">
        <v>2043</v>
      </c>
      <c r="BA1756" s="230" t="s">
        <v>5333</v>
      </c>
      <c r="BB1756" s="230">
        <v>4</v>
      </c>
      <c r="BC1756" s="194" t="s">
        <v>7806</v>
      </c>
      <c r="BD1756" s="194" t="s">
        <v>7807</v>
      </c>
      <c r="BE1756" s="194" t="s">
        <v>7808</v>
      </c>
      <c r="BF1756" s="194" t="s">
        <v>7654</v>
      </c>
      <c r="BG1756" s="194" t="s">
        <v>7809</v>
      </c>
      <c r="BH1756" s="194" t="s">
        <v>7810</v>
      </c>
      <c r="BI1756" s="194" t="s">
        <v>7811</v>
      </c>
      <c r="BJ1756" s="230">
        <v>4</v>
      </c>
      <c r="BK1756" s="230" t="s">
        <v>7812</v>
      </c>
      <c r="BL1756" s="198" t="s">
        <v>7412</v>
      </c>
      <c r="CQ1756" s="199">
        <v>1</v>
      </c>
    </row>
    <row r="1757" spans="52:95" x14ac:dyDescent="0.25">
      <c r="AZ1757" s="230" t="s">
        <v>2043</v>
      </c>
      <c r="BA1757" s="230" t="s">
        <v>5333</v>
      </c>
      <c r="BB1757" s="230">
        <v>5</v>
      </c>
      <c r="BC1757" s="194" t="s">
        <v>7836</v>
      </c>
      <c r="BD1757" s="194" t="s">
        <v>7837</v>
      </c>
      <c r="BE1757" s="194" t="s">
        <v>7838</v>
      </c>
      <c r="BF1757" s="194" t="s">
        <v>7839</v>
      </c>
      <c r="BG1757" s="194" t="s">
        <v>7840</v>
      </c>
      <c r="BH1757" s="194" t="s">
        <v>7533</v>
      </c>
      <c r="BI1757" s="194"/>
      <c r="BJ1757" s="230">
        <v>4</v>
      </c>
      <c r="BK1757" s="230" t="s">
        <v>7841</v>
      </c>
      <c r="BL1757" s="198" t="s">
        <v>7412</v>
      </c>
      <c r="CQ1757" s="199">
        <v>1</v>
      </c>
    </row>
    <row r="1758" spans="52:95" x14ac:dyDescent="0.25">
      <c r="AZ1758" s="230" t="s">
        <v>2054</v>
      </c>
      <c r="BA1758" s="230" t="s">
        <v>5332</v>
      </c>
      <c r="BB1758" s="230">
        <v>1</v>
      </c>
      <c r="BC1758" s="194" t="s">
        <v>7408</v>
      </c>
      <c r="BD1758" s="194" t="s">
        <v>10683</v>
      </c>
      <c r="BJ1758" s="230">
        <v>4</v>
      </c>
      <c r="BK1758" s="230" t="s">
        <v>7411</v>
      </c>
      <c r="BL1758" s="198" t="s">
        <v>7412</v>
      </c>
      <c r="CQ1758" s="199">
        <v>1</v>
      </c>
    </row>
    <row r="1759" spans="52:95" x14ac:dyDescent="0.25">
      <c r="AZ1759" s="230" t="s">
        <v>2054</v>
      </c>
      <c r="BA1759" s="230" t="s">
        <v>5332</v>
      </c>
      <c r="BB1759" s="230">
        <v>2</v>
      </c>
      <c r="BC1759" s="194" t="s">
        <v>7439</v>
      </c>
      <c r="BD1759" s="194" t="s">
        <v>13810</v>
      </c>
      <c r="BE1759" s="194" t="s">
        <v>7441</v>
      </c>
      <c r="BF1759" s="194" t="s">
        <v>7442</v>
      </c>
      <c r="BG1759" s="194" t="s">
        <v>7443</v>
      </c>
      <c r="BJ1759" s="230">
        <v>4</v>
      </c>
      <c r="BK1759" s="230" t="s">
        <v>7444</v>
      </c>
      <c r="BL1759" s="198" t="s">
        <v>7412</v>
      </c>
      <c r="CQ1759" s="199">
        <v>1</v>
      </c>
    </row>
    <row r="1760" spans="52:95" x14ac:dyDescent="0.25">
      <c r="AZ1760" s="230" t="s">
        <v>2054</v>
      </c>
      <c r="BA1760" s="230" t="s">
        <v>5332</v>
      </c>
      <c r="BB1760" s="230">
        <v>3</v>
      </c>
      <c r="BC1760" s="194" t="s">
        <v>7472</v>
      </c>
      <c r="BD1760" s="194" t="s">
        <v>13811</v>
      </c>
      <c r="BE1760" s="194" t="s">
        <v>13812</v>
      </c>
      <c r="BI1760" s="194"/>
      <c r="BJ1760" s="230">
        <v>4</v>
      </c>
      <c r="BK1760" s="230" t="s">
        <v>7474</v>
      </c>
      <c r="BL1760" s="198" t="s">
        <v>7412</v>
      </c>
      <c r="CQ1760" s="199">
        <v>1</v>
      </c>
    </row>
    <row r="1761" spans="52:95" x14ac:dyDescent="0.25">
      <c r="AZ1761" s="230" t="s">
        <v>2054</v>
      </c>
      <c r="BA1761" s="230" t="s">
        <v>5332</v>
      </c>
      <c r="BB1761" s="230">
        <v>4</v>
      </c>
      <c r="BC1761" s="194" t="s">
        <v>7502</v>
      </c>
      <c r="BD1761" s="194" t="s">
        <v>13812</v>
      </c>
      <c r="BJ1761" s="230">
        <v>4</v>
      </c>
      <c r="BK1761" s="230" t="s">
        <v>7504</v>
      </c>
      <c r="BL1761" s="198" t="s">
        <v>7412</v>
      </c>
      <c r="CQ1761" s="199">
        <v>1</v>
      </c>
    </row>
    <row r="1762" spans="52:95" x14ac:dyDescent="0.25">
      <c r="AZ1762" s="230" t="s">
        <v>2054</v>
      </c>
      <c r="BA1762" s="230" t="s">
        <v>5332</v>
      </c>
      <c r="BB1762" s="230">
        <v>5</v>
      </c>
      <c r="BC1762" s="194" t="s">
        <v>7529</v>
      </c>
      <c r="BD1762" s="194" t="s">
        <v>13615</v>
      </c>
      <c r="BE1762" s="194" t="s">
        <v>7532</v>
      </c>
      <c r="BF1762" s="194" t="s">
        <v>7533</v>
      </c>
      <c r="BJ1762" s="230">
        <v>4</v>
      </c>
      <c r="BK1762" s="230" t="s">
        <v>7534</v>
      </c>
      <c r="BL1762" s="198" t="s">
        <v>7412</v>
      </c>
      <c r="CQ1762" s="199">
        <v>1</v>
      </c>
    </row>
    <row r="1763" spans="52:95" x14ac:dyDescent="0.25">
      <c r="AZ1763" s="230" t="s">
        <v>2054</v>
      </c>
      <c r="BA1763" s="230" t="s">
        <v>7562</v>
      </c>
      <c r="BB1763" s="230">
        <v>1</v>
      </c>
      <c r="BC1763" s="194" t="s">
        <v>7563</v>
      </c>
      <c r="BD1763" s="194" t="s">
        <v>13812</v>
      </c>
      <c r="BJ1763" s="230">
        <v>4</v>
      </c>
      <c r="BK1763" s="230" t="s">
        <v>7564</v>
      </c>
      <c r="BL1763" s="198" t="s">
        <v>7412</v>
      </c>
      <c r="CQ1763" s="199">
        <v>1</v>
      </c>
    </row>
    <row r="1764" spans="52:95" x14ac:dyDescent="0.25">
      <c r="AZ1764" s="230" t="s">
        <v>2054</v>
      </c>
      <c r="BA1764" s="230" t="s">
        <v>7562</v>
      </c>
      <c r="BB1764" s="230">
        <v>2</v>
      </c>
      <c r="BC1764" s="194" t="s">
        <v>7589</v>
      </c>
      <c r="BD1764" s="194" t="s">
        <v>7590</v>
      </c>
      <c r="BE1764" s="194" t="s">
        <v>7591</v>
      </c>
      <c r="BF1764" s="194" t="s">
        <v>7443</v>
      </c>
      <c r="BG1764" s="194" t="s">
        <v>7442</v>
      </c>
      <c r="BH1764" s="230" t="s">
        <v>7592</v>
      </c>
      <c r="BJ1764" s="230">
        <v>4</v>
      </c>
      <c r="BK1764" s="230" t="s">
        <v>7593</v>
      </c>
      <c r="BL1764" s="198" t="s">
        <v>7412</v>
      </c>
      <c r="CQ1764" s="199">
        <v>1</v>
      </c>
    </row>
    <row r="1765" spans="52:95" x14ac:dyDescent="0.25">
      <c r="AZ1765" s="230" t="s">
        <v>2054</v>
      </c>
      <c r="BA1765" s="230" t="s">
        <v>7562</v>
      </c>
      <c r="BB1765" s="230">
        <v>3</v>
      </c>
      <c r="BC1765" s="194" t="s">
        <v>7620</v>
      </c>
      <c r="BD1765" s="194" t="s">
        <v>13811</v>
      </c>
      <c r="BE1765" s="194" t="s">
        <v>13812</v>
      </c>
      <c r="BI1765" s="194"/>
      <c r="BJ1765" s="230">
        <v>4</v>
      </c>
      <c r="BK1765" s="230" t="s">
        <v>7622</v>
      </c>
      <c r="BL1765" s="198" t="s">
        <v>7412</v>
      </c>
      <c r="CQ1765" s="199">
        <v>1</v>
      </c>
    </row>
    <row r="1766" spans="52:95" x14ac:dyDescent="0.25">
      <c r="AZ1766" s="230" t="s">
        <v>2054</v>
      </c>
      <c r="BA1766" s="230" t="s">
        <v>7562</v>
      </c>
      <c r="BB1766" s="230">
        <v>4</v>
      </c>
      <c r="BC1766" s="194" t="s">
        <v>7649</v>
      </c>
      <c r="BD1766" s="194" t="s">
        <v>7650</v>
      </c>
      <c r="BE1766" s="194" t="s">
        <v>7651</v>
      </c>
      <c r="BF1766" s="194" t="s">
        <v>7652</v>
      </c>
      <c r="BG1766" s="194" t="s">
        <v>7653</v>
      </c>
      <c r="BH1766" s="230" t="s">
        <v>7654</v>
      </c>
      <c r="BI1766" s="230" t="s">
        <v>7655</v>
      </c>
      <c r="BJ1766" s="230">
        <v>4</v>
      </c>
      <c r="BK1766" s="230" t="s">
        <v>7656</v>
      </c>
      <c r="BL1766" s="198" t="s">
        <v>7412</v>
      </c>
      <c r="CQ1766" s="199">
        <v>1</v>
      </c>
    </row>
    <row r="1767" spans="52:95" x14ac:dyDescent="0.25">
      <c r="AZ1767" s="230" t="s">
        <v>2054</v>
      </c>
      <c r="BA1767" s="230" t="s">
        <v>7562</v>
      </c>
      <c r="BB1767" s="230">
        <v>5</v>
      </c>
      <c r="BC1767" s="194" t="s">
        <v>7686</v>
      </c>
      <c r="BD1767" s="194" t="s">
        <v>7687</v>
      </c>
      <c r="BE1767" s="194" t="s">
        <v>7688</v>
      </c>
      <c r="BF1767" s="194" t="s">
        <v>7689</v>
      </c>
      <c r="BG1767" s="194" t="s">
        <v>7690</v>
      </c>
      <c r="BH1767" s="230" t="s">
        <v>7691</v>
      </c>
      <c r="BJ1767" s="230">
        <v>4</v>
      </c>
      <c r="BK1767" s="230" t="s">
        <v>7692</v>
      </c>
      <c r="BL1767" s="198" t="s">
        <v>7412</v>
      </c>
      <c r="CQ1767" s="199">
        <v>1</v>
      </c>
    </row>
    <row r="1768" spans="52:95" x14ac:dyDescent="0.25">
      <c r="AZ1768" s="230" t="s">
        <v>2054</v>
      </c>
      <c r="BA1768" s="230" t="s">
        <v>5333</v>
      </c>
      <c r="BB1768" s="230">
        <v>1</v>
      </c>
      <c r="BC1768" s="194" t="s">
        <v>7719</v>
      </c>
      <c r="BD1768" s="194" t="s">
        <v>10683</v>
      </c>
      <c r="BH1768" s="194"/>
      <c r="BI1768" s="194"/>
      <c r="BJ1768" s="230">
        <v>4</v>
      </c>
      <c r="BK1768" s="230" t="s">
        <v>7720</v>
      </c>
      <c r="BL1768" s="198" t="s">
        <v>7412</v>
      </c>
      <c r="CQ1768" s="199">
        <v>1</v>
      </c>
    </row>
    <row r="1769" spans="52:95" x14ac:dyDescent="0.25">
      <c r="AZ1769" s="230" t="s">
        <v>2054</v>
      </c>
      <c r="BA1769" s="230" t="s">
        <v>5333</v>
      </c>
      <c r="BB1769" s="230">
        <v>2</v>
      </c>
      <c r="BC1769" s="194" t="s">
        <v>7745</v>
      </c>
      <c r="BD1769" s="194" t="s">
        <v>7746</v>
      </c>
      <c r="BE1769" s="194" t="s">
        <v>7747</v>
      </c>
      <c r="BF1769" s="194" t="s">
        <v>7748</v>
      </c>
      <c r="BG1769" s="194" t="s">
        <v>7749</v>
      </c>
      <c r="BH1769" s="194" t="s">
        <v>7750</v>
      </c>
      <c r="BI1769" s="194"/>
      <c r="BJ1769" s="230">
        <v>4</v>
      </c>
      <c r="BK1769" s="230" t="s">
        <v>7751</v>
      </c>
      <c r="BL1769" s="198" t="s">
        <v>7412</v>
      </c>
      <c r="CQ1769" s="199">
        <v>1</v>
      </c>
    </row>
    <row r="1770" spans="52:95" x14ac:dyDescent="0.25">
      <c r="AZ1770" s="230" t="s">
        <v>2054</v>
      </c>
      <c r="BA1770" s="230" t="s">
        <v>5333</v>
      </c>
      <c r="BB1770" s="230">
        <v>3</v>
      </c>
      <c r="BC1770" s="194" t="s">
        <v>7781</v>
      </c>
      <c r="BD1770" s="194" t="s">
        <v>13812</v>
      </c>
      <c r="BH1770" s="194"/>
      <c r="BI1770" s="194"/>
      <c r="BJ1770" s="230">
        <v>4</v>
      </c>
      <c r="BK1770" s="230" t="s">
        <v>7782</v>
      </c>
      <c r="BL1770" s="198" t="s">
        <v>7412</v>
      </c>
      <c r="CQ1770" s="199">
        <v>1</v>
      </c>
    </row>
    <row r="1771" spans="52:95" x14ac:dyDescent="0.25">
      <c r="AZ1771" s="230" t="s">
        <v>2054</v>
      </c>
      <c r="BA1771" s="230" t="s">
        <v>5333</v>
      </c>
      <c r="BB1771" s="230">
        <v>4</v>
      </c>
      <c r="BC1771" s="194" t="s">
        <v>7806</v>
      </c>
      <c r="BD1771" s="194" t="s">
        <v>7807</v>
      </c>
      <c r="BE1771" s="194" t="s">
        <v>7808</v>
      </c>
      <c r="BF1771" s="194" t="s">
        <v>7654</v>
      </c>
      <c r="BG1771" s="194" t="s">
        <v>7809</v>
      </c>
      <c r="BH1771" s="194" t="s">
        <v>7810</v>
      </c>
      <c r="BI1771" s="194" t="s">
        <v>7811</v>
      </c>
      <c r="BJ1771" s="230">
        <v>4</v>
      </c>
      <c r="BK1771" s="230" t="s">
        <v>7812</v>
      </c>
      <c r="BL1771" s="198" t="s">
        <v>7412</v>
      </c>
      <c r="CQ1771" s="199">
        <v>1</v>
      </c>
    </row>
    <row r="1772" spans="52:95" x14ac:dyDescent="0.25">
      <c r="AZ1772" s="230" t="s">
        <v>2054</v>
      </c>
      <c r="BA1772" s="230" t="s">
        <v>5333</v>
      </c>
      <c r="BB1772" s="230">
        <v>5</v>
      </c>
      <c r="BC1772" s="194" t="s">
        <v>7836</v>
      </c>
      <c r="BD1772" s="194" t="s">
        <v>7837</v>
      </c>
      <c r="BE1772" s="194" t="s">
        <v>7838</v>
      </c>
      <c r="BF1772" s="194" t="s">
        <v>7839</v>
      </c>
      <c r="BG1772" s="194" t="s">
        <v>7840</v>
      </c>
      <c r="BH1772" s="194" t="s">
        <v>7533</v>
      </c>
      <c r="BI1772" s="194"/>
      <c r="BJ1772" s="230">
        <v>4</v>
      </c>
      <c r="BK1772" s="230" t="s">
        <v>7841</v>
      </c>
      <c r="BL1772" s="198" t="s">
        <v>7412</v>
      </c>
      <c r="CQ1772" s="199">
        <v>1</v>
      </c>
    </row>
    <row r="1773" spans="52:95" x14ac:dyDescent="0.25">
      <c r="AZ1773" s="230" t="s">
        <v>2067</v>
      </c>
      <c r="BA1773" s="230" t="s">
        <v>5332</v>
      </c>
      <c r="BB1773" s="230">
        <v>1</v>
      </c>
      <c r="BC1773" s="194" t="s">
        <v>7408</v>
      </c>
      <c r="BD1773" s="194" t="s">
        <v>13813</v>
      </c>
      <c r="BE1773" s="194" t="s">
        <v>10683</v>
      </c>
      <c r="BI1773" s="194"/>
      <c r="BJ1773" s="230">
        <v>4</v>
      </c>
      <c r="BK1773" s="230" t="s">
        <v>7411</v>
      </c>
      <c r="BL1773" s="198" t="s">
        <v>7412</v>
      </c>
      <c r="CQ1773" s="199">
        <v>1</v>
      </c>
    </row>
    <row r="1774" spans="52:95" x14ac:dyDescent="0.25">
      <c r="AZ1774" s="230" t="s">
        <v>2067</v>
      </c>
      <c r="BA1774" s="230" t="s">
        <v>5332</v>
      </c>
      <c r="BB1774" s="230">
        <v>2</v>
      </c>
      <c r="BC1774" s="194" t="s">
        <v>7439</v>
      </c>
      <c r="BD1774" s="194" t="s">
        <v>13814</v>
      </c>
      <c r="BE1774" s="194" t="s">
        <v>7441</v>
      </c>
      <c r="BF1774" s="194" t="s">
        <v>7442</v>
      </c>
      <c r="BG1774" s="194" t="s">
        <v>7443</v>
      </c>
      <c r="BI1774" s="194"/>
      <c r="BJ1774" s="230">
        <v>4</v>
      </c>
      <c r="BK1774" s="230" t="s">
        <v>7444</v>
      </c>
      <c r="BL1774" s="198" t="s">
        <v>7412</v>
      </c>
      <c r="CQ1774" s="199">
        <v>1</v>
      </c>
    </row>
    <row r="1775" spans="52:95" x14ac:dyDescent="0.25">
      <c r="AZ1775" s="230" t="s">
        <v>2067</v>
      </c>
      <c r="BA1775" s="230" t="s">
        <v>5332</v>
      </c>
      <c r="BB1775" s="230">
        <v>3</v>
      </c>
      <c r="BC1775" s="194" t="s">
        <v>7472</v>
      </c>
      <c r="BD1775" s="194" t="s">
        <v>13815</v>
      </c>
      <c r="BE1775" s="194" t="s">
        <v>13816</v>
      </c>
      <c r="BJ1775" s="230">
        <v>4</v>
      </c>
      <c r="BK1775" s="230" t="s">
        <v>7474</v>
      </c>
      <c r="BL1775" s="198" t="s">
        <v>7412</v>
      </c>
      <c r="CQ1775" s="199">
        <v>1</v>
      </c>
    </row>
    <row r="1776" spans="52:95" x14ac:dyDescent="0.25">
      <c r="AZ1776" s="230" t="s">
        <v>2067</v>
      </c>
      <c r="BA1776" s="230" t="s">
        <v>5332</v>
      </c>
      <c r="BB1776" s="230">
        <v>4</v>
      </c>
      <c r="BC1776" s="194" t="s">
        <v>7502</v>
      </c>
      <c r="BD1776" s="194" t="s">
        <v>13816</v>
      </c>
      <c r="BJ1776" s="230">
        <v>4</v>
      </c>
      <c r="BK1776" s="230" t="s">
        <v>7504</v>
      </c>
      <c r="BL1776" s="198" t="s">
        <v>7412</v>
      </c>
      <c r="CQ1776" s="199">
        <v>1</v>
      </c>
    </row>
    <row r="1777" spans="52:95" x14ac:dyDescent="0.25">
      <c r="AZ1777" s="230" t="s">
        <v>2067</v>
      </c>
      <c r="BA1777" s="230" t="s">
        <v>5332</v>
      </c>
      <c r="BB1777" s="230">
        <v>5</v>
      </c>
      <c r="BC1777" s="194" t="s">
        <v>7529</v>
      </c>
      <c r="BD1777" s="194" t="s">
        <v>13817</v>
      </c>
      <c r="BE1777" s="194" t="s">
        <v>13615</v>
      </c>
      <c r="BF1777" s="194" t="s">
        <v>7532</v>
      </c>
      <c r="BG1777" s="194" t="s">
        <v>7533</v>
      </c>
      <c r="BJ1777" s="230">
        <v>4</v>
      </c>
      <c r="BK1777" s="230" t="s">
        <v>7534</v>
      </c>
      <c r="BL1777" s="198" t="s">
        <v>7412</v>
      </c>
      <c r="CQ1777" s="199">
        <v>1</v>
      </c>
    </row>
    <row r="1778" spans="52:95" x14ac:dyDescent="0.25">
      <c r="AZ1778" s="230" t="s">
        <v>2067</v>
      </c>
      <c r="BA1778" s="230" t="s">
        <v>7562</v>
      </c>
      <c r="BB1778" s="230">
        <v>1</v>
      </c>
      <c r="BC1778" s="194" t="s">
        <v>7563</v>
      </c>
      <c r="BD1778" s="194" t="s">
        <v>13816</v>
      </c>
      <c r="BJ1778" s="230">
        <v>4</v>
      </c>
      <c r="BK1778" s="230" t="s">
        <v>7564</v>
      </c>
      <c r="BL1778" s="198" t="s">
        <v>7412</v>
      </c>
      <c r="CQ1778" s="199">
        <v>1</v>
      </c>
    </row>
    <row r="1779" spans="52:95" x14ac:dyDescent="0.25">
      <c r="AZ1779" s="230" t="s">
        <v>2067</v>
      </c>
      <c r="BA1779" s="230" t="s">
        <v>7562</v>
      </c>
      <c r="BB1779" s="230">
        <v>2</v>
      </c>
      <c r="BC1779" s="194" t="s">
        <v>7589</v>
      </c>
      <c r="BD1779" s="194" t="s">
        <v>7590</v>
      </c>
      <c r="BE1779" s="194" t="s">
        <v>7591</v>
      </c>
      <c r="BF1779" s="194" t="s">
        <v>7443</v>
      </c>
      <c r="BG1779" s="194" t="s">
        <v>7442</v>
      </c>
      <c r="BH1779" s="230" t="s">
        <v>7592</v>
      </c>
      <c r="BJ1779" s="230">
        <v>4</v>
      </c>
      <c r="BK1779" s="230" t="s">
        <v>7593</v>
      </c>
      <c r="BL1779" s="198" t="s">
        <v>7412</v>
      </c>
      <c r="CQ1779" s="199">
        <v>1</v>
      </c>
    </row>
    <row r="1780" spans="52:95" x14ac:dyDescent="0.25">
      <c r="AZ1780" s="230" t="s">
        <v>2067</v>
      </c>
      <c r="BA1780" s="230" t="s">
        <v>7562</v>
      </c>
      <c r="BB1780" s="230">
        <v>3</v>
      </c>
      <c r="BC1780" s="194" t="s">
        <v>7620</v>
      </c>
      <c r="BD1780" s="194" t="s">
        <v>13815</v>
      </c>
      <c r="BE1780" s="194" t="s">
        <v>13816</v>
      </c>
      <c r="BJ1780" s="230">
        <v>4</v>
      </c>
      <c r="BK1780" s="230" t="s">
        <v>7622</v>
      </c>
      <c r="BL1780" s="198" t="s">
        <v>7412</v>
      </c>
      <c r="CQ1780" s="199">
        <v>1</v>
      </c>
    </row>
    <row r="1781" spans="52:95" x14ac:dyDescent="0.25">
      <c r="AZ1781" s="230" t="s">
        <v>2067</v>
      </c>
      <c r="BA1781" s="230" t="s">
        <v>7562</v>
      </c>
      <c r="BB1781" s="230">
        <v>4</v>
      </c>
      <c r="BC1781" s="194" t="s">
        <v>7649</v>
      </c>
      <c r="BD1781" s="194" t="s">
        <v>7650</v>
      </c>
      <c r="BE1781" s="194" t="s">
        <v>7651</v>
      </c>
      <c r="BF1781" s="194" t="s">
        <v>7652</v>
      </c>
      <c r="BG1781" s="194" t="s">
        <v>7653</v>
      </c>
      <c r="BH1781" s="230" t="s">
        <v>7654</v>
      </c>
      <c r="BI1781" s="230" t="s">
        <v>7655</v>
      </c>
      <c r="BJ1781" s="230">
        <v>4</v>
      </c>
      <c r="BK1781" s="230" t="s">
        <v>7656</v>
      </c>
      <c r="BL1781" s="198" t="s">
        <v>7412</v>
      </c>
      <c r="CQ1781" s="199">
        <v>1</v>
      </c>
    </row>
    <row r="1782" spans="52:95" x14ac:dyDescent="0.25">
      <c r="AZ1782" s="230" t="s">
        <v>2067</v>
      </c>
      <c r="BA1782" s="230" t="s">
        <v>7562</v>
      </c>
      <c r="BB1782" s="230">
        <v>5</v>
      </c>
      <c r="BC1782" s="194" t="s">
        <v>7686</v>
      </c>
      <c r="BD1782" s="194" t="s">
        <v>7687</v>
      </c>
      <c r="BE1782" s="194" t="s">
        <v>7688</v>
      </c>
      <c r="BF1782" s="194" t="s">
        <v>7689</v>
      </c>
      <c r="BG1782" s="194" t="s">
        <v>7690</v>
      </c>
      <c r="BH1782" s="230" t="s">
        <v>7691</v>
      </c>
      <c r="BJ1782" s="230">
        <v>4</v>
      </c>
      <c r="BK1782" s="230" t="s">
        <v>7692</v>
      </c>
      <c r="BL1782" s="198" t="s">
        <v>7412</v>
      </c>
      <c r="CQ1782" s="199">
        <v>1</v>
      </c>
    </row>
    <row r="1783" spans="52:95" x14ac:dyDescent="0.25">
      <c r="AZ1783" s="230" t="s">
        <v>2067</v>
      </c>
      <c r="BA1783" s="230" t="s">
        <v>5333</v>
      </c>
      <c r="BB1783" s="230">
        <v>1</v>
      </c>
      <c r="BC1783" s="194" t="s">
        <v>7719</v>
      </c>
      <c r="BD1783" s="194" t="s">
        <v>13813</v>
      </c>
      <c r="BE1783" s="194" t="s">
        <v>10683</v>
      </c>
      <c r="BH1783" s="194"/>
      <c r="BI1783" s="194"/>
      <c r="BJ1783" s="230">
        <v>4</v>
      </c>
      <c r="BK1783" s="230" t="s">
        <v>7720</v>
      </c>
      <c r="BL1783" s="198" t="s">
        <v>7412</v>
      </c>
      <c r="CQ1783" s="199">
        <v>1</v>
      </c>
    </row>
    <row r="1784" spans="52:95" x14ac:dyDescent="0.25">
      <c r="AZ1784" s="230" t="s">
        <v>2067</v>
      </c>
      <c r="BA1784" s="230" t="s">
        <v>5333</v>
      </c>
      <c r="BB1784" s="230">
        <v>2</v>
      </c>
      <c r="BC1784" s="194" t="s">
        <v>7745</v>
      </c>
      <c r="BD1784" s="194" t="s">
        <v>7746</v>
      </c>
      <c r="BE1784" s="194" t="s">
        <v>7747</v>
      </c>
      <c r="BF1784" s="194" t="s">
        <v>7748</v>
      </c>
      <c r="BG1784" s="194" t="s">
        <v>7749</v>
      </c>
      <c r="BH1784" s="194" t="s">
        <v>7750</v>
      </c>
      <c r="BI1784" s="194"/>
      <c r="BJ1784" s="230">
        <v>4</v>
      </c>
      <c r="BK1784" s="230" t="s">
        <v>7751</v>
      </c>
      <c r="BL1784" s="198" t="s">
        <v>7412</v>
      </c>
      <c r="CQ1784" s="199">
        <v>1</v>
      </c>
    </row>
    <row r="1785" spans="52:95" x14ac:dyDescent="0.25">
      <c r="AZ1785" s="230" t="s">
        <v>2067</v>
      </c>
      <c r="BA1785" s="230" t="s">
        <v>5333</v>
      </c>
      <c r="BB1785" s="230">
        <v>3</v>
      </c>
      <c r="BC1785" s="194" t="s">
        <v>7781</v>
      </c>
      <c r="BD1785" s="194" t="s">
        <v>13813</v>
      </c>
      <c r="BE1785" s="194" t="s">
        <v>13816</v>
      </c>
      <c r="BH1785" s="194"/>
      <c r="BI1785" s="194"/>
      <c r="BJ1785" s="230">
        <v>4</v>
      </c>
      <c r="BK1785" s="230" t="s">
        <v>7782</v>
      </c>
      <c r="BL1785" s="198" t="s">
        <v>7412</v>
      </c>
      <c r="CQ1785" s="199">
        <v>1</v>
      </c>
    </row>
    <row r="1786" spans="52:95" x14ac:dyDescent="0.25">
      <c r="AZ1786" s="230" t="s">
        <v>2067</v>
      </c>
      <c r="BA1786" s="230" t="s">
        <v>5333</v>
      </c>
      <c r="BB1786" s="230">
        <v>4</v>
      </c>
      <c r="BC1786" s="194" t="s">
        <v>7806</v>
      </c>
      <c r="BD1786" s="194" t="s">
        <v>7807</v>
      </c>
      <c r="BE1786" s="194" t="s">
        <v>7808</v>
      </c>
      <c r="BF1786" s="194" t="s">
        <v>7654</v>
      </c>
      <c r="BG1786" s="194" t="s">
        <v>7809</v>
      </c>
      <c r="BH1786" s="194" t="s">
        <v>7810</v>
      </c>
      <c r="BI1786" s="194" t="s">
        <v>7811</v>
      </c>
      <c r="BJ1786" s="230">
        <v>4</v>
      </c>
      <c r="BK1786" s="230" t="s">
        <v>7812</v>
      </c>
      <c r="BL1786" s="198" t="s">
        <v>7412</v>
      </c>
      <c r="CQ1786" s="199">
        <v>1</v>
      </c>
    </row>
    <row r="1787" spans="52:95" x14ac:dyDescent="0.25">
      <c r="AZ1787" s="230" t="s">
        <v>2067</v>
      </c>
      <c r="BA1787" s="230" t="s">
        <v>5333</v>
      </c>
      <c r="BB1787" s="230">
        <v>5</v>
      </c>
      <c r="BC1787" s="194" t="s">
        <v>7836</v>
      </c>
      <c r="BD1787" s="194" t="s">
        <v>7837</v>
      </c>
      <c r="BE1787" s="194" t="s">
        <v>7838</v>
      </c>
      <c r="BF1787" s="194" t="s">
        <v>7839</v>
      </c>
      <c r="BG1787" s="194" t="s">
        <v>7840</v>
      </c>
      <c r="BH1787" s="194" t="s">
        <v>7533</v>
      </c>
      <c r="BI1787" s="194"/>
      <c r="BJ1787" s="230">
        <v>4</v>
      </c>
      <c r="BK1787" s="230" t="s">
        <v>7841</v>
      </c>
      <c r="BL1787" s="198" t="s">
        <v>7412</v>
      </c>
      <c r="CQ1787" s="199">
        <v>1</v>
      </c>
    </row>
    <row r="1788" spans="52:95" x14ac:dyDescent="0.25">
      <c r="AZ1788" s="230" t="s">
        <v>2082</v>
      </c>
      <c r="BA1788" s="230" t="s">
        <v>5332</v>
      </c>
      <c r="BB1788" s="230">
        <v>1</v>
      </c>
      <c r="BC1788" s="194" t="s">
        <v>7408</v>
      </c>
      <c r="BD1788" s="194" t="s">
        <v>13818</v>
      </c>
      <c r="BE1788" s="194" t="s">
        <v>10683</v>
      </c>
      <c r="BI1788" s="194"/>
      <c r="BJ1788" s="230">
        <v>4</v>
      </c>
      <c r="BK1788" s="230" t="s">
        <v>7411</v>
      </c>
      <c r="BL1788" s="198" t="s">
        <v>7412</v>
      </c>
      <c r="CQ1788" s="199">
        <v>1</v>
      </c>
    </row>
    <row r="1789" spans="52:95" x14ac:dyDescent="0.25">
      <c r="AZ1789" s="230" t="s">
        <v>2082</v>
      </c>
      <c r="BA1789" s="230" t="s">
        <v>5332</v>
      </c>
      <c r="BB1789" s="230">
        <v>2</v>
      </c>
      <c r="BC1789" s="194" t="s">
        <v>7439</v>
      </c>
      <c r="BD1789" s="194" t="s">
        <v>13819</v>
      </c>
      <c r="BE1789" s="194" t="s">
        <v>7441</v>
      </c>
      <c r="BF1789" s="194" t="s">
        <v>7442</v>
      </c>
      <c r="BG1789" s="194" t="s">
        <v>7443</v>
      </c>
      <c r="BI1789" s="194"/>
      <c r="BJ1789" s="230">
        <v>4</v>
      </c>
      <c r="BK1789" s="230" t="s">
        <v>7444</v>
      </c>
      <c r="BL1789" s="198" t="s">
        <v>7412</v>
      </c>
      <c r="CQ1789" s="199">
        <v>1</v>
      </c>
    </row>
    <row r="1790" spans="52:95" x14ac:dyDescent="0.25">
      <c r="AZ1790" s="230" t="s">
        <v>2082</v>
      </c>
      <c r="BA1790" s="230" t="s">
        <v>5332</v>
      </c>
      <c r="BB1790" s="230">
        <v>3</v>
      </c>
      <c r="BC1790" s="194" t="s">
        <v>7472</v>
      </c>
      <c r="BD1790" s="194" t="s">
        <v>13820</v>
      </c>
      <c r="BE1790" s="194" t="s">
        <v>13696</v>
      </c>
      <c r="BI1790" s="194"/>
      <c r="BJ1790" s="230">
        <v>4</v>
      </c>
      <c r="BK1790" s="230" t="s">
        <v>7474</v>
      </c>
      <c r="BL1790" s="198" t="s">
        <v>7412</v>
      </c>
      <c r="CQ1790" s="199">
        <v>1</v>
      </c>
    </row>
    <row r="1791" spans="52:95" x14ac:dyDescent="0.25">
      <c r="AZ1791" s="230" t="s">
        <v>2082</v>
      </c>
      <c r="BA1791" s="230" t="s">
        <v>5332</v>
      </c>
      <c r="BB1791" s="230">
        <v>4</v>
      </c>
      <c r="BC1791" s="194" t="s">
        <v>7502</v>
      </c>
      <c r="BD1791" s="194" t="s">
        <v>13696</v>
      </c>
      <c r="BJ1791" s="230">
        <v>4</v>
      </c>
      <c r="BK1791" s="230" t="s">
        <v>7504</v>
      </c>
      <c r="BL1791" s="198" t="s">
        <v>7412</v>
      </c>
      <c r="CQ1791" s="199">
        <v>1</v>
      </c>
    </row>
    <row r="1792" spans="52:95" x14ac:dyDescent="0.25">
      <c r="AZ1792" s="230" t="s">
        <v>2082</v>
      </c>
      <c r="BA1792" s="230" t="s">
        <v>5332</v>
      </c>
      <c r="BB1792" s="230">
        <v>5</v>
      </c>
      <c r="BC1792" s="194" t="s">
        <v>7529</v>
      </c>
      <c r="BD1792" s="194" t="s">
        <v>13615</v>
      </c>
      <c r="BE1792" s="194" t="s">
        <v>7532</v>
      </c>
      <c r="BF1792" s="194" t="s">
        <v>7533</v>
      </c>
      <c r="BJ1792" s="230">
        <v>4</v>
      </c>
      <c r="BK1792" s="230" t="s">
        <v>7534</v>
      </c>
      <c r="BL1792" s="198" t="s">
        <v>7412</v>
      </c>
      <c r="CQ1792" s="199">
        <v>1</v>
      </c>
    </row>
    <row r="1793" spans="52:95" x14ac:dyDescent="0.25">
      <c r="AZ1793" s="230" t="s">
        <v>2082</v>
      </c>
      <c r="BA1793" s="230" t="s">
        <v>7562</v>
      </c>
      <c r="BB1793" s="230">
        <v>1</v>
      </c>
      <c r="BC1793" s="194" t="s">
        <v>7563</v>
      </c>
      <c r="BD1793" s="194" t="s">
        <v>13696</v>
      </c>
      <c r="BJ1793" s="230">
        <v>4</v>
      </c>
      <c r="BK1793" s="230" t="s">
        <v>7564</v>
      </c>
      <c r="BL1793" s="198" t="s">
        <v>7412</v>
      </c>
      <c r="CQ1793" s="199">
        <v>1</v>
      </c>
    </row>
    <row r="1794" spans="52:95" x14ac:dyDescent="0.25">
      <c r="AZ1794" s="230" t="s">
        <v>2082</v>
      </c>
      <c r="BA1794" s="230" t="s">
        <v>7562</v>
      </c>
      <c r="BB1794" s="230">
        <v>2</v>
      </c>
      <c r="BC1794" s="194" t="s">
        <v>7589</v>
      </c>
      <c r="BD1794" s="194" t="s">
        <v>7590</v>
      </c>
      <c r="BE1794" s="194" t="s">
        <v>7591</v>
      </c>
      <c r="BF1794" s="194" t="s">
        <v>7443</v>
      </c>
      <c r="BG1794" s="194" t="s">
        <v>7442</v>
      </c>
      <c r="BH1794" s="230" t="s">
        <v>7592</v>
      </c>
      <c r="BJ1794" s="230">
        <v>4</v>
      </c>
      <c r="BK1794" s="230" t="s">
        <v>7593</v>
      </c>
      <c r="BL1794" s="198" t="s">
        <v>7412</v>
      </c>
      <c r="CQ1794" s="199">
        <v>1</v>
      </c>
    </row>
    <row r="1795" spans="52:95" x14ac:dyDescent="0.25">
      <c r="AZ1795" s="230" t="s">
        <v>2082</v>
      </c>
      <c r="BA1795" s="230" t="s">
        <v>7562</v>
      </c>
      <c r="BB1795" s="230">
        <v>3</v>
      </c>
      <c r="BC1795" s="194" t="s">
        <v>7620</v>
      </c>
      <c r="BD1795" s="194" t="s">
        <v>13820</v>
      </c>
      <c r="BE1795" s="194" t="s">
        <v>13696</v>
      </c>
      <c r="BI1795" s="194"/>
      <c r="BJ1795" s="230">
        <v>4</v>
      </c>
      <c r="BK1795" s="230" t="s">
        <v>7622</v>
      </c>
      <c r="BL1795" s="198" t="s">
        <v>7412</v>
      </c>
      <c r="CQ1795" s="199">
        <v>1</v>
      </c>
    </row>
    <row r="1796" spans="52:95" x14ac:dyDescent="0.25">
      <c r="AZ1796" s="230" t="s">
        <v>2082</v>
      </c>
      <c r="BA1796" s="230" t="s">
        <v>7562</v>
      </c>
      <c r="BB1796" s="230">
        <v>4</v>
      </c>
      <c r="BC1796" s="194" t="s">
        <v>7649</v>
      </c>
      <c r="BD1796" s="194" t="s">
        <v>7650</v>
      </c>
      <c r="BE1796" s="194" t="s">
        <v>7651</v>
      </c>
      <c r="BF1796" s="194" t="s">
        <v>7652</v>
      </c>
      <c r="BG1796" s="194" t="s">
        <v>7653</v>
      </c>
      <c r="BH1796" s="230" t="s">
        <v>7654</v>
      </c>
      <c r="BI1796" s="230" t="s">
        <v>7655</v>
      </c>
      <c r="BJ1796" s="230">
        <v>4</v>
      </c>
      <c r="BK1796" s="230" t="s">
        <v>7656</v>
      </c>
      <c r="BL1796" s="198" t="s">
        <v>7412</v>
      </c>
      <c r="CQ1796" s="199">
        <v>1</v>
      </c>
    </row>
    <row r="1797" spans="52:95" x14ac:dyDescent="0.25">
      <c r="AZ1797" s="230" t="s">
        <v>2082</v>
      </c>
      <c r="BA1797" s="230" t="s">
        <v>7562</v>
      </c>
      <c r="BB1797" s="230">
        <v>5</v>
      </c>
      <c r="BC1797" s="194" t="s">
        <v>7686</v>
      </c>
      <c r="BD1797" s="194" t="s">
        <v>7687</v>
      </c>
      <c r="BE1797" s="194" t="s">
        <v>7688</v>
      </c>
      <c r="BF1797" s="194" t="s">
        <v>7689</v>
      </c>
      <c r="BG1797" s="194" t="s">
        <v>7690</v>
      </c>
      <c r="BH1797" s="230" t="s">
        <v>7691</v>
      </c>
      <c r="BJ1797" s="230">
        <v>4</v>
      </c>
      <c r="BK1797" s="230" t="s">
        <v>7692</v>
      </c>
      <c r="BL1797" s="198" t="s">
        <v>7412</v>
      </c>
      <c r="CQ1797" s="199">
        <v>1</v>
      </c>
    </row>
    <row r="1798" spans="52:95" x14ac:dyDescent="0.25">
      <c r="AZ1798" s="230" t="s">
        <v>2082</v>
      </c>
      <c r="BA1798" s="230" t="s">
        <v>5333</v>
      </c>
      <c r="BB1798" s="230">
        <v>1</v>
      </c>
      <c r="BC1798" s="194" t="s">
        <v>7719</v>
      </c>
      <c r="BD1798" s="194" t="s">
        <v>13818</v>
      </c>
      <c r="BE1798" s="194" t="s">
        <v>10683</v>
      </c>
      <c r="BH1798" s="194"/>
      <c r="BI1798" s="194"/>
      <c r="BJ1798" s="230">
        <v>4</v>
      </c>
      <c r="BK1798" s="230" t="s">
        <v>7720</v>
      </c>
      <c r="BL1798" s="198" t="s">
        <v>7412</v>
      </c>
      <c r="CQ1798" s="199">
        <v>1</v>
      </c>
    </row>
    <row r="1799" spans="52:95" x14ac:dyDescent="0.25">
      <c r="AZ1799" s="230" t="s">
        <v>2082</v>
      </c>
      <c r="BA1799" s="230" t="s">
        <v>5333</v>
      </c>
      <c r="BB1799" s="230">
        <v>2</v>
      </c>
      <c r="BC1799" s="194" t="s">
        <v>7745</v>
      </c>
      <c r="BD1799" s="194" t="s">
        <v>7746</v>
      </c>
      <c r="BE1799" s="194" t="s">
        <v>7747</v>
      </c>
      <c r="BF1799" s="194" t="s">
        <v>7748</v>
      </c>
      <c r="BG1799" s="194" t="s">
        <v>7749</v>
      </c>
      <c r="BH1799" s="194" t="s">
        <v>7750</v>
      </c>
      <c r="BI1799" s="194"/>
      <c r="BJ1799" s="230">
        <v>4</v>
      </c>
      <c r="BK1799" s="230" t="s">
        <v>7751</v>
      </c>
      <c r="BL1799" s="198" t="s">
        <v>7412</v>
      </c>
      <c r="CQ1799" s="199">
        <v>1</v>
      </c>
    </row>
    <row r="1800" spans="52:95" x14ac:dyDescent="0.25">
      <c r="AZ1800" s="230" t="s">
        <v>2082</v>
      </c>
      <c r="BA1800" s="230" t="s">
        <v>5333</v>
      </c>
      <c r="BB1800" s="230">
        <v>3</v>
      </c>
      <c r="BC1800" s="194" t="s">
        <v>7781</v>
      </c>
      <c r="BD1800" s="194" t="s">
        <v>13818</v>
      </c>
      <c r="BE1800" s="194" t="s">
        <v>13696</v>
      </c>
      <c r="BH1800" s="194"/>
      <c r="BI1800" s="194"/>
      <c r="BJ1800" s="230">
        <v>4</v>
      </c>
      <c r="BK1800" s="230" t="s">
        <v>7782</v>
      </c>
      <c r="BL1800" s="198" t="s">
        <v>7412</v>
      </c>
      <c r="CQ1800" s="199">
        <v>1</v>
      </c>
    </row>
    <row r="1801" spans="52:95" x14ac:dyDescent="0.25">
      <c r="AZ1801" s="230" t="s">
        <v>2082</v>
      </c>
      <c r="BA1801" s="230" t="s">
        <v>5333</v>
      </c>
      <c r="BB1801" s="230">
        <v>4</v>
      </c>
      <c r="BC1801" s="194" t="s">
        <v>7806</v>
      </c>
      <c r="BD1801" s="194" t="s">
        <v>7807</v>
      </c>
      <c r="BE1801" s="194" t="s">
        <v>7808</v>
      </c>
      <c r="BF1801" s="194" t="s">
        <v>7654</v>
      </c>
      <c r="BG1801" s="194" t="s">
        <v>7809</v>
      </c>
      <c r="BH1801" s="194" t="s">
        <v>7810</v>
      </c>
      <c r="BI1801" s="194" t="s">
        <v>7811</v>
      </c>
      <c r="BJ1801" s="230">
        <v>4</v>
      </c>
      <c r="BK1801" s="230" t="s">
        <v>7812</v>
      </c>
      <c r="BL1801" s="198" t="s">
        <v>7412</v>
      </c>
      <c r="CQ1801" s="199">
        <v>1</v>
      </c>
    </row>
    <row r="1802" spans="52:95" x14ac:dyDescent="0.25">
      <c r="AZ1802" s="230" t="s">
        <v>2082</v>
      </c>
      <c r="BA1802" s="230" t="s">
        <v>5333</v>
      </c>
      <c r="BB1802" s="230">
        <v>5</v>
      </c>
      <c r="BC1802" s="194" t="s">
        <v>7836</v>
      </c>
      <c r="BD1802" s="194" t="s">
        <v>7837</v>
      </c>
      <c r="BE1802" s="194" t="s">
        <v>7838</v>
      </c>
      <c r="BF1802" s="194" t="s">
        <v>7839</v>
      </c>
      <c r="BG1802" s="194" t="s">
        <v>7840</v>
      </c>
      <c r="BH1802" s="194" t="s">
        <v>7533</v>
      </c>
      <c r="BI1802" s="194"/>
      <c r="BJ1802" s="230">
        <v>4</v>
      </c>
      <c r="BK1802" s="230" t="s">
        <v>7841</v>
      </c>
      <c r="BL1802" s="198" t="s">
        <v>7412</v>
      </c>
      <c r="CQ1802" s="199">
        <v>1</v>
      </c>
    </row>
    <row r="1803" spans="52:95" x14ac:dyDescent="0.25">
      <c r="AZ1803" s="230" t="s">
        <v>2096</v>
      </c>
      <c r="BA1803" s="230" t="s">
        <v>5332</v>
      </c>
      <c r="BB1803" s="230">
        <v>1</v>
      </c>
      <c r="BC1803" s="194" t="s">
        <v>7408</v>
      </c>
      <c r="BD1803" s="194" t="s">
        <v>10683</v>
      </c>
      <c r="BJ1803" s="230">
        <v>4</v>
      </c>
      <c r="BK1803" s="230" t="s">
        <v>7411</v>
      </c>
      <c r="BL1803" s="198" t="s">
        <v>7412</v>
      </c>
      <c r="CQ1803" s="199">
        <v>1</v>
      </c>
    </row>
    <row r="1804" spans="52:95" x14ac:dyDescent="0.25">
      <c r="AZ1804" s="230" t="s">
        <v>2096</v>
      </c>
      <c r="BA1804" s="230" t="s">
        <v>5332</v>
      </c>
      <c r="BB1804" s="230">
        <v>2</v>
      </c>
      <c r="BC1804" s="194" t="s">
        <v>7439</v>
      </c>
      <c r="BD1804" s="194" t="s">
        <v>13821</v>
      </c>
      <c r="BE1804" s="194" t="s">
        <v>7441</v>
      </c>
      <c r="BF1804" s="194" t="s">
        <v>7442</v>
      </c>
      <c r="BG1804" s="194" t="s">
        <v>7443</v>
      </c>
      <c r="BJ1804" s="230">
        <v>4</v>
      </c>
      <c r="BK1804" s="230" t="s">
        <v>7444</v>
      </c>
      <c r="BL1804" s="198" t="s">
        <v>7412</v>
      </c>
      <c r="CQ1804" s="199">
        <v>1</v>
      </c>
    </row>
    <row r="1805" spans="52:95" x14ac:dyDescent="0.25">
      <c r="AZ1805" s="230" t="s">
        <v>2096</v>
      </c>
      <c r="BA1805" s="230" t="s">
        <v>5332</v>
      </c>
      <c r="BB1805" s="230">
        <v>3</v>
      </c>
      <c r="BC1805" s="194" t="s">
        <v>7472</v>
      </c>
      <c r="BD1805" s="194" t="s">
        <v>13822</v>
      </c>
      <c r="BE1805" s="194" t="s">
        <v>13823</v>
      </c>
      <c r="BI1805" s="194"/>
      <c r="BJ1805" s="230">
        <v>4</v>
      </c>
      <c r="BK1805" s="230" t="s">
        <v>7474</v>
      </c>
      <c r="BL1805" s="198" t="s">
        <v>7412</v>
      </c>
      <c r="CQ1805" s="199">
        <v>1</v>
      </c>
    </row>
    <row r="1806" spans="52:95" x14ac:dyDescent="0.25">
      <c r="AZ1806" s="230" t="s">
        <v>2096</v>
      </c>
      <c r="BA1806" s="230" t="s">
        <v>5332</v>
      </c>
      <c r="BB1806" s="230">
        <v>4</v>
      </c>
      <c r="BC1806" s="194" t="s">
        <v>7502</v>
      </c>
      <c r="BD1806" s="194" t="s">
        <v>13823</v>
      </c>
      <c r="BE1806" s="194" t="s">
        <v>13824</v>
      </c>
      <c r="BJ1806" s="230">
        <v>4</v>
      </c>
      <c r="BK1806" s="230" t="s">
        <v>7504</v>
      </c>
      <c r="BL1806" s="198" t="s">
        <v>7412</v>
      </c>
      <c r="CQ1806" s="199">
        <v>1</v>
      </c>
    </row>
    <row r="1807" spans="52:95" x14ac:dyDescent="0.25">
      <c r="AZ1807" s="230" t="s">
        <v>2096</v>
      </c>
      <c r="BA1807" s="230" t="s">
        <v>5332</v>
      </c>
      <c r="BB1807" s="230">
        <v>5</v>
      </c>
      <c r="BC1807" s="194" t="s">
        <v>7529</v>
      </c>
      <c r="BD1807" s="194" t="s">
        <v>13825</v>
      </c>
      <c r="BE1807" s="194" t="s">
        <v>7532</v>
      </c>
      <c r="BF1807" s="194" t="s">
        <v>7533</v>
      </c>
      <c r="BJ1807" s="230">
        <v>4</v>
      </c>
      <c r="BK1807" s="230" t="s">
        <v>7534</v>
      </c>
      <c r="BL1807" s="198" t="s">
        <v>7412</v>
      </c>
      <c r="CQ1807" s="199">
        <v>1</v>
      </c>
    </row>
    <row r="1808" spans="52:95" x14ac:dyDescent="0.25">
      <c r="AZ1808" s="230" t="s">
        <v>2096</v>
      </c>
      <c r="BA1808" s="230" t="s">
        <v>7562</v>
      </c>
      <c r="BB1808" s="230">
        <v>1</v>
      </c>
      <c r="BC1808" s="194" t="s">
        <v>7563</v>
      </c>
      <c r="BD1808" s="194" t="s">
        <v>13823</v>
      </c>
      <c r="BJ1808" s="230">
        <v>4</v>
      </c>
      <c r="BK1808" s="230" t="s">
        <v>7564</v>
      </c>
      <c r="BL1808" s="198" t="s">
        <v>7412</v>
      </c>
      <c r="CQ1808" s="199">
        <v>1</v>
      </c>
    </row>
    <row r="1809" spans="52:95" x14ac:dyDescent="0.25">
      <c r="AZ1809" s="230" t="s">
        <v>2096</v>
      </c>
      <c r="BA1809" s="230" t="s">
        <v>7562</v>
      </c>
      <c r="BB1809" s="230">
        <v>2</v>
      </c>
      <c r="BC1809" s="194" t="s">
        <v>7589</v>
      </c>
      <c r="BD1809" s="194" t="s">
        <v>7590</v>
      </c>
      <c r="BE1809" s="194" t="s">
        <v>7591</v>
      </c>
      <c r="BF1809" s="194" t="s">
        <v>7443</v>
      </c>
      <c r="BG1809" s="194" t="s">
        <v>7442</v>
      </c>
      <c r="BH1809" s="230" t="s">
        <v>7592</v>
      </c>
      <c r="BJ1809" s="230">
        <v>4</v>
      </c>
      <c r="BK1809" s="230" t="s">
        <v>7593</v>
      </c>
      <c r="BL1809" s="198" t="s">
        <v>7412</v>
      </c>
      <c r="CQ1809" s="199">
        <v>1</v>
      </c>
    </row>
    <row r="1810" spans="52:95" x14ac:dyDescent="0.25">
      <c r="AZ1810" s="230" t="s">
        <v>2096</v>
      </c>
      <c r="BA1810" s="230" t="s">
        <v>7562</v>
      </c>
      <c r="BB1810" s="230">
        <v>3</v>
      </c>
      <c r="BC1810" s="194" t="s">
        <v>7620</v>
      </c>
      <c r="BD1810" s="194" t="s">
        <v>13822</v>
      </c>
      <c r="BE1810" s="194" t="s">
        <v>13823</v>
      </c>
      <c r="BI1810" s="194"/>
      <c r="BJ1810" s="230">
        <v>4</v>
      </c>
      <c r="BK1810" s="230" t="s">
        <v>7622</v>
      </c>
      <c r="BL1810" s="198" t="s">
        <v>7412</v>
      </c>
      <c r="CQ1810" s="199">
        <v>1</v>
      </c>
    </row>
    <row r="1811" spans="52:95" x14ac:dyDescent="0.25">
      <c r="AZ1811" s="230" t="s">
        <v>2096</v>
      </c>
      <c r="BA1811" s="230" t="s">
        <v>7562</v>
      </c>
      <c r="BB1811" s="230">
        <v>4</v>
      </c>
      <c r="BC1811" s="194" t="s">
        <v>7649</v>
      </c>
      <c r="BD1811" s="194" t="s">
        <v>7650</v>
      </c>
      <c r="BE1811" s="194" t="s">
        <v>7651</v>
      </c>
      <c r="BF1811" s="194" t="s">
        <v>7652</v>
      </c>
      <c r="BG1811" s="194" t="s">
        <v>7653</v>
      </c>
      <c r="BH1811" s="230" t="s">
        <v>7654</v>
      </c>
      <c r="BI1811" s="230" t="s">
        <v>7655</v>
      </c>
      <c r="BJ1811" s="230">
        <v>4</v>
      </c>
      <c r="BK1811" s="230" t="s">
        <v>7656</v>
      </c>
      <c r="BL1811" s="198" t="s">
        <v>7412</v>
      </c>
      <c r="CQ1811" s="199">
        <v>1</v>
      </c>
    </row>
    <row r="1812" spans="52:95" x14ac:dyDescent="0.25">
      <c r="AZ1812" s="230" t="s">
        <v>2096</v>
      </c>
      <c r="BA1812" s="230" t="s">
        <v>7562</v>
      </c>
      <c r="BB1812" s="230">
        <v>5</v>
      </c>
      <c r="BC1812" s="194" t="s">
        <v>7686</v>
      </c>
      <c r="BD1812" s="194" t="s">
        <v>7687</v>
      </c>
      <c r="BE1812" s="194" t="s">
        <v>7688</v>
      </c>
      <c r="BF1812" s="194" t="s">
        <v>7689</v>
      </c>
      <c r="BG1812" s="194" t="s">
        <v>7690</v>
      </c>
      <c r="BH1812" s="230" t="s">
        <v>7691</v>
      </c>
      <c r="BJ1812" s="230">
        <v>4</v>
      </c>
      <c r="BK1812" s="230" t="s">
        <v>7692</v>
      </c>
      <c r="BL1812" s="198" t="s">
        <v>7412</v>
      </c>
      <c r="CQ1812" s="199">
        <v>1</v>
      </c>
    </row>
    <row r="1813" spans="52:95" x14ac:dyDescent="0.25">
      <c r="AZ1813" s="230" t="s">
        <v>2096</v>
      </c>
      <c r="BA1813" s="230" t="s">
        <v>5333</v>
      </c>
      <c r="BB1813" s="230">
        <v>1</v>
      </c>
      <c r="BC1813" s="194" t="s">
        <v>7719</v>
      </c>
      <c r="BD1813" s="194" t="s">
        <v>10683</v>
      </c>
      <c r="BH1813" s="194"/>
      <c r="BI1813" s="194"/>
      <c r="BJ1813" s="230">
        <v>4</v>
      </c>
      <c r="BK1813" s="230" t="s">
        <v>7720</v>
      </c>
      <c r="BL1813" s="198" t="s">
        <v>7412</v>
      </c>
      <c r="CQ1813" s="199">
        <v>1</v>
      </c>
    </row>
    <row r="1814" spans="52:95" x14ac:dyDescent="0.25">
      <c r="AZ1814" s="230" t="s">
        <v>2096</v>
      </c>
      <c r="BA1814" s="230" t="s">
        <v>5333</v>
      </c>
      <c r="BB1814" s="230">
        <v>2</v>
      </c>
      <c r="BC1814" s="194" t="s">
        <v>7745</v>
      </c>
      <c r="BD1814" s="194" t="s">
        <v>7746</v>
      </c>
      <c r="BE1814" s="194" t="s">
        <v>7747</v>
      </c>
      <c r="BF1814" s="194" t="s">
        <v>7748</v>
      </c>
      <c r="BG1814" s="194" t="s">
        <v>7749</v>
      </c>
      <c r="BH1814" s="194" t="s">
        <v>7750</v>
      </c>
      <c r="BI1814" s="194"/>
      <c r="BJ1814" s="230">
        <v>4</v>
      </c>
      <c r="BK1814" s="230" t="s">
        <v>7751</v>
      </c>
      <c r="BL1814" s="198" t="s">
        <v>7412</v>
      </c>
      <c r="CQ1814" s="199">
        <v>1</v>
      </c>
    </row>
    <row r="1815" spans="52:95" x14ac:dyDescent="0.25">
      <c r="AZ1815" s="230" t="s">
        <v>2096</v>
      </c>
      <c r="BA1815" s="230" t="s">
        <v>5333</v>
      </c>
      <c r="BB1815" s="230">
        <v>3</v>
      </c>
      <c r="BC1815" s="194" t="s">
        <v>7781</v>
      </c>
      <c r="BD1815" s="194" t="s">
        <v>13823</v>
      </c>
      <c r="BH1815" s="194"/>
      <c r="BI1815" s="194"/>
      <c r="BJ1815" s="230">
        <v>4</v>
      </c>
      <c r="BK1815" s="230" t="s">
        <v>7782</v>
      </c>
      <c r="BL1815" s="198" t="s">
        <v>7412</v>
      </c>
      <c r="CQ1815" s="199">
        <v>1</v>
      </c>
    </row>
    <row r="1816" spans="52:95" x14ac:dyDescent="0.25">
      <c r="AZ1816" s="230" t="s">
        <v>2096</v>
      </c>
      <c r="BA1816" s="230" t="s">
        <v>5333</v>
      </c>
      <c r="BB1816" s="230">
        <v>4</v>
      </c>
      <c r="BC1816" s="194" t="s">
        <v>7806</v>
      </c>
      <c r="BD1816" s="194" t="s">
        <v>7807</v>
      </c>
      <c r="BE1816" s="194" t="s">
        <v>7808</v>
      </c>
      <c r="BF1816" s="194" t="s">
        <v>7654</v>
      </c>
      <c r="BG1816" s="194" t="s">
        <v>7809</v>
      </c>
      <c r="BH1816" s="194" t="s">
        <v>7810</v>
      </c>
      <c r="BI1816" s="194" t="s">
        <v>7811</v>
      </c>
      <c r="BJ1816" s="230">
        <v>4</v>
      </c>
      <c r="BK1816" s="230" t="s">
        <v>7812</v>
      </c>
      <c r="BL1816" s="198" t="s">
        <v>7412</v>
      </c>
      <c r="CQ1816" s="199">
        <v>1</v>
      </c>
    </row>
    <row r="1817" spans="52:95" x14ac:dyDescent="0.25">
      <c r="AZ1817" s="230" t="s">
        <v>2096</v>
      </c>
      <c r="BA1817" s="230" t="s">
        <v>5333</v>
      </c>
      <c r="BB1817" s="230">
        <v>5</v>
      </c>
      <c r="BC1817" s="194" t="s">
        <v>7836</v>
      </c>
      <c r="BD1817" s="194" t="s">
        <v>7837</v>
      </c>
      <c r="BE1817" s="194" t="s">
        <v>7838</v>
      </c>
      <c r="BF1817" s="194" t="s">
        <v>7839</v>
      </c>
      <c r="BG1817" s="194" t="s">
        <v>7840</v>
      </c>
      <c r="BH1817" s="194" t="s">
        <v>7533</v>
      </c>
      <c r="BI1817" s="194"/>
      <c r="BJ1817" s="230">
        <v>4</v>
      </c>
      <c r="BK1817" s="230" t="s">
        <v>7841</v>
      </c>
      <c r="BL1817" s="198" t="s">
        <v>7412</v>
      </c>
      <c r="CQ1817" s="199">
        <v>1</v>
      </c>
    </row>
    <row r="1818" spans="52:95" x14ac:dyDescent="0.25">
      <c r="AZ1818" s="230" t="s">
        <v>2110</v>
      </c>
      <c r="BA1818" s="230" t="s">
        <v>5332</v>
      </c>
      <c r="BB1818" s="230">
        <v>1</v>
      </c>
      <c r="BC1818" s="194" t="s">
        <v>7408</v>
      </c>
      <c r="BD1818" s="194" t="s">
        <v>13826</v>
      </c>
      <c r="BE1818" s="194" t="s">
        <v>10683</v>
      </c>
      <c r="BI1818" s="194"/>
      <c r="BJ1818" s="230">
        <v>4</v>
      </c>
      <c r="BK1818" s="230" t="s">
        <v>7411</v>
      </c>
      <c r="BL1818" s="198" t="s">
        <v>7412</v>
      </c>
      <c r="CQ1818" s="199">
        <v>1</v>
      </c>
    </row>
    <row r="1819" spans="52:95" x14ac:dyDescent="0.25">
      <c r="AZ1819" s="230" t="s">
        <v>2110</v>
      </c>
      <c r="BA1819" s="230" t="s">
        <v>5332</v>
      </c>
      <c r="BB1819" s="230">
        <v>2</v>
      </c>
      <c r="BC1819" s="194" t="s">
        <v>7439</v>
      </c>
      <c r="BD1819" s="194" t="s">
        <v>13827</v>
      </c>
      <c r="BE1819" s="194" t="s">
        <v>7441</v>
      </c>
      <c r="BF1819" s="194" t="s">
        <v>7442</v>
      </c>
      <c r="BG1819" s="194" t="s">
        <v>7443</v>
      </c>
      <c r="BI1819" s="194"/>
      <c r="BJ1819" s="230">
        <v>4</v>
      </c>
      <c r="BK1819" s="230" t="s">
        <v>7444</v>
      </c>
      <c r="BL1819" s="198" t="s">
        <v>7412</v>
      </c>
      <c r="CQ1819" s="199">
        <v>1</v>
      </c>
    </row>
    <row r="1820" spans="52:95" x14ac:dyDescent="0.25">
      <c r="AZ1820" s="230" t="s">
        <v>2110</v>
      </c>
      <c r="BA1820" s="230" t="s">
        <v>5332</v>
      </c>
      <c r="BB1820" s="230">
        <v>3</v>
      </c>
      <c r="BC1820" s="194" t="s">
        <v>7472</v>
      </c>
      <c r="BD1820" s="194" t="s">
        <v>13828</v>
      </c>
      <c r="BE1820" s="194" t="s">
        <v>13829</v>
      </c>
      <c r="BI1820" s="194"/>
      <c r="BJ1820" s="230">
        <v>4</v>
      </c>
      <c r="BK1820" s="230" t="s">
        <v>7474</v>
      </c>
      <c r="BL1820" s="198" t="s">
        <v>7412</v>
      </c>
      <c r="CQ1820" s="199">
        <v>1</v>
      </c>
    </row>
    <row r="1821" spans="52:95" x14ac:dyDescent="0.25">
      <c r="AZ1821" s="230" t="s">
        <v>2110</v>
      </c>
      <c r="BA1821" s="230" t="s">
        <v>5332</v>
      </c>
      <c r="BB1821" s="230">
        <v>4</v>
      </c>
      <c r="BC1821" s="194" t="s">
        <v>7502</v>
      </c>
      <c r="BD1821" s="194" t="s">
        <v>13829</v>
      </c>
      <c r="BE1821" s="194" t="s">
        <v>13830</v>
      </c>
      <c r="BJ1821" s="230">
        <v>4</v>
      </c>
      <c r="BK1821" s="230" t="s">
        <v>7504</v>
      </c>
      <c r="BL1821" s="198" t="s">
        <v>7412</v>
      </c>
      <c r="CQ1821" s="199">
        <v>1</v>
      </c>
    </row>
    <row r="1822" spans="52:95" x14ac:dyDescent="0.25">
      <c r="AZ1822" s="230" t="s">
        <v>2110</v>
      </c>
      <c r="BA1822" s="230" t="s">
        <v>5332</v>
      </c>
      <c r="BB1822" s="230">
        <v>5</v>
      </c>
      <c r="BC1822" s="194" t="s">
        <v>7529</v>
      </c>
      <c r="BD1822" s="194" t="s">
        <v>7532</v>
      </c>
      <c r="BE1822" s="194" t="s">
        <v>7533</v>
      </c>
      <c r="BJ1822" s="230">
        <v>4</v>
      </c>
      <c r="BK1822" s="230" t="s">
        <v>7534</v>
      </c>
      <c r="BL1822" s="198" t="s">
        <v>7412</v>
      </c>
      <c r="CQ1822" s="199">
        <v>1</v>
      </c>
    </row>
    <row r="1823" spans="52:95" x14ac:dyDescent="0.25">
      <c r="AZ1823" s="230" t="s">
        <v>2110</v>
      </c>
      <c r="BA1823" s="230" t="s">
        <v>7562</v>
      </c>
      <c r="BB1823" s="230">
        <v>1</v>
      </c>
      <c r="BC1823" s="194" t="s">
        <v>7563</v>
      </c>
      <c r="BD1823" s="194" t="s">
        <v>13829</v>
      </c>
      <c r="BJ1823" s="230">
        <v>4</v>
      </c>
      <c r="BK1823" s="230" t="s">
        <v>7564</v>
      </c>
      <c r="BL1823" s="198" t="s">
        <v>7412</v>
      </c>
      <c r="CQ1823" s="199">
        <v>1</v>
      </c>
    </row>
    <row r="1824" spans="52:95" x14ac:dyDescent="0.25">
      <c r="AZ1824" s="230" t="s">
        <v>2110</v>
      </c>
      <c r="BA1824" s="230" t="s">
        <v>7562</v>
      </c>
      <c r="BB1824" s="230">
        <v>2</v>
      </c>
      <c r="BC1824" s="194" t="s">
        <v>7589</v>
      </c>
      <c r="BD1824" s="194" t="s">
        <v>7590</v>
      </c>
      <c r="BE1824" s="194" t="s">
        <v>7591</v>
      </c>
      <c r="BF1824" s="194" t="s">
        <v>7443</v>
      </c>
      <c r="BG1824" s="194" t="s">
        <v>7442</v>
      </c>
      <c r="BH1824" s="230" t="s">
        <v>7592</v>
      </c>
      <c r="BJ1824" s="230">
        <v>4</v>
      </c>
      <c r="BK1824" s="230" t="s">
        <v>7593</v>
      </c>
      <c r="BL1824" s="198" t="s">
        <v>7412</v>
      </c>
      <c r="CQ1824" s="199">
        <v>1</v>
      </c>
    </row>
    <row r="1825" spans="52:95" x14ac:dyDescent="0.25">
      <c r="AZ1825" s="230" t="s">
        <v>2110</v>
      </c>
      <c r="BA1825" s="230" t="s">
        <v>7562</v>
      </c>
      <c r="BB1825" s="230">
        <v>3</v>
      </c>
      <c r="BC1825" s="194" t="s">
        <v>7620</v>
      </c>
      <c r="BD1825" s="194" t="s">
        <v>13828</v>
      </c>
      <c r="BE1825" s="194" t="s">
        <v>13829</v>
      </c>
      <c r="BI1825" s="194"/>
      <c r="BJ1825" s="230">
        <v>4</v>
      </c>
      <c r="BK1825" s="230" t="s">
        <v>7622</v>
      </c>
      <c r="BL1825" s="198" t="s">
        <v>7412</v>
      </c>
      <c r="CQ1825" s="199">
        <v>1</v>
      </c>
    </row>
    <row r="1826" spans="52:95" x14ac:dyDescent="0.25">
      <c r="AZ1826" s="230" t="s">
        <v>2110</v>
      </c>
      <c r="BA1826" s="230" t="s">
        <v>7562</v>
      </c>
      <c r="BB1826" s="230">
        <v>4</v>
      </c>
      <c r="BC1826" s="194" t="s">
        <v>7649</v>
      </c>
      <c r="BD1826" s="194" t="s">
        <v>7650</v>
      </c>
      <c r="BE1826" s="194" t="s">
        <v>7651</v>
      </c>
      <c r="BF1826" s="194" t="s">
        <v>7652</v>
      </c>
      <c r="BG1826" s="194" t="s">
        <v>7653</v>
      </c>
      <c r="BH1826" s="230" t="s">
        <v>7654</v>
      </c>
      <c r="BI1826" s="230" t="s">
        <v>7655</v>
      </c>
      <c r="BJ1826" s="230">
        <v>4</v>
      </c>
      <c r="BK1826" s="230" t="s">
        <v>7656</v>
      </c>
      <c r="BL1826" s="198" t="s">
        <v>7412</v>
      </c>
      <c r="CQ1826" s="199">
        <v>1</v>
      </c>
    </row>
    <row r="1827" spans="52:95" x14ac:dyDescent="0.25">
      <c r="AZ1827" s="230" t="s">
        <v>2110</v>
      </c>
      <c r="BA1827" s="230" t="s">
        <v>7562</v>
      </c>
      <c r="BB1827" s="230">
        <v>5</v>
      </c>
      <c r="BC1827" s="194" t="s">
        <v>7686</v>
      </c>
      <c r="BD1827" s="194" t="s">
        <v>7687</v>
      </c>
      <c r="BE1827" s="194" t="s">
        <v>7688</v>
      </c>
      <c r="BF1827" s="194" t="s">
        <v>7689</v>
      </c>
      <c r="BG1827" s="194" t="s">
        <v>7690</v>
      </c>
      <c r="BH1827" s="230" t="s">
        <v>7691</v>
      </c>
      <c r="BJ1827" s="230">
        <v>4</v>
      </c>
      <c r="BK1827" s="230" t="s">
        <v>7692</v>
      </c>
      <c r="BL1827" s="198" t="s">
        <v>7412</v>
      </c>
      <c r="CQ1827" s="199">
        <v>1</v>
      </c>
    </row>
    <row r="1828" spans="52:95" x14ac:dyDescent="0.25">
      <c r="AZ1828" s="230" t="s">
        <v>2110</v>
      </c>
      <c r="BA1828" s="230" t="s">
        <v>5333</v>
      </c>
      <c r="BB1828" s="230">
        <v>1</v>
      </c>
      <c r="BC1828" s="194" t="s">
        <v>7719</v>
      </c>
      <c r="BD1828" s="194" t="s">
        <v>13826</v>
      </c>
      <c r="BE1828" s="194" t="s">
        <v>10683</v>
      </c>
      <c r="BH1828" s="194"/>
      <c r="BI1828" s="194"/>
      <c r="BJ1828" s="230">
        <v>4</v>
      </c>
      <c r="BK1828" s="230" t="s">
        <v>7720</v>
      </c>
      <c r="BL1828" s="198" t="s">
        <v>7412</v>
      </c>
      <c r="CQ1828" s="199">
        <v>1</v>
      </c>
    </row>
    <row r="1829" spans="52:95" x14ac:dyDescent="0.25">
      <c r="AZ1829" s="230" t="s">
        <v>2110</v>
      </c>
      <c r="BA1829" s="230" t="s">
        <v>5333</v>
      </c>
      <c r="BB1829" s="230">
        <v>2</v>
      </c>
      <c r="BC1829" s="194" t="s">
        <v>7745</v>
      </c>
      <c r="BD1829" s="194" t="s">
        <v>7746</v>
      </c>
      <c r="BE1829" s="194" t="s">
        <v>7747</v>
      </c>
      <c r="BF1829" s="194" t="s">
        <v>7748</v>
      </c>
      <c r="BG1829" s="194" t="s">
        <v>7749</v>
      </c>
      <c r="BH1829" s="194" t="s">
        <v>7750</v>
      </c>
      <c r="BI1829" s="194"/>
      <c r="BJ1829" s="230">
        <v>4</v>
      </c>
      <c r="BK1829" s="230" t="s">
        <v>7751</v>
      </c>
      <c r="BL1829" s="198" t="s">
        <v>7412</v>
      </c>
      <c r="CQ1829" s="199">
        <v>1</v>
      </c>
    </row>
    <row r="1830" spans="52:95" x14ac:dyDescent="0.25">
      <c r="AZ1830" s="230" t="s">
        <v>2110</v>
      </c>
      <c r="BA1830" s="230" t="s">
        <v>5333</v>
      </c>
      <c r="BB1830" s="230">
        <v>3</v>
      </c>
      <c r="BC1830" s="194" t="s">
        <v>7781</v>
      </c>
      <c r="BD1830" s="194" t="s">
        <v>13826</v>
      </c>
      <c r="BE1830" s="194" t="s">
        <v>13829</v>
      </c>
      <c r="BH1830" s="194"/>
      <c r="BI1830" s="194"/>
      <c r="BJ1830" s="230">
        <v>4</v>
      </c>
      <c r="BK1830" s="230" t="s">
        <v>7782</v>
      </c>
      <c r="BL1830" s="198" t="s">
        <v>7412</v>
      </c>
      <c r="CQ1830" s="199">
        <v>1</v>
      </c>
    </row>
    <row r="1831" spans="52:95" x14ac:dyDescent="0.25">
      <c r="AZ1831" s="230" t="s">
        <v>2110</v>
      </c>
      <c r="BA1831" s="230" t="s">
        <v>5333</v>
      </c>
      <c r="BB1831" s="230">
        <v>4</v>
      </c>
      <c r="BC1831" s="194" t="s">
        <v>7806</v>
      </c>
      <c r="BD1831" s="194" t="s">
        <v>7807</v>
      </c>
      <c r="BE1831" s="194" t="s">
        <v>7808</v>
      </c>
      <c r="BF1831" s="194" t="s">
        <v>7654</v>
      </c>
      <c r="BG1831" s="194" t="s">
        <v>7809</v>
      </c>
      <c r="BH1831" s="194" t="s">
        <v>7810</v>
      </c>
      <c r="BI1831" s="194" t="s">
        <v>7811</v>
      </c>
      <c r="BJ1831" s="230">
        <v>4</v>
      </c>
      <c r="BK1831" s="230" t="s">
        <v>7812</v>
      </c>
      <c r="BL1831" s="198" t="s">
        <v>7412</v>
      </c>
      <c r="CQ1831" s="199">
        <v>1</v>
      </c>
    </row>
    <row r="1832" spans="52:95" x14ac:dyDescent="0.25">
      <c r="AZ1832" s="230" t="s">
        <v>2110</v>
      </c>
      <c r="BA1832" s="230" t="s">
        <v>5333</v>
      </c>
      <c r="BB1832" s="230">
        <v>5</v>
      </c>
      <c r="BC1832" s="194" t="s">
        <v>7836</v>
      </c>
      <c r="BD1832" s="194" t="s">
        <v>7837</v>
      </c>
      <c r="BE1832" s="194" t="s">
        <v>7838</v>
      </c>
      <c r="BF1832" s="194" t="s">
        <v>7839</v>
      </c>
      <c r="BG1832" s="194" t="s">
        <v>7840</v>
      </c>
      <c r="BH1832" s="194" t="s">
        <v>7533</v>
      </c>
      <c r="BI1832" s="194"/>
      <c r="BJ1832" s="230">
        <v>4</v>
      </c>
      <c r="BK1832" s="230" t="s">
        <v>7841</v>
      </c>
      <c r="BL1832" s="198" t="s">
        <v>7412</v>
      </c>
      <c r="CQ1832" s="199">
        <v>1</v>
      </c>
    </row>
    <row r="1833" spans="52:95" x14ac:dyDescent="0.25">
      <c r="AZ1833" s="230" t="s">
        <v>2130</v>
      </c>
      <c r="BA1833" s="230" t="s">
        <v>5332</v>
      </c>
      <c r="BB1833" s="230">
        <v>1</v>
      </c>
      <c r="BC1833" s="194" t="s">
        <v>7408</v>
      </c>
      <c r="BD1833" s="194" t="s">
        <v>13831</v>
      </c>
      <c r="BE1833" s="194" t="s">
        <v>10683</v>
      </c>
      <c r="BI1833" s="194"/>
      <c r="BJ1833" s="230">
        <v>4</v>
      </c>
      <c r="BK1833" s="230" t="s">
        <v>7411</v>
      </c>
      <c r="BL1833" s="198" t="s">
        <v>7412</v>
      </c>
      <c r="CQ1833" s="199">
        <v>1</v>
      </c>
    </row>
    <row r="1834" spans="52:95" x14ac:dyDescent="0.25">
      <c r="AZ1834" s="230" t="s">
        <v>2130</v>
      </c>
      <c r="BA1834" s="230" t="s">
        <v>5332</v>
      </c>
      <c r="BB1834" s="230">
        <v>2</v>
      </c>
      <c r="BC1834" s="194" t="s">
        <v>7439</v>
      </c>
      <c r="BD1834" s="194" t="s">
        <v>13832</v>
      </c>
      <c r="BE1834" s="194" t="s">
        <v>7441</v>
      </c>
      <c r="BF1834" s="194" t="s">
        <v>7442</v>
      </c>
      <c r="BG1834" s="194" t="s">
        <v>7443</v>
      </c>
      <c r="BI1834" s="194"/>
      <c r="BJ1834" s="230">
        <v>4</v>
      </c>
      <c r="BK1834" s="230" t="s">
        <v>7444</v>
      </c>
      <c r="BL1834" s="198" t="s">
        <v>7412</v>
      </c>
      <c r="CQ1834" s="199">
        <v>1</v>
      </c>
    </row>
    <row r="1835" spans="52:95" x14ac:dyDescent="0.25">
      <c r="AZ1835" s="230" t="s">
        <v>2130</v>
      </c>
      <c r="BA1835" s="230" t="s">
        <v>5332</v>
      </c>
      <c r="BB1835" s="230">
        <v>3</v>
      </c>
      <c r="BC1835" s="194" t="s">
        <v>7472</v>
      </c>
      <c r="BD1835" s="194" t="s">
        <v>13833</v>
      </c>
      <c r="BE1835" s="194" t="s">
        <v>13834</v>
      </c>
      <c r="BI1835" s="194"/>
      <c r="BJ1835" s="230">
        <v>4</v>
      </c>
      <c r="BK1835" s="230" t="s">
        <v>7474</v>
      </c>
      <c r="BL1835" s="198" t="s">
        <v>7412</v>
      </c>
      <c r="CQ1835" s="199">
        <v>1</v>
      </c>
    </row>
    <row r="1836" spans="52:95" x14ac:dyDescent="0.25">
      <c r="AZ1836" s="230" t="s">
        <v>2130</v>
      </c>
      <c r="BA1836" s="230" t="s">
        <v>5332</v>
      </c>
      <c r="BB1836" s="230">
        <v>4</v>
      </c>
      <c r="BC1836" s="194" t="s">
        <v>7502</v>
      </c>
      <c r="BD1836" s="194" t="s">
        <v>13834</v>
      </c>
      <c r="BE1836" s="194" t="s">
        <v>13835</v>
      </c>
      <c r="BJ1836" s="230">
        <v>4</v>
      </c>
      <c r="BK1836" s="230" t="s">
        <v>7504</v>
      </c>
      <c r="BL1836" s="198" t="s">
        <v>7412</v>
      </c>
      <c r="CQ1836" s="199">
        <v>1</v>
      </c>
    </row>
    <row r="1837" spans="52:95" x14ac:dyDescent="0.25">
      <c r="AZ1837" s="230" t="s">
        <v>2130</v>
      </c>
      <c r="BA1837" s="230" t="s">
        <v>5332</v>
      </c>
      <c r="BB1837" s="230">
        <v>5</v>
      </c>
      <c r="BC1837" s="194" t="s">
        <v>7529</v>
      </c>
      <c r="BD1837" s="194" t="s">
        <v>10379</v>
      </c>
      <c r="BE1837" s="194" t="s">
        <v>7532</v>
      </c>
      <c r="BF1837" s="194" t="s">
        <v>7533</v>
      </c>
      <c r="BJ1837" s="230">
        <v>4</v>
      </c>
      <c r="BK1837" s="230" t="s">
        <v>7534</v>
      </c>
      <c r="BL1837" s="198" t="s">
        <v>7412</v>
      </c>
      <c r="CQ1837" s="199">
        <v>1</v>
      </c>
    </row>
    <row r="1838" spans="52:95" x14ac:dyDescent="0.25">
      <c r="AZ1838" s="230" t="s">
        <v>2130</v>
      </c>
      <c r="BA1838" s="230" t="s">
        <v>7562</v>
      </c>
      <c r="BB1838" s="230">
        <v>1</v>
      </c>
      <c r="BC1838" s="194" t="s">
        <v>7563</v>
      </c>
      <c r="BD1838" s="194" t="s">
        <v>13834</v>
      </c>
      <c r="BJ1838" s="230">
        <v>4</v>
      </c>
      <c r="BK1838" s="230" t="s">
        <v>7564</v>
      </c>
      <c r="BL1838" s="198" t="s">
        <v>7412</v>
      </c>
      <c r="CQ1838" s="199">
        <v>1</v>
      </c>
    </row>
    <row r="1839" spans="52:95" x14ac:dyDescent="0.25">
      <c r="AZ1839" s="230" t="s">
        <v>2130</v>
      </c>
      <c r="BA1839" s="230" t="s">
        <v>7562</v>
      </c>
      <c r="BB1839" s="230">
        <v>2</v>
      </c>
      <c r="BC1839" s="194" t="s">
        <v>7589</v>
      </c>
      <c r="BD1839" s="194" t="s">
        <v>7590</v>
      </c>
      <c r="BE1839" s="194" t="s">
        <v>7591</v>
      </c>
      <c r="BF1839" s="194" t="s">
        <v>7443</v>
      </c>
      <c r="BG1839" s="194" t="s">
        <v>7442</v>
      </c>
      <c r="BH1839" s="230" t="s">
        <v>7592</v>
      </c>
      <c r="BJ1839" s="230">
        <v>4</v>
      </c>
      <c r="BK1839" s="230" t="s">
        <v>7593</v>
      </c>
      <c r="BL1839" s="198" t="s">
        <v>7412</v>
      </c>
      <c r="CQ1839" s="199">
        <v>1</v>
      </c>
    </row>
    <row r="1840" spans="52:95" x14ac:dyDescent="0.25">
      <c r="AZ1840" s="230" t="s">
        <v>2130</v>
      </c>
      <c r="BA1840" s="230" t="s">
        <v>7562</v>
      </c>
      <c r="BB1840" s="230">
        <v>3</v>
      </c>
      <c r="BC1840" s="194" t="s">
        <v>7620</v>
      </c>
      <c r="BD1840" s="194" t="s">
        <v>13833</v>
      </c>
      <c r="BE1840" s="194" t="s">
        <v>13834</v>
      </c>
      <c r="BI1840" s="194"/>
      <c r="BJ1840" s="230">
        <v>4</v>
      </c>
      <c r="BK1840" s="230" t="s">
        <v>7622</v>
      </c>
      <c r="BL1840" s="198" t="s">
        <v>7412</v>
      </c>
      <c r="CQ1840" s="199">
        <v>1</v>
      </c>
    </row>
    <row r="1841" spans="52:95" x14ac:dyDescent="0.25">
      <c r="AZ1841" s="230" t="s">
        <v>2130</v>
      </c>
      <c r="BA1841" s="230" t="s">
        <v>7562</v>
      </c>
      <c r="BB1841" s="230">
        <v>4</v>
      </c>
      <c r="BC1841" s="194" t="s">
        <v>7649</v>
      </c>
      <c r="BD1841" s="194" t="s">
        <v>7650</v>
      </c>
      <c r="BE1841" s="194" t="s">
        <v>7651</v>
      </c>
      <c r="BF1841" s="194" t="s">
        <v>7652</v>
      </c>
      <c r="BG1841" s="194" t="s">
        <v>7653</v>
      </c>
      <c r="BH1841" s="230" t="s">
        <v>7654</v>
      </c>
      <c r="BI1841" s="230" t="s">
        <v>7655</v>
      </c>
      <c r="BJ1841" s="230">
        <v>4</v>
      </c>
      <c r="BK1841" s="230" t="s">
        <v>7656</v>
      </c>
      <c r="BL1841" s="198" t="s">
        <v>7412</v>
      </c>
      <c r="CQ1841" s="199">
        <v>1</v>
      </c>
    </row>
    <row r="1842" spans="52:95" x14ac:dyDescent="0.25">
      <c r="AZ1842" s="230" t="s">
        <v>2130</v>
      </c>
      <c r="BA1842" s="230" t="s">
        <v>7562</v>
      </c>
      <c r="BB1842" s="230">
        <v>5</v>
      </c>
      <c r="BC1842" s="194" t="s">
        <v>7686</v>
      </c>
      <c r="BD1842" s="194" t="s">
        <v>7687</v>
      </c>
      <c r="BE1842" s="194" t="s">
        <v>7688</v>
      </c>
      <c r="BF1842" s="194" t="s">
        <v>7689</v>
      </c>
      <c r="BG1842" s="194" t="s">
        <v>7690</v>
      </c>
      <c r="BH1842" s="230" t="s">
        <v>7691</v>
      </c>
      <c r="BJ1842" s="230">
        <v>4</v>
      </c>
      <c r="BK1842" s="230" t="s">
        <v>7692</v>
      </c>
      <c r="BL1842" s="198" t="s">
        <v>7412</v>
      </c>
      <c r="CQ1842" s="199">
        <v>1</v>
      </c>
    </row>
    <row r="1843" spans="52:95" x14ac:dyDescent="0.25">
      <c r="AZ1843" s="230" t="s">
        <v>2130</v>
      </c>
      <c r="BA1843" s="230" t="s">
        <v>5333</v>
      </c>
      <c r="BB1843" s="230">
        <v>1</v>
      </c>
      <c r="BC1843" s="194" t="s">
        <v>7719</v>
      </c>
      <c r="BD1843" s="194" t="s">
        <v>13831</v>
      </c>
      <c r="BE1843" s="194" t="s">
        <v>10683</v>
      </c>
      <c r="BH1843" s="194"/>
      <c r="BI1843" s="194"/>
      <c r="BJ1843" s="230">
        <v>4</v>
      </c>
      <c r="BK1843" s="230" t="s">
        <v>7720</v>
      </c>
      <c r="BL1843" s="198" t="s">
        <v>7412</v>
      </c>
      <c r="CQ1843" s="199">
        <v>1</v>
      </c>
    </row>
    <row r="1844" spans="52:95" x14ac:dyDescent="0.25">
      <c r="AZ1844" s="230" t="s">
        <v>2130</v>
      </c>
      <c r="BA1844" s="230" t="s">
        <v>5333</v>
      </c>
      <c r="BB1844" s="230">
        <v>2</v>
      </c>
      <c r="BC1844" s="194" t="s">
        <v>7745</v>
      </c>
      <c r="BD1844" s="194" t="s">
        <v>7746</v>
      </c>
      <c r="BE1844" s="194" t="s">
        <v>7747</v>
      </c>
      <c r="BF1844" s="194" t="s">
        <v>7748</v>
      </c>
      <c r="BG1844" s="194" t="s">
        <v>7749</v>
      </c>
      <c r="BH1844" s="194" t="s">
        <v>7750</v>
      </c>
      <c r="BI1844" s="194"/>
      <c r="BJ1844" s="230">
        <v>4</v>
      </c>
      <c r="BK1844" s="230" t="s">
        <v>7751</v>
      </c>
      <c r="BL1844" s="198" t="s">
        <v>7412</v>
      </c>
      <c r="CQ1844" s="199">
        <v>1</v>
      </c>
    </row>
    <row r="1845" spans="52:95" x14ac:dyDescent="0.25">
      <c r="AZ1845" s="230" t="s">
        <v>2130</v>
      </c>
      <c r="BA1845" s="230" t="s">
        <v>5333</v>
      </c>
      <c r="BB1845" s="230">
        <v>3</v>
      </c>
      <c r="BC1845" s="194" t="s">
        <v>7781</v>
      </c>
      <c r="BD1845" s="194" t="s">
        <v>13831</v>
      </c>
      <c r="BE1845" s="194" t="s">
        <v>13834</v>
      </c>
      <c r="BH1845" s="194"/>
      <c r="BI1845" s="194"/>
      <c r="BJ1845" s="230">
        <v>4</v>
      </c>
      <c r="BK1845" s="230" t="s">
        <v>7782</v>
      </c>
      <c r="BL1845" s="198" t="s">
        <v>7412</v>
      </c>
      <c r="CQ1845" s="199">
        <v>1</v>
      </c>
    </row>
    <row r="1846" spans="52:95" x14ac:dyDescent="0.25">
      <c r="AZ1846" s="230" t="s">
        <v>2130</v>
      </c>
      <c r="BA1846" s="230" t="s">
        <v>5333</v>
      </c>
      <c r="BB1846" s="230">
        <v>4</v>
      </c>
      <c r="BC1846" s="194" t="s">
        <v>7806</v>
      </c>
      <c r="BD1846" s="194" t="s">
        <v>7807</v>
      </c>
      <c r="BE1846" s="194" t="s">
        <v>7808</v>
      </c>
      <c r="BF1846" s="194" t="s">
        <v>7654</v>
      </c>
      <c r="BG1846" s="194" t="s">
        <v>7809</v>
      </c>
      <c r="BH1846" s="194" t="s">
        <v>7810</v>
      </c>
      <c r="BI1846" s="194" t="s">
        <v>7811</v>
      </c>
      <c r="BJ1846" s="230">
        <v>4</v>
      </c>
      <c r="BK1846" s="230" t="s">
        <v>7812</v>
      </c>
      <c r="BL1846" s="198" t="s">
        <v>7412</v>
      </c>
      <c r="CQ1846" s="199">
        <v>1</v>
      </c>
    </row>
    <row r="1847" spans="52:95" x14ac:dyDescent="0.25">
      <c r="AZ1847" s="230" t="s">
        <v>2130</v>
      </c>
      <c r="BA1847" s="230" t="s">
        <v>5333</v>
      </c>
      <c r="BB1847" s="230">
        <v>5</v>
      </c>
      <c r="BC1847" s="194" t="s">
        <v>7836</v>
      </c>
      <c r="BD1847" s="194" t="s">
        <v>7837</v>
      </c>
      <c r="BE1847" s="194" t="s">
        <v>7838</v>
      </c>
      <c r="BF1847" s="194" t="s">
        <v>7839</v>
      </c>
      <c r="BG1847" s="194" t="s">
        <v>7840</v>
      </c>
      <c r="BH1847" s="194" t="s">
        <v>7533</v>
      </c>
      <c r="BI1847" s="194"/>
      <c r="BJ1847" s="230">
        <v>4</v>
      </c>
      <c r="BK1847" s="230" t="s">
        <v>7841</v>
      </c>
      <c r="BL1847" s="198" t="s">
        <v>7412</v>
      </c>
      <c r="CQ1847" s="199">
        <v>1</v>
      </c>
    </row>
    <row r="1848" spans="52:95" x14ac:dyDescent="0.25">
      <c r="AZ1848" s="230" t="s">
        <v>2141</v>
      </c>
      <c r="BA1848" s="230" t="s">
        <v>5332</v>
      </c>
      <c r="BB1848" s="230">
        <v>1</v>
      </c>
      <c r="BC1848" s="194" t="s">
        <v>7408</v>
      </c>
      <c r="BD1848" s="194" t="s">
        <v>12353</v>
      </c>
      <c r="BE1848" s="194" t="s">
        <v>10683</v>
      </c>
      <c r="BJ1848" s="230">
        <v>4</v>
      </c>
      <c r="BK1848" s="230" t="s">
        <v>7411</v>
      </c>
      <c r="BL1848" s="198" t="s">
        <v>7412</v>
      </c>
      <c r="CQ1848" s="199">
        <v>1</v>
      </c>
    </row>
    <row r="1849" spans="52:95" x14ac:dyDescent="0.25">
      <c r="AZ1849" s="230" t="s">
        <v>2141</v>
      </c>
      <c r="BA1849" s="230" t="s">
        <v>5332</v>
      </c>
      <c r="BB1849" s="230">
        <v>2</v>
      </c>
      <c r="BC1849" s="194" t="s">
        <v>7439</v>
      </c>
      <c r="BD1849" s="194" t="s">
        <v>13836</v>
      </c>
      <c r="BE1849" s="194" t="s">
        <v>7441</v>
      </c>
      <c r="BF1849" s="194" t="s">
        <v>7442</v>
      </c>
      <c r="BG1849" s="194" t="s">
        <v>7443</v>
      </c>
      <c r="BJ1849" s="230">
        <v>4</v>
      </c>
      <c r="BK1849" s="230" t="s">
        <v>7444</v>
      </c>
      <c r="BL1849" s="198" t="s">
        <v>7412</v>
      </c>
      <c r="CQ1849" s="199">
        <v>1</v>
      </c>
    </row>
    <row r="1850" spans="52:95" x14ac:dyDescent="0.25">
      <c r="AZ1850" s="230" t="s">
        <v>2141</v>
      </c>
      <c r="BA1850" s="230" t="s">
        <v>5332</v>
      </c>
      <c r="BB1850" s="230">
        <v>3</v>
      </c>
      <c r="BC1850" s="194" t="s">
        <v>7472</v>
      </c>
      <c r="BD1850" s="194" t="s">
        <v>13837</v>
      </c>
      <c r="BE1850" s="194" t="s">
        <v>12353</v>
      </c>
      <c r="BJ1850" s="230">
        <v>4</v>
      </c>
      <c r="BK1850" s="230" t="s">
        <v>7474</v>
      </c>
      <c r="BL1850" s="198" t="s">
        <v>7412</v>
      </c>
      <c r="CQ1850" s="199">
        <v>1</v>
      </c>
    </row>
    <row r="1851" spans="52:95" x14ac:dyDescent="0.25">
      <c r="AZ1851" s="230" t="s">
        <v>2141</v>
      </c>
      <c r="BA1851" s="230" t="s">
        <v>5332</v>
      </c>
      <c r="BB1851" s="230">
        <v>4</v>
      </c>
      <c r="BC1851" s="194" t="s">
        <v>7502</v>
      </c>
      <c r="BD1851" s="194" t="s">
        <v>12353</v>
      </c>
      <c r="BE1851" s="194" t="s">
        <v>13838</v>
      </c>
      <c r="BJ1851" s="230">
        <v>4</v>
      </c>
      <c r="BK1851" s="230" t="s">
        <v>7504</v>
      </c>
      <c r="BL1851" s="198" t="s">
        <v>7412</v>
      </c>
      <c r="CQ1851" s="199">
        <v>1</v>
      </c>
    </row>
    <row r="1852" spans="52:95" x14ac:dyDescent="0.25">
      <c r="AZ1852" s="230" t="s">
        <v>2141</v>
      </c>
      <c r="BA1852" s="230" t="s">
        <v>5332</v>
      </c>
      <c r="BB1852" s="230">
        <v>5</v>
      </c>
      <c r="BC1852" s="194" t="s">
        <v>7529</v>
      </c>
      <c r="BD1852" s="194" t="s">
        <v>10403</v>
      </c>
      <c r="BE1852" s="194" t="s">
        <v>7532</v>
      </c>
      <c r="BF1852" s="194" t="s">
        <v>7533</v>
      </c>
      <c r="BJ1852" s="230">
        <v>4</v>
      </c>
      <c r="BK1852" s="230" t="s">
        <v>7534</v>
      </c>
      <c r="BL1852" s="198" t="s">
        <v>7412</v>
      </c>
      <c r="CQ1852" s="199">
        <v>1</v>
      </c>
    </row>
    <row r="1853" spans="52:95" x14ac:dyDescent="0.25">
      <c r="AZ1853" s="230" t="s">
        <v>2141</v>
      </c>
      <c r="BA1853" s="230" t="s">
        <v>7562</v>
      </c>
      <c r="BB1853" s="230">
        <v>1</v>
      </c>
      <c r="BC1853" s="194" t="s">
        <v>7563</v>
      </c>
      <c r="BD1853" s="194" t="s">
        <v>12353</v>
      </c>
      <c r="BJ1853" s="230">
        <v>4</v>
      </c>
      <c r="BK1853" s="230" t="s">
        <v>7564</v>
      </c>
      <c r="BL1853" s="198" t="s">
        <v>7412</v>
      </c>
      <c r="CQ1853" s="199">
        <v>1</v>
      </c>
    </row>
    <row r="1854" spans="52:95" x14ac:dyDescent="0.25">
      <c r="AZ1854" s="230" t="s">
        <v>2141</v>
      </c>
      <c r="BA1854" s="230" t="s">
        <v>7562</v>
      </c>
      <c r="BB1854" s="230">
        <v>2</v>
      </c>
      <c r="BC1854" s="194" t="s">
        <v>7589</v>
      </c>
      <c r="BD1854" s="194" t="s">
        <v>7590</v>
      </c>
      <c r="BE1854" s="194" t="s">
        <v>7591</v>
      </c>
      <c r="BF1854" s="194" t="s">
        <v>7443</v>
      </c>
      <c r="BG1854" s="194" t="s">
        <v>7442</v>
      </c>
      <c r="BH1854" s="230" t="s">
        <v>7592</v>
      </c>
      <c r="BJ1854" s="230">
        <v>4</v>
      </c>
      <c r="BK1854" s="230" t="s">
        <v>7593</v>
      </c>
      <c r="BL1854" s="198" t="s">
        <v>7412</v>
      </c>
      <c r="CQ1854" s="199">
        <v>1</v>
      </c>
    </row>
    <row r="1855" spans="52:95" x14ac:dyDescent="0.25">
      <c r="AZ1855" s="230" t="s">
        <v>2141</v>
      </c>
      <c r="BA1855" s="230" t="s">
        <v>7562</v>
      </c>
      <c r="BB1855" s="230">
        <v>3</v>
      </c>
      <c r="BC1855" s="194" t="s">
        <v>7620</v>
      </c>
      <c r="BD1855" s="194" t="s">
        <v>13839</v>
      </c>
      <c r="BE1855" s="194" t="s">
        <v>12353</v>
      </c>
      <c r="BI1855" s="194"/>
      <c r="BJ1855" s="230">
        <v>4</v>
      </c>
      <c r="BK1855" s="230" t="s">
        <v>7622</v>
      </c>
      <c r="BL1855" s="198" t="s">
        <v>7412</v>
      </c>
      <c r="CQ1855" s="199">
        <v>1</v>
      </c>
    </row>
    <row r="1856" spans="52:95" x14ac:dyDescent="0.25">
      <c r="AZ1856" s="230" t="s">
        <v>2141</v>
      </c>
      <c r="BA1856" s="230" t="s">
        <v>7562</v>
      </c>
      <c r="BB1856" s="230">
        <v>4</v>
      </c>
      <c r="BC1856" s="194" t="s">
        <v>7649</v>
      </c>
      <c r="BD1856" s="194" t="s">
        <v>7650</v>
      </c>
      <c r="BE1856" s="194" t="s">
        <v>7651</v>
      </c>
      <c r="BF1856" s="194" t="s">
        <v>7652</v>
      </c>
      <c r="BG1856" s="194" t="s">
        <v>7653</v>
      </c>
      <c r="BH1856" s="230" t="s">
        <v>7654</v>
      </c>
      <c r="BI1856" s="230" t="s">
        <v>7655</v>
      </c>
      <c r="BJ1856" s="230">
        <v>4</v>
      </c>
      <c r="BK1856" s="230" t="s">
        <v>7656</v>
      </c>
      <c r="BL1856" s="198" t="s">
        <v>7412</v>
      </c>
      <c r="CQ1856" s="199">
        <v>1</v>
      </c>
    </row>
    <row r="1857" spans="52:95" x14ac:dyDescent="0.25">
      <c r="AZ1857" s="230" t="s">
        <v>2141</v>
      </c>
      <c r="BA1857" s="230" t="s">
        <v>7562</v>
      </c>
      <c r="BB1857" s="230">
        <v>5</v>
      </c>
      <c r="BC1857" s="194" t="s">
        <v>7686</v>
      </c>
      <c r="BD1857" s="194" t="s">
        <v>7687</v>
      </c>
      <c r="BE1857" s="194" t="s">
        <v>7688</v>
      </c>
      <c r="BF1857" s="194" t="s">
        <v>7689</v>
      </c>
      <c r="BG1857" s="194" t="s">
        <v>7690</v>
      </c>
      <c r="BH1857" s="230" t="s">
        <v>7691</v>
      </c>
      <c r="BJ1857" s="230">
        <v>4</v>
      </c>
      <c r="BK1857" s="230" t="s">
        <v>7692</v>
      </c>
      <c r="BL1857" s="198" t="s">
        <v>7412</v>
      </c>
      <c r="CQ1857" s="199">
        <v>1</v>
      </c>
    </row>
    <row r="1858" spans="52:95" x14ac:dyDescent="0.25">
      <c r="AZ1858" s="230" t="s">
        <v>2141</v>
      </c>
      <c r="BA1858" s="230" t="s">
        <v>5333</v>
      </c>
      <c r="BB1858" s="230">
        <v>1</v>
      </c>
      <c r="BC1858" s="194" t="s">
        <v>7719</v>
      </c>
      <c r="BD1858" s="194" t="s">
        <v>12353</v>
      </c>
      <c r="BE1858" s="194" t="s">
        <v>10683</v>
      </c>
      <c r="BH1858" s="194"/>
      <c r="BI1858" s="194"/>
      <c r="BJ1858" s="230">
        <v>4</v>
      </c>
      <c r="BK1858" s="230" t="s">
        <v>7720</v>
      </c>
      <c r="BL1858" s="198" t="s">
        <v>7412</v>
      </c>
      <c r="CQ1858" s="199">
        <v>1</v>
      </c>
    </row>
    <row r="1859" spans="52:95" x14ac:dyDescent="0.25">
      <c r="AZ1859" s="230" t="s">
        <v>2141</v>
      </c>
      <c r="BA1859" s="230" t="s">
        <v>5333</v>
      </c>
      <c r="BB1859" s="230">
        <v>2</v>
      </c>
      <c r="BC1859" s="194" t="s">
        <v>7745</v>
      </c>
      <c r="BD1859" s="194" t="s">
        <v>7746</v>
      </c>
      <c r="BE1859" s="194" t="s">
        <v>7747</v>
      </c>
      <c r="BF1859" s="194" t="s">
        <v>7748</v>
      </c>
      <c r="BG1859" s="194" t="s">
        <v>7749</v>
      </c>
      <c r="BH1859" s="194" t="s">
        <v>7750</v>
      </c>
      <c r="BI1859" s="194"/>
      <c r="BJ1859" s="230">
        <v>4</v>
      </c>
      <c r="BK1859" s="230" t="s">
        <v>7751</v>
      </c>
      <c r="BL1859" s="198" t="s">
        <v>7412</v>
      </c>
      <c r="CQ1859" s="199">
        <v>1</v>
      </c>
    </row>
    <row r="1860" spans="52:95" x14ac:dyDescent="0.25">
      <c r="AZ1860" s="230" t="s">
        <v>2141</v>
      </c>
      <c r="BA1860" s="230" t="s">
        <v>5333</v>
      </c>
      <c r="BB1860" s="230">
        <v>3</v>
      </c>
      <c r="BC1860" s="194" t="s">
        <v>7781</v>
      </c>
      <c r="BD1860" s="194" t="s">
        <v>12353</v>
      </c>
      <c r="BH1860" s="194"/>
      <c r="BI1860" s="194"/>
      <c r="BJ1860" s="230">
        <v>4</v>
      </c>
      <c r="BK1860" s="230" t="s">
        <v>7782</v>
      </c>
      <c r="BL1860" s="198" t="s">
        <v>7412</v>
      </c>
      <c r="CQ1860" s="199">
        <v>1</v>
      </c>
    </row>
    <row r="1861" spans="52:95" x14ac:dyDescent="0.25">
      <c r="AZ1861" s="230" t="s">
        <v>2141</v>
      </c>
      <c r="BA1861" s="230" t="s">
        <v>5333</v>
      </c>
      <c r="BB1861" s="230">
        <v>4</v>
      </c>
      <c r="BC1861" s="194" t="s">
        <v>7806</v>
      </c>
      <c r="BD1861" s="194" t="s">
        <v>7807</v>
      </c>
      <c r="BE1861" s="194" t="s">
        <v>7808</v>
      </c>
      <c r="BF1861" s="194" t="s">
        <v>7654</v>
      </c>
      <c r="BG1861" s="194" t="s">
        <v>7809</v>
      </c>
      <c r="BH1861" s="194" t="s">
        <v>7810</v>
      </c>
      <c r="BI1861" s="194" t="s">
        <v>7811</v>
      </c>
      <c r="BJ1861" s="230">
        <v>4</v>
      </c>
      <c r="BK1861" s="230" t="s">
        <v>7812</v>
      </c>
      <c r="BL1861" s="198" t="s">
        <v>7412</v>
      </c>
      <c r="CQ1861" s="199">
        <v>1</v>
      </c>
    </row>
    <row r="1862" spans="52:95" x14ac:dyDescent="0.25">
      <c r="AZ1862" s="230" t="s">
        <v>2141</v>
      </c>
      <c r="BA1862" s="230" t="s">
        <v>5333</v>
      </c>
      <c r="BB1862" s="230">
        <v>5</v>
      </c>
      <c r="BC1862" s="194" t="s">
        <v>7836</v>
      </c>
      <c r="BD1862" s="194" t="s">
        <v>7837</v>
      </c>
      <c r="BE1862" s="194" t="s">
        <v>7838</v>
      </c>
      <c r="BF1862" s="194" t="s">
        <v>7839</v>
      </c>
      <c r="BG1862" s="194" t="s">
        <v>7840</v>
      </c>
      <c r="BH1862" s="194" t="s">
        <v>7533</v>
      </c>
      <c r="BI1862" s="194"/>
      <c r="BJ1862" s="230">
        <v>4</v>
      </c>
      <c r="BK1862" s="230" t="s">
        <v>7841</v>
      </c>
      <c r="BL1862" s="198" t="s">
        <v>7412</v>
      </c>
      <c r="CQ1862" s="199">
        <v>1</v>
      </c>
    </row>
    <row r="1863" spans="52:95" x14ac:dyDescent="0.25">
      <c r="AZ1863" s="230" t="s">
        <v>2153</v>
      </c>
      <c r="BA1863" s="230" t="s">
        <v>5332</v>
      </c>
      <c r="BB1863" s="230">
        <v>1</v>
      </c>
      <c r="BC1863" s="194" t="s">
        <v>7408</v>
      </c>
      <c r="BD1863" s="194" t="s">
        <v>13840</v>
      </c>
      <c r="BE1863" s="194" t="s">
        <v>10683</v>
      </c>
      <c r="BJ1863" s="230">
        <v>4</v>
      </c>
      <c r="BK1863" s="230" t="s">
        <v>7411</v>
      </c>
      <c r="BL1863" s="198" t="s">
        <v>7412</v>
      </c>
      <c r="CQ1863" s="199">
        <v>1</v>
      </c>
    </row>
    <row r="1864" spans="52:95" x14ac:dyDescent="0.25">
      <c r="AZ1864" s="230" t="s">
        <v>2153</v>
      </c>
      <c r="BA1864" s="230" t="s">
        <v>5332</v>
      </c>
      <c r="BB1864" s="230">
        <v>2</v>
      </c>
      <c r="BC1864" s="194" t="s">
        <v>7439</v>
      </c>
      <c r="BD1864" s="194" t="s">
        <v>13841</v>
      </c>
      <c r="BE1864" s="194" t="s">
        <v>7441</v>
      </c>
      <c r="BF1864" s="194" t="s">
        <v>7442</v>
      </c>
      <c r="BG1864" s="194" t="s">
        <v>7443</v>
      </c>
      <c r="BJ1864" s="230">
        <v>4</v>
      </c>
      <c r="BK1864" s="230" t="s">
        <v>7444</v>
      </c>
      <c r="BL1864" s="198" t="s">
        <v>7412</v>
      </c>
      <c r="CQ1864" s="199">
        <v>1</v>
      </c>
    </row>
    <row r="1865" spans="52:95" x14ac:dyDescent="0.25">
      <c r="AZ1865" s="230" t="s">
        <v>2153</v>
      </c>
      <c r="BA1865" s="230" t="s">
        <v>5332</v>
      </c>
      <c r="BB1865" s="230">
        <v>3</v>
      </c>
      <c r="BC1865" s="194" t="s">
        <v>7472</v>
      </c>
      <c r="BD1865" s="194" t="s">
        <v>13842</v>
      </c>
      <c r="BE1865" s="194" t="s">
        <v>13843</v>
      </c>
      <c r="BI1865" s="194"/>
      <c r="BJ1865" s="230">
        <v>4</v>
      </c>
      <c r="BK1865" s="230" t="s">
        <v>7474</v>
      </c>
      <c r="BL1865" s="198" t="s">
        <v>7412</v>
      </c>
      <c r="CQ1865" s="199">
        <v>1</v>
      </c>
    </row>
    <row r="1866" spans="52:95" x14ac:dyDescent="0.25">
      <c r="AZ1866" s="230" t="s">
        <v>2153</v>
      </c>
      <c r="BA1866" s="230" t="s">
        <v>5332</v>
      </c>
      <c r="BB1866" s="230">
        <v>4</v>
      </c>
      <c r="BC1866" s="194" t="s">
        <v>7502</v>
      </c>
      <c r="BD1866" s="194" t="s">
        <v>13843</v>
      </c>
      <c r="BE1866" s="194" t="s">
        <v>13844</v>
      </c>
      <c r="BJ1866" s="230">
        <v>4</v>
      </c>
      <c r="BK1866" s="230" t="s">
        <v>7504</v>
      </c>
      <c r="BL1866" s="198" t="s">
        <v>7412</v>
      </c>
      <c r="CQ1866" s="199">
        <v>1</v>
      </c>
    </row>
    <row r="1867" spans="52:95" x14ac:dyDescent="0.25">
      <c r="AZ1867" s="230" t="s">
        <v>2153</v>
      </c>
      <c r="BA1867" s="230" t="s">
        <v>5332</v>
      </c>
      <c r="BB1867" s="230">
        <v>5</v>
      </c>
      <c r="BC1867" s="194" t="s">
        <v>7529</v>
      </c>
      <c r="BD1867" s="194" t="s">
        <v>13845</v>
      </c>
      <c r="BE1867" s="194" t="s">
        <v>7532</v>
      </c>
      <c r="BF1867" s="194" t="s">
        <v>7533</v>
      </c>
      <c r="BJ1867" s="230">
        <v>4</v>
      </c>
      <c r="BK1867" s="230" t="s">
        <v>7534</v>
      </c>
      <c r="BL1867" s="198" t="s">
        <v>7412</v>
      </c>
      <c r="CQ1867" s="199">
        <v>1</v>
      </c>
    </row>
    <row r="1868" spans="52:95" x14ac:dyDescent="0.25">
      <c r="AZ1868" s="230" t="s">
        <v>2153</v>
      </c>
      <c r="BA1868" s="230" t="s">
        <v>7562</v>
      </c>
      <c r="BB1868" s="230">
        <v>1</v>
      </c>
      <c r="BC1868" s="194" t="s">
        <v>7563</v>
      </c>
      <c r="BD1868" s="194" t="s">
        <v>13843</v>
      </c>
      <c r="BJ1868" s="230">
        <v>4</v>
      </c>
      <c r="BK1868" s="230" t="s">
        <v>7564</v>
      </c>
      <c r="BL1868" s="198" t="s">
        <v>7412</v>
      </c>
      <c r="CQ1868" s="199">
        <v>1</v>
      </c>
    </row>
    <row r="1869" spans="52:95" x14ac:dyDescent="0.25">
      <c r="AZ1869" s="230" t="s">
        <v>2153</v>
      </c>
      <c r="BA1869" s="230" t="s">
        <v>7562</v>
      </c>
      <c r="BB1869" s="230">
        <v>2</v>
      </c>
      <c r="BC1869" s="194" t="s">
        <v>7589</v>
      </c>
      <c r="BD1869" s="194" t="s">
        <v>7590</v>
      </c>
      <c r="BE1869" s="194" t="s">
        <v>7591</v>
      </c>
      <c r="BF1869" s="194" t="s">
        <v>7443</v>
      </c>
      <c r="BG1869" s="194" t="s">
        <v>7442</v>
      </c>
      <c r="BH1869" s="230" t="s">
        <v>7592</v>
      </c>
      <c r="BJ1869" s="230">
        <v>4</v>
      </c>
      <c r="BK1869" s="230" t="s">
        <v>7593</v>
      </c>
      <c r="BL1869" s="198" t="s">
        <v>7412</v>
      </c>
      <c r="CQ1869" s="199">
        <v>1</v>
      </c>
    </row>
    <row r="1870" spans="52:95" x14ac:dyDescent="0.25">
      <c r="AZ1870" s="230" t="s">
        <v>2153</v>
      </c>
      <c r="BA1870" s="230" t="s">
        <v>7562</v>
      </c>
      <c r="BB1870" s="230">
        <v>3</v>
      </c>
      <c r="BC1870" s="194" t="s">
        <v>7620</v>
      </c>
      <c r="BD1870" s="194" t="s">
        <v>13842</v>
      </c>
      <c r="BE1870" s="194" t="s">
        <v>13843</v>
      </c>
      <c r="BI1870" s="194"/>
      <c r="BJ1870" s="230">
        <v>4</v>
      </c>
      <c r="BK1870" s="230" t="s">
        <v>7622</v>
      </c>
      <c r="BL1870" s="198" t="s">
        <v>7412</v>
      </c>
      <c r="CQ1870" s="199">
        <v>1</v>
      </c>
    </row>
    <row r="1871" spans="52:95" x14ac:dyDescent="0.25">
      <c r="AZ1871" s="230" t="s">
        <v>2153</v>
      </c>
      <c r="BA1871" s="230" t="s">
        <v>7562</v>
      </c>
      <c r="BB1871" s="230">
        <v>4</v>
      </c>
      <c r="BC1871" s="194" t="s">
        <v>7649</v>
      </c>
      <c r="BD1871" s="194" t="s">
        <v>7650</v>
      </c>
      <c r="BE1871" s="194" t="s">
        <v>7651</v>
      </c>
      <c r="BF1871" s="194" t="s">
        <v>7652</v>
      </c>
      <c r="BG1871" s="194" t="s">
        <v>7653</v>
      </c>
      <c r="BH1871" s="230" t="s">
        <v>7654</v>
      </c>
      <c r="BI1871" s="230" t="s">
        <v>7655</v>
      </c>
      <c r="BJ1871" s="230">
        <v>4</v>
      </c>
      <c r="BK1871" s="230" t="s">
        <v>7656</v>
      </c>
      <c r="BL1871" s="198" t="s">
        <v>7412</v>
      </c>
      <c r="CQ1871" s="199">
        <v>1</v>
      </c>
    </row>
    <row r="1872" spans="52:95" x14ac:dyDescent="0.25">
      <c r="AZ1872" s="230" t="s">
        <v>2153</v>
      </c>
      <c r="BA1872" s="230" t="s">
        <v>7562</v>
      </c>
      <c r="BB1872" s="230">
        <v>5</v>
      </c>
      <c r="BC1872" s="194" t="s">
        <v>7686</v>
      </c>
      <c r="BD1872" s="194" t="s">
        <v>7687</v>
      </c>
      <c r="BE1872" s="194" t="s">
        <v>7688</v>
      </c>
      <c r="BF1872" s="194" t="s">
        <v>7689</v>
      </c>
      <c r="BG1872" s="194" t="s">
        <v>7690</v>
      </c>
      <c r="BH1872" s="230" t="s">
        <v>7691</v>
      </c>
      <c r="BJ1872" s="230">
        <v>4</v>
      </c>
      <c r="BK1872" s="230" t="s">
        <v>7692</v>
      </c>
      <c r="BL1872" s="198" t="s">
        <v>7412</v>
      </c>
      <c r="CQ1872" s="199">
        <v>1</v>
      </c>
    </row>
    <row r="1873" spans="52:95" x14ac:dyDescent="0.25">
      <c r="AZ1873" s="230" t="s">
        <v>2153</v>
      </c>
      <c r="BA1873" s="230" t="s">
        <v>5333</v>
      </c>
      <c r="BB1873" s="230">
        <v>1</v>
      </c>
      <c r="BC1873" s="194" t="s">
        <v>7719</v>
      </c>
      <c r="BD1873" s="194" t="s">
        <v>13840</v>
      </c>
      <c r="BE1873" s="194" t="s">
        <v>10683</v>
      </c>
      <c r="BH1873" s="194"/>
      <c r="BI1873" s="194"/>
      <c r="BJ1873" s="230">
        <v>4</v>
      </c>
      <c r="BK1873" s="230" t="s">
        <v>7720</v>
      </c>
      <c r="BL1873" s="198" t="s">
        <v>7412</v>
      </c>
      <c r="CQ1873" s="199">
        <v>1</v>
      </c>
    </row>
    <row r="1874" spans="52:95" x14ac:dyDescent="0.25">
      <c r="AZ1874" s="230" t="s">
        <v>2153</v>
      </c>
      <c r="BA1874" s="230" t="s">
        <v>5333</v>
      </c>
      <c r="BB1874" s="230">
        <v>2</v>
      </c>
      <c r="BC1874" s="194" t="s">
        <v>7745</v>
      </c>
      <c r="BD1874" s="194" t="s">
        <v>7746</v>
      </c>
      <c r="BE1874" s="194" t="s">
        <v>7747</v>
      </c>
      <c r="BF1874" s="194" t="s">
        <v>7748</v>
      </c>
      <c r="BG1874" s="194" t="s">
        <v>7749</v>
      </c>
      <c r="BH1874" s="194" t="s">
        <v>7750</v>
      </c>
      <c r="BI1874" s="194"/>
      <c r="BJ1874" s="230">
        <v>4</v>
      </c>
      <c r="BK1874" s="230" t="s">
        <v>7751</v>
      </c>
      <c r="BL1874" s="198" t="s">
        <v>7412</v>
      </c>
      <c r="CQ1874" s="199">
        <v>1</v>
      </c>
    </row>
    <row r="1875" spans="52:95" x14ac:dyDescent="0.25">
      <c r="AZ1875" s="230" t="s">
        <v>2153</v>
      </c>
      <c r="BA1875" s="230" t="s">
        <v>5333</v>
      </c>
      <c r="BB1875" s="230">
        <v>3</v>
      </c>
      <c r="BC1875" s="194" t="s">
        <v>7781</v>
      </c>
      <c r="BD1875" s="194" t="s">
        <v>13840</v>
      </c>
      <c r="BE1875" s="194" t="s">
        <v>13843</v>
      </c>
      <c r="BH1875" s="194"/>
      <c r="BI1875" s="194"/>
      <c r="BJ1875" s="230">
        <v>4</v>
      </c>
      <c r="BK1875" s="230" t="s">
        <v>7782</v>
      </c>
      <c r="BL1875" s="198" t="s">
        <v>7412</v>
      </c>
      <c r="CQ1875" s="199">
        <v>1</v>
      </c>
    </row>
    <row r="1876" spans="52:95" x14ac:dyDescent="0.25">
      <c r="AZ1876" s="230" t="s">
        <v>2153</v>
      </c>
      <c r="BA1876" s="230" t="s">
        <v>5333</v>
      </c>
      <c r="BB1876" s="230">
        <v>4</v>
      </c>
      <c r="BC1876" s="194" t="s">
        <v>7806</v>
      </c>
      <c r="BD1876" s="194" t="s">
        <v>7807</v>
      </c>
      <c r="BE1876" s="194" t="s">
        <v>7808</v>
      </c>
      <c r="BF1876" s="194" t="s">
        <v>7654</v>
      </c>
      <c r="BG1876" s="194" t="s">
        <v>7809</v>
      </c>
      <c r="BH1876" s="194" t="s">
        <v>7810</v>
      </c>
      <c r="BI1876" s="194" t="s">
        <v>7811</v>
      </c>
      <c r="BJ1876" s="230">
        <v>4</v>
      </c>
      <c r="BK1876" s="230" t="s">
        <v>7812</v>
      </c>
      <c r="BL1876" s="198" t="s">
        <v>7412</v>
      </c>
      <c r="CQ1876" s="199">
        <v>1</v>
      </c>
    </row>
    <row r="1877" spans="52:95" x14ac:dyDescent="0.25">
      <c r="AZ1877" s="230" t="s">
        <v>2153</v>
      </c>
      <c r="BA1877" s="230" t="s">
        <v>5333</v>
      </c>
      <c r="BB1877" s="230">
        <v>5</v>
      </c>
      <c r="BC1877" s="194" t="s">
        <v>7836</v>
      </c>
      <c r="BD1877" s="194" t="s">
        <v>7837</v>
      </c>
      <c r="BE1877" s="194" t="s">
        <v>7838</v>
      </c>
      <c r="BF1877" s="194" t="s">
        <v>7839</v>
      </c>
      <c r="BG1877" s="194" t="s">
        <v>7840</v>
      </c>
      <c r="BH1877" s="194" t="s">
        <v>7533</v>
      </c>
      <c r="BI1877" s="194"/>
      <c r="BJ1877" s="230">
        <v>4</v>
      </c>
      <c r="BK1877" s="230" t="s">
        <v>7841</v>
      </c>
      <c r="BL1877" s="198" t="s">
        <v>7412</v>
      </c>
      <c r="CQ1877" s="199">
        <v>1</v>
      </c>
    </row>
    <row r="1878" spans="52:95" x14ac:dyDescent="0.25">
      <c r="AZ1878" s="230" t="s">
        <v>2165</v>
      </c>
      <c r="BA1878" s="230" t="s">
        <v>5332</v>
      </c>
      <c r="BB1878" s="230">
        <v>1</v>
      </c>
      <c r="BC1878" s="194" t="s">
        <v>7408</v>
      </c>
      <c r="BD1878" s="194" t="s">
        <v>10683</v>
      </c>
      <c r="BJ1878" s="230">
        <v>4</v>
      </c>
      <c r="BK1878" s="230" t="s">
        <v>7411</v>
      </c>
      <c r="BL1878" s="198" t="s">
        <v>7412</v>
      </c>
      <c r="CQ1878" s="199">
        <v>1</v>
      </c>
    </row>
    <row r="1879" spans="52:95" x14ac:dyDescent="0.25">
      <c r="AZ1879" s="230" t="s">
        <v>2165</v>
      </c>
      <c r="BA1879" s="230" t="s">
        <v>5332</v>
      </c>
      <c r="BB1879" s="230">
        <v>2</v>
      </c>
      <c r="BC1879" s="194" t="s">
        <v>7439</v>
      </c>
      <c r="BD1879" s="194" t="s">
        <v>13846</v>
      </c>
      <c r="BE1879" s="194" t="s">
        <v>7441</v>
      </c>
      <c r="BF1879" s="194" t="s">
        <v>7442</v>
      </c>
      <c r="BG1879" s="194" t="s">
        <v>7443</v>
      </c>
      <c r="BJ1879" s="230">
        <v>4</v>
      </c>
      <c r="BK1879" s="230" t="s">
        <v>7444</v>
      </c>
      <c r="BL1879" s="198" t="s">
        <v>7412</v>
      </c>
      <c r="CQ1879" s="199">
        <v>1</v>
      </c>
    </row>
    <row r="1880" spans="52:95" x14ac:dyDescent="0.25">
      <c r="AZ1880" s="230" t="s">
        <v>2165</v>
      </c>
      <c r="BA1880" s="230" t="s">
        <v>5332</v>
      </c>
      <c r="BB1880" s="230">
        <v>3</v>
      </c>
      <c r="BC1880" s="194" t="s">
        <v>7472</v>
      </c>
      <c r="BD1880" s="194" t="s">
        <v>13847</v>
      </c>
      <c r="BE1880" s="194" t="s">
        <v>13848</v>
      </c>
      <c r="BJ1880" s="230">
        <v>4</v>
      </c>
      <c r="BK1880" s="230" t="s">
        <v>7474</v>
      </c>
      <c r="BL1880" s="198" t="s">
        <v>7412</v>
      </c>
      <c r="CQ1880" s="199">
        <v>1</v>
      </c>
    </row>
    <row r="1881" spans="52:95" x14ac:dyDescent="0.25">
      <c r="AZ1881" s="230" t="s">
        <v>2165</v>
      </c>
      <c r="BA1881" s="230" t="s">
        <v>5332</v>
      </c>
      <c r="BB1881" s="230">
        <v>4</v>
      </c>
      <c r="BC1881" s="194" t="s">
        <v>7502</v>
      </c>
      <c r="BD1881" s="194" t="s">
        <v>13848</v>
      </c>
      <c r="BE1881" s="194" t="s">
        <v>13849</v>
      </c>
      <c r="BJ1881" s="230">
        <v>4</v>
      </c>
      <c r="BK1881" s="230" t="s">
        <v>7504</v>
      </c>
      <c r="BL1881" s="198" t="s">
        <v>7412</v>
      </c>
      <c r="CQ1881" s="199">
        <v>1</v>
      </c>
    </row>
    <row r="1882" spans="52:95" x14ac:dyDescent="0.25">
      <c r="AZ1882" s="230" t="s">
        <v>2165</v>
      </c>
      <c r="BA1882" s="230" t="s">
        <v>5332</v>
      </c>
      <c r="BB1882" s="230">
        <v>5</v>
      </c>
      <c r="BC1882" s="194" t="s">
        <v>7529</v>
      </c>
      <c r="BD1882" s="194" t="s">
        <v>13850</v>
      </c>
      <c r="BE1882" s="194" t="s">
        <v>7532</v>
      </c>
      <c r="BF1882" s="194" t="s">
        <v>7533</v>
      </c>
      <c r="BJ1882" s="230">
        <v>4</v>
      </c>
      <c r="BK1882" s="230" t="s">
        <v>7534</v>
      </c>
      <c r="BL1882" s="198" t="s">
        <v>7412</v>
      </c>
      <c r="CQ1882" s="199">
        <v>1</v>
      </c>
    </row>
    <row r="1883" spans="52:95" x14ac:dyDescent="0.25">
      <c r="AZ1883" s="230" t="s">
        <v>2165</v>
      </c>
      <c r="BA1883" s="230" t="s">
        <v>7562</v>
      </c>
      <c r="BB1883" s="230">
        <v>1</v>
      </c>
      <c r="BC1883" s="194" t="s">
        <v>7563</v>
      </c>
      <c r="BD1883" s="194" t="s">
        <v>13848</v>
      </c>
      <c r="BJ1883" s="230">
        <v>4</v>
      </c>
      <c r="BK1883" s="230" t="s">
        <v>7564</v>
      </c>
      <c r="BL1883" s="198" t="s">
        <v>7412</v>
      </c>
      <c r="CQ1883" s="199">
        <v>1</v>
      </c>
    </row>
    <row r="1884" spans="52:95" x14ac:dyDescent="0.25">
      <c r="AZ1884" s="230" t="s">
        <v>2165</v>
      </c>
      <c r="BA1884" s="230" t="s">
        <v>7562</v>
      </c>
      <c r="BB1884" s="230">
        <v>2</v>
      </c>
      <c r="BC1884" s="194" t="s">
        <v>7589</v>
      </c>
      <c r="BD1884" s="194" t="s">
        <v>7590</v>
      </c>
      <c r="BE1884" s="194" t="s">
        <v>7591</v>
      </c>
      <c r="BF1884" s="194" t="s">
        <v>7443</v>
      </c>
      <c r="BG1884" s="194" t="s">
        <v>7442</v>
      </c>
      <c r="BH1884" s="230" t="s">
        <v>7592</v>
      </c>
      <c r="BJ1884" s="230">
        <v>4</v>
      </c>
      <c r="BK1884" s="230" t="s">
        <v>7593</v>
      </c>
      <c r="BL1884" s="198" t="s">
        <v>7412</v>
      </c>
      <c r="CQ1884" s="199">
        <v>1</v>
      </c>
    </row>
    <row r="1885" spans="52:95" x14ac:dyDescent="0.25">
      <c r="AZ1885" s="230" t="s">
        <v>2165</v>
      </c>
      <c r="BA1885" s="230" t="s">
        <v>7562</v>
      </c>
      <c r="BB1885" s="230">
        <v>3</v>
      </c>
      <c r="BC1885" s="194" t="s">
        <v>7620</v>
      </c>
      <c r="BD1885" s="194" t="s">
        <v>13847</v>
      </c>
      <c r="BE1885" s="194" t="s">
        <v>13848</v>
      </c>
      <c r="BJ1885" s="230">
        <v>4</v>
      </c>
      <c r="BK1885" s="230" t="s">
        <v>7622</v>
      </c>
      <c r="BL1885" s="198" t="s">
        <v>7412</v>
      </c>
      <c r="CQ1885" s="199">
        <v>1</v>
      </c>
    </row>
    <row r="1886" spans="52:95" x14ac:dyDescent="0.25">
      <c r="AZ1886" s="230" t="s">
        <v>2165</v>
      </c>
      <c r="BA1886" s="230" t="s">
        <v>7562</v>
      </c>
      <c r="BB1886" s="230">
        <v>4</v>
      </c>
      <c r="BC1886" s="194" t="s">
        <v>7649</v>
      </c>
      <c r="BD1886" s="194" t="s">
        <v>7650</v>
      </c>
      <c r="BE1886" s="194" t="s">
        <v>7651</v>
      </c>
      <c r="BF1886" s="194" t="s">
        <v>7652</v>
      </c>
      <c r="BG1886" s="194" t="s">
        <v>7653</v>
      </c>
      <c r="BH1886" s="230" t="s">
        <v>7654</v>
      </c>
      <c r="BI1886" s="230" t="s">
        <v>7655</v>
      </c>
      <c r="BJ1886" s="230">
        <v>4</v>
      </c>
      <c r="BK1886" s="230" t="s">
        <v>7656</v>
      </c>
      <c r="BL1886" s="198" t="s">
        <v>7412</v>
      </c>
      <c r="CQ1886" s="199">
        <v>1</v>
      </c>
    </row>
    <row r="1887" spans="52:95" x14ac:dyDescent="0.25">
      <c r="AZ1887" s="230" t="s">
        <v>2165</v>
      </c>
      <c r="BA1887" s="230" t="s">
        <v>7562</v>
      </c>
      <c r="BB1887" s="230">
        <v>5</v>
      </c>
      <c r="BC1887" s="194" t="s">
        <v>7686</v>
      </c>
      <c r="BD1887" s="194" t="s">
        <v>7687</v>
      </c>
      <c r="BE1887" s="194" t="s">
        <v>7688</v>
      </c>
      <c r="BF1887" s="194" t="s">
        <v>7689</v>
      </c>
      <c r="BG1887" s="194" t="s">
        <v>7690</v>
      </c>
      <c r="BH1887" s="230" t="s">
        <v>7691</v>
      </c>
      <c r="BJ1887" s="230">
        <v>4</v>
      </c>
      <c r="BK1887" s="230" t="s">
        <v>7692</v>
      </c>
      <c r="BL1887" s="198" t="s">
        <v>7412</v>
      </c>
      <c r="CQ1887" s="199">
        <v>1</v>
      </c>
    </row>
    <row r="1888" spans="52:95" x14ac:dyDescent="0.25">
      <c r="AZ1888" s="230" t="s">
        <v>2165</v>
      </c>
      <c r="BA1888" s="230" t="s">
        <v>5333</v>
      </c>
      <c r="BB1888" s="230">
        <v>1</v>
      </c>
      <c r="BC1888" s="194" t="s">
        <v>7719</v>
      </c>
      <c r="BD1888" s="194" t="s">
        <v>10683</v>
      </c>
      <c r="BH1888" s="194"/>
      <c r="BI1888" s="194"/>
      <c r="BJ1888" s="230">
        <v>4</v>
      </c>
      <c r="BK1888" s="230" t="s">
        <v>7720</v>
      </c>
      <c r="BL1888" s="198" t="s">
        <v>7412</v>
      </c>
      <c r="CQ1888" s="199">
        <v>1</v>
      </c>
    </row>
    <row r="1889" spans="52:95" x14ac:dyDescent="0.25">
      <c r="AZ1889" s="230" t="s">
        <v>2165</v>
      </c>
      <c r="BA1889" s="230" t="s">
        <v>5333</v>
      </c>
      <c r="BB1889" s="230">
        <v>2</v>
      </c>
      <c r="BC1889" s="194" t="s">
        <v>7745</v>
      </c>
      <c r="BD1889" s="194" t="s">
        <v>7746</v>
      </c>
      <c r="BE1889" s="194" t="s">
        <v>7747</v>
      </c>
      <c r="BF1889" s="194" t="s">
        <v>7748</v>
      </c>
      <c r="BG1889" s="194" t="s">
        <v>7749</v>
      </c>
      <c r="BH1889" s="194" t="s">
        <v>7750</v>
      </c>
      <c r="BI1889" s="194"/>
      <c r="BJ1889" s="230">
        <v>4</v>
      </c>
      <c r="BK1889" s="230" t="s">
        <v>7751</v>
      </c>
      <c r="BL1889" s="198" t="s">
        <v>7412</v>
      </c>
      <c r="CQ1889" s="199">
        <v>1</v>
      </c>
    </row>
    <row r="1890" spans="52:95" x14ac:dyDescent="0.25">
      <c r="AZ1890" s="230" t="s">
        <v>2165</v>
      </c>
      <c r="BA1890" s="230" t="s">
        <v>5333</v>
      </c>
      <c r="BB1890" s="230">
        <v>3</v>
      </c>
      <c r="BC1890" s="194" t="s">
        <v>7781</v>
      </c>
      <c r="BD1890" s="194" t="s">
        <v>13848</v>
      </c>
      <c r="BH1890" s="194"/>
      <c r="BI1890" s="194"/>
      <c r="BJ1890" s="230">
        <v>4</v>
      </c>
      <c r="BK1890" s="230" t="s">
        <v>7782</v>
      </c>
      <c r="BL1890" s="198" t="s">
        <v>7412</v>
      </c>
      <c r="CQ1890" s="199">
        <v>1</v>
      </c>
    </row>
    <row r="1891" spans="52:95" x14ac:dyDescent="0.25">
      <c r="AZ1891" s="230" t="s">
        <v>2165</v>
      </c>
      <c r="BA1891" s="230" t="s">
        <v>5333</v>
      </c>
      <c r="BB1891" s="230">
        <v>4</v>
      </c>
      <c r="BC1891" s="194" t="s">
        <v>7806</v>
      </c>
      <c r="BD1891" s="194" t="s">
        <v>7807</v>
      </c>
      <c r="BE1891" s="194" t="s">
        <v>7808</v>
      </c>
      <c r="BF1891" s="194" t="s">
        <v>7654</v>
      </c>
      <c r="BG1891" s="194" t="s">
        <v>7809</v>
      </c>
      <c r="BH1891" s="194" t="s">
        <v>7810</v>
      </c>
      <c r="BI1891" s="194" t="s">
        <v>7811</v>
      </c>
      <c r="BJ1891" s="230">
        <v>4</v>
      </c>
      <c r="BK1891" s="230" t="s">
        <v>7812</v>
      </c>
      <c r="BL1891" s="198" t="s">
        <v>7412</v>
      </c>
      <c r="CQ1891" s="199">
        <v>1</v>
      </c>
    </row>
    <row r="1892" spans="52:95" x14ac:dyDescent="0.25">
      <c r="AZ1892" s="230" t="s">
        <v>2165</v>
      </c>
      <c r="BA1892" s="230" t="s">
        <v>5333</v>
      </c>
      <c r="BB1892" s="230">
        <v>5</v>
      </c>
      <c r="BC1892" s="194" t="s">
        <v>7836</v>
      </c>
      <c r="BD1892" s="194" t="s">
        <v>7837</v>
      </c>
      <c r="BE1892" s="194" t="s">
        <v>7838</v>
      </c>
      <c r="BF1892" s="194" t="s">
        <v>7839</v>
      </c>
      <c r="BG1892" s="194" t="s">
        <v>7840</v>
      </c>
      <c r="BH1892" s="194" t="s">
        <v>7533</v>
      </c>
      <c r="BI1892" s="194"/>
      <c r="BJ1892" s="230">
        <v>4</v>
      </c>
      <c r="BK1892" s="230" t="s">
        <v>7841</v>
      </c>
      <c r="BL1892" s="198" t="s">
        <v>7412</v>
      </c>
      <c r="CQ1892" s="199">
        <v>1</v>
      </c>
    </row>
    <row r="1893" spans="52:95" x14ac:dyDescent="0.25">
      <c r="AZ1893" s="230" t="s">
        <v>2177</v>
      </c>
      <c r="BA1893" s="230" t="s">
        <v>5332</v>
      </c>
      <c r="BB1893" s="230">
        <v>1</v>
      </c>
      <c r="BC1893" s="194" t="s">
        <v>7408</v>
      </c>
      <c r="BD1893" s="194" t="s">
        <v>13851</v>
      </c>
      <c r="BE1893" s="194" t="s">
        <v>10683</v>
      </c>
      <c r="BJ1893" s="230">
        <v>4</v>
      </c>
      <c r="BK1893" s="230" t="s">
        <v>7411</v>
      </c>
      <c r="BL1893" s="198" t="s">
        <v>7412</v>
      </c>
      <c r="CQ1893" s="199">
        <v>1</v>
      </c>
    </row>
    <row r="1894" spans="52:95" x14ac:dyDescent="0.25">
      <c r="AZ1894" s="230" t="s">
        <v>2177</v>
      </c>
      <c r="BA1894" s="230" t="s">
        <v>5332</v>
      </c>
      <c r="BB1894" s="230">
        <v>2</v>
      </c>
      <c r="BC1894" s="194" t="s">
        <v>7439</v>
      </c>
      <c r="BD1894" s="194" t="s">
        <v>13852</v>
      </c>
      <c r="BE1894" s="194" t="s">
        <v>7441</v>
      </c>
      <c r="BF1894" s="194" t="s">
        <v>7442</v>
      </c>
      <c r="BG1894" s="194" t="s">
        <v>7443</v>
      </c>
      <c r="BJ1894" s="230">
        <v>4</v>
      </c>
      <c r="BK1894" s="230" t="s">
        <v>7444</v>
      </c>
      <c r="BL1894" s="198" t="s">
        <v>7412</v>
      </c>
      <c r="CQ1894" s="199">
        <v>1</v>
      </c>
    </row>
    <row r="1895" spans="52:95" x14ac:dyDescent="0.25">
      <c r="AZ1895" s="230" t="s">
        <v>2177</v>
      </c>
      <c r="BA1895" s="230" t="s">
        <v>5332</v>
      </c>
      <c r="BB1895" s="230">
        <v>3</v>
      </c>
      <c r="BC1895" s="194" t="s">
        <v>7472</v>
      </c>
      <c r="BD1895" s="194" t="s">
        <v>13853</v>
      </c>
      <c r="BE1895" s="194" t="s">
        <v>13854</v>
      </c>
      <c r="BJ1895" s="230">
        <v>4</v>
      </c>
      <c r="BK1895" s="230" t="s">
        <v>7474</v>
      </c>
      <c r="BL1895" s="198" t="s">
        <v>7412</v>
      </c>
      <c r="CQ1895" s="199">
        <v>1</v>
      </c>
    </row>
    <row r="1896" spans="52:95" x14ac:dyDescent="0.25">
      <c r="AZ1896" s="230" t="s">
        <v>2177</v>
      </c>
      <c r="BA1896" s="230" t="s">
        <v>5332</v>
      </c>
      <c r="BB1896" s="230">
        <v>4</v>
      </c>
      <c r="BC1896" s="194" t="s">
        <v>7502</v>
      </c>
      <c r="BD1896" s="194" t="s">
        <v>13854</v>
      </c>
      <c r="BE1896" s="194" t="s">
        <v>13855</v>
      </c>
      <c r="BJ1896" s="230">
        <v>4</v>
      </c>
      <c r="BK1896" s="230" t="s">
        <v>7504</v>
      </c>
      <c r="BL1896" s="198" t="s">
        <v>7412</v>
      </c>
      <c r="CQ1896" s="199">
        <v>1</v>
      </c>
    </row>
    <row r="1897" spans="52:95" x14ac:dyDescent="0.25">
      <c r="AZ1897" s="230" t="s">
        <v>2177</v>
      </c>
      <c r="BA1897" s="230" t="s">
        <v>5332</v>
      </c>
      <c r="BB1897" s="230">
        <v>5</v>
      </c>
      <c r="BC1897" s="194" t="s">
        <v>7529</v>
      </c>
      <c r="BD1897" s="194" t="s">
        <v>13856</v>
      </c>
      <c r="BE1897" s="194" t="s">
        <v>7532</v>
      </c>
      <c r="BF1897" s="194" t="s">
        <v>7533</v>
      </c>
      <c r="BJ1897" s="230">
        <v>4</v>
      </c>
      <c r="BK1897" s="230" t="s">
        <v>7534</v>
      </c>
      <c r="BL1897" s="198" t="s">
        <v>7412</v>
      </c>
      <c r="CQ1897" s="199">
        <v>1</v>
      </c>
    </row>
    <row r="1898" spans="52:95" x14ac:dyDescent="0.25">
      <c r="AZ1898" s="230" t="s">
        <v>2177</v>
      </c>
      <c r="BA1898" s="230" t="s">
        <v>7562</v>
      </c>
      <c r="BB1898" s="230">
        <v>1</v>
      </c>
      <c r="BC1898" s="194" t="s">
        <v>7563</v>
      </c>
      <c r="BD1898" s="194" t="s">
        <v>13854</v>
      </c>
      <c r="BJ1898" s="230">
        <v>4</v>
      </c>
      <c r="BK1898" s="230" t="s">
        <v>7564</v>
      </c>
      <c r="BL1898" s="198" t="s">
        <v>7412</v>
      </c>
      <c r="CQ1898" s="199">
        <v>1</v>
      </c>
    </row>
    <row r="1899" spans="52:95" x14ac:dyDescent="0.25">
      <c r="AZ1899" s="230" t="s">
        <v>2177</v>
      </c>
      <c r="BA1899" s="230" t="s">
        <v>7562</v>
      </c>
      <c r="BB1899" s="230">
        <v>2</v>
      </c>
      <c r="BC1899" s="194" t="s">
        <v>7589</v>
      </c>
      <c r="BD1899" s="194" t="s">
        <v>7590</v>
      </c>
      <c r="BE1899" s="194" t="s">
        <v>7591</v>
      </c>
      <c r="BF1899" s="194" t="s">
        <v>7443</v>
      </c>
      <c r="BG1899" s="194" t="s">
        <v>7442</v>
      </c>
      <c r="BH1899" s="230" t="s">
        <v>7592</v>
      </c>
      <c r="BJ1899" s="230">
        <v>4</v>
      </c>
      <c r="BK1899" s="230" t="s">
        <v>7593</v>
      </c>
      <c r="BL1899" s="198" t="s">
        <v>7412</v>
      </c>
      <c r="CQ1899" s="199">
        <v>1</v>
      </c>
    </row>
    <row r="1900" spans="52:95" x14ac:dyDescent="0.25">
      <c r="AZ1900" s="230" t="s">
        <v>2177</v>
      </c>
      <c r="BA1900" s="230" t="s">
        <v>7562</v>
      </c>
      <c r="BB1900" s="230">
        <v>3</v>
      </c>
      <c r="BC1900" s="194" t="s">
        <v>7620</v>
      </c>
      <c r="BD1900" s="194" t="s">
        <v>13853</v>
      </c>
      <c r="BE1900" s="194" t="s">
        <v>13854</v>
      </c>
      <c r="BJ1900" s="230">
        <v>4</v>
      </c>
      <c r="BK1900" s="230" t="s">
        <v>7622</v>
      </c>
      <c r="BL1900" s="198" t="s">
        <v>7412</v>
      </c>
      <c r="CQ1900" s="199">
        <v>1</v>
      </c>
    </row>
    <row r="1901" spans="52:95" x14ac:dyDescent="0.25">
      <c r="AZ1901" s="230" t="s">
        <v>2177</v>
      </c>
      <c r="BA1901" s="230" t="s">
        <v>7562</v>
      </c>
      <c r="BB1901" s="230">
        <v>4</v>
      </c>
      <c r="BC1901" s="194" t="s">
        <v>7649</v>
      </c>
      <c r="BD1901" s="194" t="s">
        <v>7650</v>
      </c>
      <c r="BE1901" s="194" t="s">
        <v>7651</v>
      </c>
      <c r="BF1901" s="194" t="s">
        <v>7652</v>
      </c>
      <c r="BG1901" s="194" t="s">
        <v>7653</v>
      </c>
      <c r="BH1901" s="230" t="s">
        <v>7654</v>
      </c>
      <c r="BI1901" s="230" t="s">
        <v>7655</v>
      </c>
      <c r="BJ1901" s="230">
        <v>4</v>
      </c>
      <c r="BK1901" s="230" t="s">
        <v>7656</v>
      </c>
      <c r="BL1901" s="198" t="s">
        <v>7412</v>
      </c>
      <c r="CQ1901" s="199">
        <v>1</v>
      </c>
    </row>
    <row r="1902" spans="52:95" x14ac:dyDescent="0.25">
      <c r="AZ1902" s="230" t="s">
        <v>2177</v>
      </c>
      <c r="BA1902" s="230" t="s">
        <v>7562</v>
      </c>
      <c r="BB1902" s="230">
        <v>5</v>
      </c>
      <c r="BC1902" s="194" t="s">
        <v>7686</v>
      </c>
      <c r="BD1902" s="194" t="s">
        <v>7687</v>
      </c>
      <c r="BE1902" s="194" t="s">
        <v>7688</v>
      </c>
      <c r="BF1902" s="194" t="s">
        <v>7689</v>
      </c>
      <c r="BG1902" s="194" t="s">
        <v>7690</v>
      </c>
      <c r="BH1902" s="230" t="s">
        <v>7691</v>
      </c>
      <c r="BJ1902" s="230">
        <v>4</v>
      </c>
      <c r="BK1902" s="230" t="s">
        <v>7692</v>
      </c>
      <c r="BL1902" s="198" t="s">
        <v>7412</v>
      </c>
      <c r="CQ1902" s="199">
        <v>1</v>
      </c>
    </row>
    <row r="1903" spans="52:95" x14ac:dyDescent="0.25">
      <c r="AZ1903" s="230" t="s">
        <v>2177</v>
      </c>
      <c r="BA1903" s="230" t="s">
        <v>5333</v>
      </c>
      <c r="BB1903" s="230">
        <v>1</v>
      </c>
      <c r="BC1903" s="194" t="s">
        <v>7719</v>
      </c>
      <c r="BD1903" s="194" t="s">
        <v>13851</v>
      </c>
      <c r="BE1903" s="194" t="s">
        <v>10683</v>
      </c>
      <c r="BH1903" s="194"/>
      <c r="BI1903" s="194"/>
      <c r="BJ1903" s="230">
        <v>4</v>
      </c>
      <c r="BK1903" s="230" t="s">
        <v>7720</v>
      </c>
      <c r="BL1903" s="198" t="s">
        <v>7412</v>
      </c>
      <c r="CQ1903" s="199">
        <v>1</v>
      </c>
    </row>
    <row r="1904" spans="52:95" x14ac:dyDescent="0.25">
      <c r="AZ1904" s="230" t="s">
        <v>2177</v>
      </c>
      <c r="BA1904" s="230" t="s">
        <v>5333</v>
      </c>
      <c r="BB1904" s="230">
        <v>2</v>
      </c>
      <c r="BC1904" s="194" t="s">
        <v>7745</v>
      </c>
      <c r="BD1904" s="194" t="s">
        <v>7746</v>
      </c>
      <c r="BE1904" s="194" t="s">
        <v>7747</v>
      </c>
      <c r="BF1904" s="194" t="s">
        <v>7748</v>
      </c>
      <c r="BG1904" s="194" t="s">
        <v>7749</v>
      </c>
      <c r="BH1904" s="194" t="s">
        <v>7750</v>
      </c>
      <c r="BI1904" s="194"/>
      <c r="BJ1904" s="230">
        <v>4</v>
      </c>
      <c r="BK1904" s="230" t="s">
        <v>7751</v>
      </c>
      <c r="BL1904" s="198" t="s">
        <v>7412</v>
      </c>
      <c r="CQ1904" s="199">
        <v>1</v>
      </c>
    </row>
    <row r="1905" spans="52:95" x14ac:dyDescent="0.25">
      <c r="AZ1905" s="230" t="s">
        <v>2177</v>
      </c>
      <c r="BA1905" s="230" t="s">
        <v>5333</v>
      </c>
      <c r="BB1905" s="230">
        <v>3</v>
      </c>
      <c r="BC1905" s="194" t="s">
        <v>7781</v>
      </c>
      <c r="BD1905" s="194" t="s">
        <v>13851</v>
      </c>
      <c r="BE1905" s="194" t="s">
        <v>13854</v>
      </c>
      <c r="BH1905" s="194"/>
      <c r="BI1905" s="194"/>
      <c r="BJ1905" s="230">
        <v>4</v>
      </c>
      <c r="BK1905" s="230" t="s">
        <v>7782</v>
      </c>
      <c r="BL1905" s="198" t="s">
        <v>7412</v>
      </c>
      <c r="CQ1905" s="199">
        <v>1</v>
      </c>
    </row>
    <row r="1906" spans="52:95" x14ac:dyDescent="0.25">
      <c r="AZ1906" s="230" t="s">
        <v>2177</v>
      </c>
      <c r="BA1906" s="230" t="s">
        <v>5333</v>
      </c>
      <c r="BB1906" s="230">
        <v>4</v>
      </c>
      <c r="BC1906" s="194" t="s">
        <v>7806</v>
      </c>
      <c r="BD1906" s="194" t="s">
        <v>7807</v>
      </c>
      <c r="BE1906" s="194" t="s">
        <v>7808</v>
      </c>
      <c r="BF1906" s="194" t="s">
        <v>7654</v>
      </c>
      <c r="BG1906" s="194" t="s">
        <v>7809</v>
      </c>
      <c r="BH1906" s="194" t="s">
        <v>7810</v>
      </c>
      <c r="BI1906" s="194" t="s">
        <v>7811</v>
      </c>
      <c r="BJ1906" s="230">
        <v>4</v>
      </c>
      <c r="BK1906" s="230" t="s">
        <v>7812</v>
      </c>
      <c r="BL1906" s="198" t="s">
        <v>7412</v>
      </c>
      <c r="CQ1906" s="199">
        <v>1</v>
      </c>
    </row>
    <row r="1907" spans="52:95" x14ac:dyDescent="0.25">
      <c r="AZ1907" s="230" t="s">
        <v>2177</v>
      </c>
      <c r="BA1907" s="230" t="s">
        <v>5333</v>
      </c>
      <c r="BB1907" s="230">
        <v>5</v>
      </c>
      <c r="BC1907" s="194" t="s">
        <v>7836</v>
      </c>
      <c r="BD1907" s="194" t="s">
        <v>7837</v>
      </c>
      <c r="BE1907" s="194" t="s">
        <v>7838</v>
      </c>
      <c r="BF1907" s="194" t="s">
        <v>7839</v>
      </c>
      <c r="BG1907" s="194" t="s">
        <v>7840</v>
      </c>
      <c r="BH1907" s="194" t="s">
        <v>7533</v>
      </c>
      <c r="BI1907" s="194"/>
      <c r="BJ1907" s="230">
        <v>4</v>
      </c>
      <c r="BK1907" s="230" t="s">
        <v>7841</v>
      </c>
      <c r="BL1907" s="198" t="s">
        <v>7412</v>
      </c>
      <c r="CQ1907" s="199">
        <v>1</v>
      </c>
    </row>
    <row r="1908" spans="52:95" x14ac:dyDescent="0.25">
      <c r="AZ1908" s="230" t="s">
        <v>2189</v>
      </c>
      <c r="BA1908" s="230" t="s">
        <v>5332</v>
      </c>
      <c r="BB1908" s="230">
        <v>1</v>
      </c>
      <c r="BC1908" s="194" t="s">
        <v>7408</v>
      </c>
      <c r="BD1908" s="194" t="s">
        <v>13857</v>
      </c>
      <c r="BE1908" s="194" t="s">
        <v>10683</v>
      </c>
      <c r="BI1908" s="194"/>
      <c r="BJ1908" s="230">
        <v>4</v>
      </c>
      <c r="BK1908" s="230" t="s">
        <v>7411</v>
      </c>
      <c r="BL1908" s="198" t="s">
        <v>7412</v>
      </c>
      <c r="CQ1908" s="199">
        <v>1</v>
      </c>
    </row>
    <row r="1909" spans="52:95" x14ac:dyDescent="0.25">
      <c r="AZ1909" s="230" t="s">
        <v>2189</v>
      </c>
      <c r="BA1909" s="230" t="s">
        <v>5332</v>
      </c>
      <c r="BB1909" s="230">
        <v>2</v>
      </c>
      <c r="BC1909" s="194" t="s">
        <v>7439</v>
      </c>
      <c r="BD1909" s="194" t="s">
        <v>13858</v>
      </c>
      <c r="BE1909" s="194" t="s">
        <v>7441</v>
      </c>
      <c r="BF1909" s="194" t="s">
        <v>7442</v>
      </c>
      <c r="BG1909" s="194" t="s">
        <v>7443</v>
      </c>
      <c r="BI1909" s="194"/>
      <c r="BJ1909" s="230">
        <v>4</v>
      </c>
      <c r="BK1909" s="230" t="s">
        <v>7444</v>
      </c>
      <c r="BL1909" s="198" t="s">
        <v>7412</v>
      </c>
      <c r="CQ1909" s="199">
        <v>1</v>
      </c>
    </row>
    <row r="1910" spans="52:95" x14ac:dyDescent="0.25">
      <c r="AZ1910" s="230" t="s">
        <v>2189</v>
      </c>
      <c r="BA1910" s="230" t="s">
        <v>5332</v>
      </c>
      <c r="BB1910" s="230">
        <v>3</v>
      </c>
      <c r="BC1910" s="194" t="s">
        <v>7472</v>
      </c>
      <c r="BD1910" s="194" t="s">
        <v>13859</v>
      </c>
      <c r="BE1910" s="194" t="s">
        <v>13860</v>
      </c>
      <c r="BI1910" s="194"/>
      <c r="BJ1910" s="230">
        <v>4</v>
      </c>
      <c r="BK1910" s="230" t="s">
        <v>7474</v>
      </c>
      <c r="BL1910" s="198" t="s">
        <v>7412</v>
      </c>
      <c r="CQ1910" s="199">
        <v>1</v>
      </c>
    </row>
    <row r="1911" spans="52:95" x14ac:dyDescent="0.25">
      <c r="AZ1911" s="230" t="s">
        <v>2189</v>
      </c>
      <c r="BA1911" s="230" t="s">
        <v>5332</v>
      </c>
      <c r="BB1911" s="230">
        <v>4</v>
      </c>
      <c r="BC1911" s="194" t="s">
        <v>7502</v>
      </c>
      <c r="BD1911" s="194" t="s">
        <v>13860</v>
      </c>
      <c r="BE1911" s="194" t="s">
        <v>13861</v>
      </c>
      <c r="BJ1911" s="230">
        <v>4</v>
      </c>
      <c r="BK1911" s="230" t="s">
        <v>7504</v>
      </c>
      <c r="BL1911" s="198" t="s">
        <v>7412</v>
      </c>
      <c r="CQ1911" s="199">
        <v>1</v>
      </c>
    </row>
    <row r="1912" spans="52:95" x14ac:dyDescent="0.25">
      <c r="AZ1912" s="230" t="s">
        <v>2189</v>
      </c>
      <c r="BA1912" s="230" t="s">
        <v>5332</v>
      </c>
      <c r="BB1912" s="230">
        <v>5</v>
      </c>
      <c r="BC1912" s="194" t="s">
        <v>7529</v>
      </c>
      <c r="BD1912" s="194" t="s">
        <v>10497</v>
      </c>
      <c r="BE1912" s="194" t="s">
        <v>7532</v>
      </c>
      <c r="BF1912" s="194" t="s">
        <v>7533</v>
      </c>
      <c r="BJ1912" s="230">
        <v>4</v>
      </c>
      <c r="BK1912" s="230" t="s">
        <v>7534</v>
      </c>
      <c r="BL1912" s="198" t="s">
        <v>7412</v>
      </c>
      <c r="CQ1912" s="199">
        <v>1</v>
      </c>
    </row>
    <row r="1913" spans="52:95" x14ac:dyDescent="0.25">
      <c r="AZ1913" s="230" t="s">
        <v>2189</v>
      </c>
      <c r="BA1913" s="230" t="s">
        <v>7562</v>
      </c>
      <c r="BB1913" s="230">
        <v>1</v>
      </c>
      <c r="BC1913" s="194" t="s">
        <v>7563</v>
      </c>
      <c r="BD1913" s="194" t="s">
        <v>13860</v>
      </c>
      <c r="BJ1913" s="230">
        <v>4</v>
      </c>
      <c r="BK1913" s="230" t="s">
        <v>7564</v>
      </c>
      <c r="BL1913" s="198" t="s">
        <v>7412</v>
      </c>
      <c r="CQ1913" s="199">
        <v>1</v>
      </c>
    </row>
    <row r="1914" spans="52:95" x14ac:dyDescent="0.25">
      <c r="AZ1914" s="230" t="s">
        <v>2189</v>
      </c>
      <c r="BA1914" s="230" t="s">
        <v>7562</v>
      </c>
      <c r="BB1914" s="230">
        <v>2</v>
      </c>
      <c r="BC1914" s="194" t="s">
        <v>7589</v>
      </c>
      <c r="BD1914" s="194" t="s">
        <v>7590</v>
      </c>
      <c r="BE1914" s="194" t="s">
        <v>7591</v>
      </c>
      <c r="BF1914" s="194" t="s">
        <v>7443</v>
      </c>
      <c r="BG1914" s="194" t="s">
        <v>7442</v>
      </c>
      <c r="BH1914" s="230" t="s">
        <v>7592</v>
      </c>
      <c r="BJ1914" s="230">
        <v>4</v>
      </c>
      <c r="BK1914" s="230" t="s">
        <v>7593</v>
      </c>
      <c r="BL1914" s="198" t="s">
        <v>7412</v>
      </c>
      <c r="CQ1914" s="199">
        <v>1</v>
      </c>
    </row>
    <row r="1915" spans="52:95" x14ac:dyDescent="0.25">
      <c r="AZ1915" s="230" t="s">
        <v>2189</v>
      </c>
      <c r="BA1915" s="230" t="s">
        <v>7562</v>
      </c>
      <c r="BB1915" s="230">
        <v>3</v>
      </c>
      <c r="BC1915" s="194" t="s">
        <v>7620</v>
      </c>
      <c r="BD1915" s="194" t="s">
        <v>13859</v>
      </c>
      <c r="BE1915" s="194" t="s">
        <v>13860</v>
      </c>
      <c r="BI1915" s="194"/>
      <c r="BJ1915" s="230">
        <v>4</v>
      </c>
      <c r="BK1915" s="230" t="s">
        <v>7622</v>
      </c>
      <c r="BL1915" s="198" t="s">
        <v>7412</v>
      </c>
      <c r="CQ1915" s="199">
        <v>1</v>
      </c>
    </row>
    <row r="1916" spans="52:95" x14ac:dyDescent="0.25">
      <c r="AZ1916" s="230" t="s">
        <v>2189</v>
      </c>
      <c r="BA1916" s="230" t="s">
        <v>7562</v>
      </c>
      <c r="BB1916" s="230">
        <v>4</v>
      </c>
      <c r="BC1916" s="194" t="s">
        <v>7649</v>
      </c>
      <c r="BD1916" s="194" t="s">
        <v>7650</v>
      </c>
      <c r="BE1916" s="194" t="s">
        <v>7651</v>
      </c>
      <c r="BF1916" s="194" t="s">
        <v>7652</v>
      </c>
      <c r="BG1916" s="194" t="s">
        <v>7653</v>
      </c>
      <c r="BH1916" s="230" t="s">
        <v>7654</v>
      </c>
      <c r="BI1916" s="230" t="s">
        <v>7655</v>
      </c>
      <c r="BJ1916" s="230">
        <v>4</v>
      </c>
      <c r="BK1916" s="230" t="s">
        <v>7656</v>
      </c>
      <c r="BL1916" s="198" t="s">
        <v>7412</v>
      </c>
      <c r="CQ1916" s="199">
        <v>1</v>
      </c>
    </row>
    <row r="1917" spans="52:95" x14ac:dyDescent="0.25">
      <c r="AZ1917" s="230" t="s">
        <v>2189</v>
      </c>
      <c r="BA1917" s="230" t="s">
        <v>7562</v>
      </c>
      <c r="BB1917" s="230">
        <v>5</v>
      </c>
      <c r="BC1917" s="194" t="s">
        <v>7686</v>
      </c>
      <c r="BD1917" s="194" t="s">
        <v>7687</v>
      </c>
      <c r="BE1917" s="194" t="s">
        <v>7688</v>
      </c>
      <c r="BF1917" s="194" t="s">
        <v>7689</v>
      </c>
      <c r="BG1917" s="194" t="s">
        <v>7690</v>
      </c>
      <c r="BH1917" s="230" t="s">
        <v>7691</v>
      </c>
      <c r="BJ1917" s="230">
        <v>4</v>
      </c>
      <c r="BK1917" s="230" t="s">
        <v>7692</v>
      </c>
      <c r="BL1917" s="198" t="s">
        <v>7412</v>
      </c>
      <c r="CQ1917" s="199">
        <v>1</v>
      </c>
    </row>
    <row r="1918" spans="52:95" x14ac:dyDescent="0.25">
      <c r="AZ1918" s="230" t="s">
        <v>2189</v>
      </c>
      <c r="BA1918" s="230" t="s">
        <v>5333</v>
      </c>
      <c r="BB1918" s="230">
        <v>1</v>
      </c>
      <c r="BC1918" s="194" t="s">
        <v>7719</v>
      </c>
      <c r="BD1918" s="194" t="s">
        <v>13857</v>
      </c>
      <c r="BE1918" s="194" t="s">
        <v>10683</v>
      </c>
      <c r="BH1918" s="194"/>
      <c r="BI1918" s="194"/>
      <c r="BJ1918" s="230">
        <v>4</v>
      </c>
      <c r="BK1918" s="230" t="s">
        <v>7720</v>
      </c>
      <c r="BL1918" s="198" t="s">
        <v>7412</v>
      </c>
      <c r="CQ1918" s="199">
        <v>1</v>
      </c>
    </row>
    <row r="1919" spans="52:95" x14ac:dyDescent="0.25">
      <c r="AZ1919" s="230" t="s">
        <v>2189</v>
      </c>
      <c r="BA1919" s="230" t="s">
        <v>5333</v>
      </c>
      <c r="BB1919" s="230">
        <v>2</v>
      </c>
      <c r="BC1919" s="194" t="s">
        <v>7745</v>
      </c>
      <c r="BD1919" s="194" t="s">
        <v>7746</v>
      </c>
      <c r="BE1919" s="194" t="s">
        <v>7747</v>
      </c>
      <c r="BF1919" s="194" t="s">
        <v>7748</v>
      </c>
      <c r="BG1919" s="194" t="s">
        <v>7749</v>
      </c>
      <c r="BH1919" s="194" t="s">
        <v>7750</v>
      </c>
      <c r="BI1919" s="194"/>
      <c r="BJ1919" s="230">
        <v>4</v>
      </c>
      <c r="BK1919" s="230" t="s">
        <v>7751</v>
      </c>
      <c r="BL1919" s="198" t="s">
        <v>7412</v>
      </c>
      <c r="CQ1919" s="199">
        <v>1</v>
      </c>
    </row>
    <row r="1920" spans="52:95" x14ac:dyDescent="0.25">
      <c r="AZ1920" s="230" t="s">
        <v>2189</v>
      </c>
      <c r="BA1920" s="230" t="s">
        <v>5333</v>
      </c>
      <c r="BB1920" s="230">
        <v>3</v>
      </c>
      <c r="BC1920" s="194" t="s">
        <v>7781</v>
      </c>
      <c r="BD1920" s="194" t="s">
        <v>13857</v>
      </c>
      <c r="BE1920" s="194" t="s">
        <v>13860</v>
      </c>
      <c r="BH1920" s="194"/>
      <c r="BI1920" s="194"/>
      <c r="BJ1920" s="230">
        <v>4</v>
      </c>
      <c r="BK1920" s="230" t="s">
        <v>7782</v>
      </c>
      <c r="BL1920" s="198" t="s">
        <v>7412</v>
      </c>
      <c r="CQ1920" s="199">
        <v>1</v>
      </c>
    </row>
    <row r="1921" spans="52:95" x14ac:dyDescent="0.25">
      <c r="AZ1921" s="230" t="s">
        <v>2189</v>
      </c>
      <c r="BA1921" s="230" t="s">
        <v>5333</v>
      </c>
      <c r="BB1921" s="230">
        <v>4</v>
      </c>
      <c r="BC1921" s="194" t="s">
        <v>7806</v>
      </c>
      <c r="BD1921" s="194" t="s">
        <v>7807</v>
      </c>
      <c r="BE1921" s="194" t="s">
        <v>7808</v>
      </c>
      <c r="BF1921" s="194" t="s">
        <v>7654</v>
      </c>
      <c r="BG1921" s="194" t="s">
        <v>7809</v>
      </c>
      <c r="BH1921" s="194" t="s">
        <v>7810</v>
      </c>
      <c r="BI1921" s="194" t="s">
        <v>7811</v>
      </c>
      <c r="BJ1921" s="230">
        <v>4</v>
      </c>
      <c r="BK1921" s="230" t="s">
        <v>7812</v>
      </c>
      <c r="BL1921" s="198" t="s">
        <v>7412</v>
      </c>
      <c r="CQ1921" s="199">
        <v>1</v>
      </c>
    </row>
    <row r="1922" spans="52:95" x14ac:dyDescent="0.25">
      <c r="AZ1922" s="230" t="s">
        <v>2189</v>
      </c>
      <c r="BA1922" s="230" t="s">
        <v>5333</v>
      </c>
      <c r="BB1922" s="230">
        <v>5</v>
      </c>
      <c r="BC1922" s="194" t="s">
        <v>7836</v>
      </c>
      <c r="BD1922" s="194" t="s">
        <v>7837</v>
      </c>
      <c r="BE1922" s="194" t="s">
        <v>7838</v>
      </c>
      <c r="BF1922" s="194" t="s">
        <v>7839</v>
      </c>
      <c r="BG1922" s="194" t="s">
        <v>7840</v>
      </c>
      <c r="BH1922" s="194" t="s">
        <v>7533</v>
      </c>
      <c r="BI1922" s="194"/>
      <c r="BJ1922" s="230">
        <v>4</v>
      </c>
      <c r="BK1922" s="230" t="s">
        <v>7841</v>
      </c>
      <c r="BL1922" s="198" t="s">
        <v>7412</v>
      </c>
      <c r="CQ1922" s="199">
        <v>1</v>
      </c>
    </row>
    <row r="1923" spans="52:95" x14ac:dyDescent="0.25">
      <c r="AZ1923" s="230" t="s">
        <v>2201</v>
      </c>
      <c r="BA1923" s="230" t="s">
        <v>5332</v>
      </c>
      <c r="BB1923" s="230">
        <v>1</v>
      </c>
      <c r="BC1923" s="194" t="s">
        <v>7408</v>
      </c>
      <c r="BD1923" s="194" t="s">
        <v>13862</v>
      </c>
      <c r="BE1923" s="194" t="s">
        <v>10683</v>
      </c>
      <c r="BI1923" s="194"/>
      <c r="BJ1923" s="230">
        <v>4</v>
      </c>
      <c r="BK1923" s="230" t="s">
        <v>7411</v>
      </c>
      <c r="BL1923" s="198" t="s">
        <v>7412</v>
      </c>
      <c r="CQ1923" s="199">
        <v>1</v>
      </c>
    </row>
    <row r="1924" spans="52:95" x14ac:dyDescent="0.25">
      <c r="AZ1924" s="230" t="s">
        <v>2201</v>
      </c>
      <c r="BA1924" s="230" t="s">
        <v>5332</v>
      </c>
      <c r="BB1924" s="230">
        <v>2</v>
      </c>
      <c r="BC1924" s="194" t="s">
        <v>7439</v>
      </c>
      <c r="BD1924" s="194" t="s">
        <v>13863</v>
      </c>
      <c r="BE1924" s="194" t="s">
        <v>7441</v>
      </c>
      <c r="BF1924" s="194" t="s">
        <v>7442</v>
      </c>
      <c r="BG1924" s="194" t="s">
        <v>7443</v>
      </c>
      <c r="BI1924" s="194"/>
      <c r="BJ1924" s="230">
        <v>4</v>
      </c>
      <c r="BK1924" s="230" t="s">
        <v>7444</v>
      </c>
      <c r="BL1924" s="198" t="s">
        <v>7412</v>
      </c>
      <c r="CQ1924" s="199">
        <v>1</v>
      </c>
    </row>
    <row r="1925" spans="52:95" x14ac:dyDescent="0.25">
      <c r="AZ1925" s="230" t="s">
        <v>2201</v>
      </c>
      <c r="BA1925" s="230" t="s">
        <v>5332</v>
      </c>
      <c r="BB1925" s="230">
        <v>3</v>
      </c>
      <c r="BC1925" s="194" t="s">
        <v>7472</v>
      </c>
      <c r="BD1925" s="194" t="s">
        <v>13864</v>
      </c>
      <c r="BE1925" s="194" t="s">
        <v>13865</v>
      </c>
      <c r="BI1925" s="194"/>
      <c r="BJ1925" s="230">
        <v>4</v>
      </c>
      <c r="BK1925" s="230" t="s">
        <v>7474</v>
      </c>
      <c r="BL1925" s="198" t="s">
        <v>7412</v>
      </c>
      <c r="CQ1925" s="199">
        <v>1</v>
      </c>
    </row>
    <row r="1926" spans="52:95" x14ac:dyDescent="0.25">
      <c r="AZ1926" s="230" t="s">
        <v>2201</v>
      </c>
      <c r="BA1926" s="230" t="s">
        <v>5332</v>
      </c>
      <c r="BB1926" s="230">
        <v>4</v>
      </c>
      <c r="BC1926" s="194" t="s">
        <v>7502</v>
      </c>
      <c r="BD1926" s="194" t="s">
        <v>13865</v>
      </c>
      <c r="BE1926" s="194" t="s">
        <v>13866</v>
      </c>
      <c r="BJ1926" s="230">
        <v>4</v>
      </c>
      <c r="BK1926" s="230" t="s">
        <v>7504</v>
      </c>
      <c r="BL1926" s="198" t="s">
        <v>7412</v>
      </c>
      <c r="CQ1926" s="199">
        <v>1</v>
      </c>
    </row>
    <row r="1927" spans="52:95" x14ac:dyDescent="0.25">
      <c r="AZ1927" s="230" t="s">
        <v>2201</v>
      </c>
      <c r="BA1927" s="230" t="s">
        <v>5332</v>
      </c>
      <c r="BB1927" s="230">
        <v>5</v>
      </c>
      <c r="BC1927" s="194" t="s">
        <v>7529</v>
      </c>
      <c r="BD1927" s="194" t="s">
        <v>13862</v>
      </c>
      <c r="BE1927" s="194" t="s">
        <v>10521</v>
      </c>
      <c r="BF1927" s="194" t="s">
        <v>7532</v>
      </c>
      <c r="BG1927" s="194" t="s">
        <v>7533</v>
      </c>
      <c r="BJ1927" s="230">
        <v>4</v>
      </c>
      <c r="BK1927" s="230" t="s">
        <v>7534</v>
      </c>
      <c r="BL1927" s="198" t="s">
        <v>7412</v>
      </c>
      <c r="CQ1927" s="199">
        <v>1</v>
      </c>
    </row>
    <row r="1928" spans="52:95" x14ac:dyDescent="0.25">
      <c r="AZ1928" s="230" t="s">
        <v>2201</v>
      </c>
      <c r="BA1928" s="230" t="s">
        <v>7562</v>
      </c>
      <c r="BB1928" s="230">
        <v>1</v>
      </c>
      <c r="BC1928" s="194" t="s">
        <v>7563</v>
      </c>
      <c r="BD1928" s="194" t="s">
        <v>13865</v>
      </c>
      <c r="BJ1928" s="230">
        <v>4</v>
      </c>
      <c r="BK1928" s="230" t="s">
        <v>7564</v>
      </c>
      <c r="BL1928" s="198" t="s">
        <v>7412</v>
      </c>
      <c r="CQ1928" s="199">
        <v>1</v>
      </c>
    </row>
    <row r="1929" spans="52:95" x14ac:dyDescent="0.25">
      <c r="AZ1929" s="230" t="s">
        <v>2201</v>
      </c>
      <c r="BA1929" s="230" t="s">
        <v>7562</v>
      </c>
      <c r="BB1929" s="230">
        <v>2</v>
      </c>
      <c r="BC1929" s="194" t="s">
        <v>7589</v>
      </c>
      <c r="BD1929" s="194" t="s">
        <v>7590</v>
      </c>
      <c r="BE1929" s="194" t="s">
        <v>7591</v>
      </c>
      <c r="BF1929" s="194" t="s">
        <v>7443</v>
      </c>
      <c r="BG1929" s="194" t="s">
        <v>7442</v>
      </c>
      <c r="BH1929" s="230" t="s">
        <v>7592</v>
      </c>
      <c r="BJ1929" s="230">
        <v>4</v>
      </c>
      <c r="BK1929" s="230" t="s">
        <v>7593</v>
      </c>
      <c r="BL1929" s="198" t="s">
        <v>7412</v>
      </c>
      <c r="CQ1929" s="199">
        <v>1</v>
      </c>
    </row>
    <row r="1930" spans="52:95" x14ac:dyDescent="0.25">
      <c r="AZ1930" s="230" t="s">
        <v>2201</v>
      </c>
      <c r="BA1930" s="230" t="s">
        <v>7562</v>
      </c>
      <c r="BB1930" s="230">
        <v>3</v>
      </c>
      <c r="BC1930" s="194" t="s">
        <v>7620</v>
      </c>
      <c r="BD1930" s="194" t="s">
        <v>13864</v>
      </c>
      <c r="BE1930" s="194" t="s">
        <v>13865</v>
      </c>
      <c r="BI1930" s="194"/>
      <c r="BJ1930" s="230">
        <v>4</v>
      </c>
      <c r="BK1930" s="230" t="s">
        <v>7622</v>
      </c>
      <c r="BL1930" s="198" t="s">
        <v>7412</v>
      </c>
      <c r="CQ1930" s="199">
        <v>1</v>
      </c>
    </row>
    <row r="1931" spans="52:95" x14ac:dyDescent="0.25">
      <c r="AZ1931" s="230" t="s">
        <v>2201</v>
      </c>
      <c r="BA1931" s="230" t="s">
        <v>7562</v>
      </c>
      <c r="BB1931" s="230">
        <v>4</v>
      </c>
      <c r="BC1931" s="194" t="s">
        <v>7649</v>
      </c>
      <c r="BD1931" s="194" t="s">
        <v>7650</v>
      </c>
      <c r="BE1931" s="194" t="s">
        <v>7651</v>
      </c>
      <c r="BF1931" s="194" t="s">
        <v>7652</v>
      </c>
      <c r="BG1931" s="194" t="s">
        <v>7653</v>
      </c>
      <c r="BH1931" s="230" t="s">
        <v>7654</v>
      </c>
      <c r="BI1931" s="230" t="s">
        <v>7655</v>
      </c>
      <c r="BJ1931" s="230">
        <v>4</v>
      </c>
      <c r="BK1931" s="230" t="s">
        <v>7656</v>
      </c>
      <c r="BL1931" s="198" t="s">
        <v>7412</v>
      </c>
      <c r="CQ1931" s="199">
        <v>1</v>
      </c>
    </row>
    <row r="1932" spans="52:95" x14ac:dyDescent="0.25">
      <c r="AZ1932" s="230" t="s">
        <v>2201</v>
      </c>
      <c r="BA1932" s="230" t="s">
        <v>7562</v>
      </c>
      <c r="BB1932" s="230">
        <v>5</v>
      </c>
      <c r="BC1932" s="194" t="s">
        <v>7686</v>
      </c>
      <c r="BD1932" s="194" t="s">
        <v>7687</v>
      </c>
      <c r="BE1932" s="194" t="s">
        <v>7688</v>
      </c>
      <c r="BF1932" s="194" t="s">
        <v>7689</v>
      </c>
      <c r="BG1932" s="194" t="s">
        <v>7690</v>
      </c>
      <c r="BH1932" s="230" t="s">
        <v>7691</v>
      </c>
      <c r="BJ1932" s="230">
        <v>4</v>
      </c>
      <c r="BK1932" s="230" t="s">
        <v>7692</v>
      </c>
      <c r="BL1932" s="198" t="s">
        <v>7412</v>
      </c>
      <c r="CQ1932" s="199">
        <v>1</v>
      </c>
    </row>
    <row r="1933" spans="52:95" x14ac:dyDescent="0.25">
      <c r="AZ1933" s="230" t="s">
        <v>2201</v>
      </c>
      <c r="BA1933" s="230" t="s">
        <v>5333</v>
      </c>
      <c r="BB1933" s="230">
        <v>1</v>
      </c>
      <c r="BC1933" s="194" t="s">
        <v>7719</v>
      </c>
      <c r="BD1933" s="194" t="s">
        <v>13862</v>
      </c>
      <c r="BE1933" s="194" t="s">
        <v>10683</v>
      </c>
      <c r="BH1933" s="194"/>
      <c r="BI1933" s="194"/>
      <c r="BJ1933" s="230">
        <v>4</v>
      </c>
      <c r="BK1933" s="230" t="s">
        <v>7720</v>
      </c>
      <c r="BL1933" s="198" t="s">
        <v>7412</v>
      </c>
      <c r="CQ1933" s="199">
        <v>1</v>
      </c>
    </row>
    <row r="1934" spans="52:95" x14ac:dyDescent="0.25">
      <c r="AZ1934" s="230" t="s">
        <v>2201</v>
      </c>
      <c r="BA1934" s="230" t="s">
        <v>5333</v>
      </c>
      <c r="BB1934" s="230">
        <v>2</v>
      </c>
      <c r="BC1934" s="194" t="s">
        <v>7745</v>
      </c>
      <c r="BD1934" s="194" t="s">
        <v>7746</v>
      </c>
      <c r="BE1934" s="194" t="s">
        <v>7747</v>
      </c>
      <c r="BF1934" s="194" t="s">
        <v>7748</v>
      </c>
      <c r="BG1934" s="194" t="s">
        <v>7749</v>
      </c>
      <c r="BH1934" s="194" t="s">
        <v>7750</v>
      </c>
      <c r="BI1934" s="194"/>
      <c r="BJ1934" s="230">
        <v>4</v>
      </c>
      <c r="BK1934" s="230" t="s">
        <v>7751</v>
      </c>
      <c r="BL1934" s="198" t="s">
        <v>7412</v>
      </c>
      <c r="CQ1934" s="199">
        <v>1</v>
      </c>
    </row>
    <row r="1935" spans="52:95" x14ac:dyDescent="0.25">
      <c r="AZ1935" s="230" t="s">
        <v>2201</v>
      </c>
      <c r="BA1935" s="230" t="s">
        <v>5333</v>
      </c>
      <c r="BB1935" s="230">
        <v>3</v>
      </c>
      <c r="BC1935" s="194" t="s">
        <v>7781</v>
      </c>
      <c r="BD1935" s="194" t="s">
        <v>13862</v>
      </c>
      <c r="BE1935" s="194" t="s">
        <v>13865</v>
      </c>
      <c r="BH1935" s="194"/>
      <c r="BI1935" s="194"/>
      <c r="BJ1935" s="230">
        <v>4</v>
      </c>
      <c r="BK1935" s="230" t="s">
        <v>7782</v>
      </c>
      <c r="BL1935" s="198" t="s">
        <v>7412</v>
      </c>
      <c r="CQ1935" s="199">
        <v>1</v>
      </c>
    </row>
    <row r="1936" spans="52:95" x14ac:dyDescent="0.25">
      <c r="AZ1936" s="230" t="s">
        <v>2201</v>
      </c>
      <c r="BA1936" s="230" t="s">
        <v>5333</v>
      </c>
      <c r="BB1936" s="230">
        <v>4</v>
      </c>
      <c r="BC1936" s="194" t="s">
        <v>7806</v>
      </c>
      <c r="BD1936" s="194" t="s">
        <v>7807</v>
      </c>
      <c r="BE1936" s="194" t="s">
        <v>7808</v>
      </c>
      <c r="BF1936" s="194" t="s">
        <v>7654</v>
      </c>
      <c r="BG1936" s="194" t="s">
        <v>7809</v>
      </c>
      <c r="BH1936" s="194" t="s">
        <v>7810</v>
      </c>
      <c r="BI1936" s="194" t="s">
        <v>7811</v>
      </c>
      <c r="BJ1936" s="230">
        <v>4</v>
      </c>
      <c r="BK1936" s="230" t="s">
        <v>7812</v>
      </c>
      <c r="BL1936" s="198" t="s">
        <v>7412</v>
      </c>
      <c r="CQ1936" s="199">
        <v>1</v>
      </c>
    </row>
    <row r="1937" spans="52:95" x14ac:dyDescent="0.25">
      <c r="AZ1937" s="230" t="s">
        <v>2201</v>
      </c>
      <c r="BA1937" s="230" t="s">
        <v>5333</v>
      </c>
      <c r="BB1937" s="230">
        <v>5</v>
      </c>
      <c r="BC1937" s="194" t="s">
        <v>7836</v>
      </c>
      <c r="BD1937" s="194" t="s">
        <v>7837</v>
      </c>
      <c r="BE1937" s="194" t="s">
        <v>7838</v>
      </c>
      <c r="BF1937" s="194" t="s">
        <v>7839</v>
      </c>
      <c r="BG1937" s="194" t="s">
        <v>7840</v>
      </c>
      <c r="BH1937" s="194" t="s">
        <v>7533</v>
      </c>
      <c r="BI1937" s="194"/>
      <c r="BJ1937" s="230">
        <v>4</v>
      </c>
      <c r="BK1937" s="230" t="s">
        <v>7841</v>
      </c>
      <c r="BL1937" s="198" t="s">
        <v>7412</v>
      </c>
      <c r="CQ1937" s="199">
        <v>1</v>
      </c>
    </row>
    <row r="1938" spans="52:95" x14ac:dyDescent="0.25">
      <c r="AZ1938" s="230" t="s">
        <v>2211</v>
      </c>
      <c r="BA1938" s="230" t="s">
        <v>5332</v>
      </c>
      <c r="BB1938" s="230">
        <v>1</v>
      </c>
      <c r="BC1938" s="194" t="s">
        <v>7408</v>
      </c>
      <c r="BD1938" s="194" t="s">
        <v>13867</v>
      </c>
      <c r="BE1938" s="194" t="s">
        <v>10683</v>
      </c>
      <c r="BJ1938" s="230">
        <v>4</v>
      </c>
      <c r="BK1938" s="230" t="s">
        <v>7411</v>
      </c>
      <c r="BL1938" s="198" t="s">
        <v>7412</v>
      </c>
      <c r="CQ1938" s="199">
        <v>1</v>
      </c>
    </row>
    <row r="1939" spans="52:95" x14ac:dyDescent="0.25">
      <c r="AZ1939" s="230" t="s">
        <v>2211</v>
      </c>
      <c r="BA1939" s="230" t="s">
        <v>5332</v>
      </c>
      <c r="BB1939" s="230">
        <v>2</v>
      </c>
      <c r="BC1939" s="194" t="s">
        <v>7439</v>
      </c>
      <c r="BD1939" s="194" t="s">
        <v>13868</v>
      </c>
      <c r="BE1939" s="194" t="s">
        <v>7441</v>
      </c>
      <c r="BF1939" s="194" t="s">
        <v>7442</v>
      </c>
      <c r="BG1939" s="194" t="s">
        <v>7443</v>
      </c>
      <c r="BJ1939" s="230">
        <v>4</v>
      </c>
      <c r="BK1939" s="230" t="s">
        <v>7444</v>
      </c>
      <c r="BL1939" s="198" t="s">
        <v>7412</v>
      </c>
      <c r="CQ1939" s="199">
        <v>1</v>
      </c>
    </row>
    <row r="1940" spans="52:95" x14ac:dyDescent="0.25">
      <c r="AZ1940" s="230" t="s">
        <v>2211</v>
      </c>
      <c r="BA1940" s="230" t="s">
        <v>5332</v>
      </c>
      <c r="BB1940" s="230">
        <v>3</v>
      </c>
      <c r="BC1940" s="194" t="s">
        <v>7472</v>
      </c>
      <c r="BD1940" s="194" t="s">
        <v>13869</v>
      </c>
      <c r="BE1940" s="194" t="s">
        <v>13870</v>
      </c>
      <c r="BJ1940" s="230">
        <v>4</v>
      </c>
      <c r="BK1940" s="230" t="s">
        <v>7474</v>
      </c>
      <c r="BL1940" s="198" t="s">
        <v>7412</v>
      </c>
      <c r="CQ1940" s="199">
        <v>1</v>
      </c>
    </row>
    <row r="1941" spans="52:95" x14ac:dyDescent="0.25">
      <c r="AZ1941" s="230" t="s">
        <v>2211</v>
      </c>
      <c r="BA1941" s="230" t="s">
        <v>5332</v>
      </c>
      <c r="BB1941" s="230">
        <v>4</v>
      </c>
      <c r="BC1941" s="194" t="s">
        <v>7502</v>
      </c>
      <c r="BD1941" s="194" t="s">
        <v>13870</v>
      </c>
      <c r="BE1941" s="194" t="s">
        <v>13871</v>
      </c>
      <c r="BJ1941" s="230">
        <v>4</v>
      </c>
      <c r="BK1941" s="230" t="s">
        <v>7504</v>
      </c>
      <c r="BL1941" s="198" t="s">
        <v>7412</v>
      </c>
      <c r="CQ1941" s="199">
        <v>1</v>
      </c>
    </row>
    <row r="1942" spans="52:95" x14ac:dyDescent="0.25">
      <c r="AZ1942" s="230" t="s">
        <v>2211</v>
      </c>
      <c r="BA1942" s="230" t="s">
        <v>5332</v>
      </c>
      <c r="BB1942" s="230">
        <v>5</v>
      </c>
      <c r="BC1942" s="194" t="s">
        <v>7529</v>
      </c>
      <c r="BD1942" s="194" t="s">
        <v>10544</v>
      </c>
      <c r="BE1942" s="194" t="s">
        <v>7532</v>
      </c>
      <c r="BF1942" s="194" t="s">
        <v>7533</v>
      </c>
      <c r="BJ1942" s="230">
        <v>4</v>
      </c>
      <c r="BK1942" s="230" t="s">
        <v>7534</v>
      </c>
      <c r="BL1942" s="198" t="s">
        <v>7412</v>
      </c>
      <c r="CQ1942" s="199">
        <v>1</v>
      </c>
    </row>
    <row r="1943" spans="52:95" x14ac:dyDescent="0.25">
      <c r="AZ1943" s="230" t="s">
        <v>2211</v>
      </c>
      <c r="BA1943" s="230" t="s">
        <v>7562</v>
      </c>
      <c r="BB1943" s="230">
        <v>1</v>
      </c>
      <c r="BC1943" s="194" t="s">
        <v>7563</v>
      </c>
      <c r="BD1943" s="194" t="s">
        <v>13870</v>
      </c>
      <c r="BJ1943" s="230">
        <v>4</v>
      </c>
      <c r="BK1943" s="230" t="s">
        <v>7564</v>
      </c>
      <c r="BL1943" s="198" t="s">
        <v>7412</v>
      </c>
      <c r="CQ1943" s="199">
        <v>1</v>
      </c>
    </row>
    <row r="1944" spans="52:95" x14ac:dyDescent="0.25">
      <c r="AZ1944" s="230" t="s">
        <v>2211</v>
      </c>
      <c r="BA1944" s="230" t="s">
        <v>7562</v>
      </c>
      <c r="BB1944" s="230">
        <v>2</v>
      </c>
      <c r="BC1944" s="194" t="s">
        <v>7589</v>
      </c>
      <c r="BD1944" s="194" t="s">
        <v>7590</v>
      </c>
      <c r="BE1944" s="194" t="s">
        <v>7591</v>
      </c>
      <c r="BF1944" s="194" t="s">
        <v>7443</v>
      </c>
      <c r="BG1944" s="194" t="s">
        <v>7442</v>
      </c>
      <c r="BH1944" s="230" t="s">
        <v>7592</v>
      </c>
      <c r="BJ1944" s="230">
        <v>4</v>
      </c>
      <c r="BK1944" s="230" t="s">
        <v>7593</v>
      </c>
      <c r="BL1944" s="198" t="s">
        <v>7412</v>
      </c>
      <c r="CQ1944" s="199">
        <v>1</v>
      </c>
    </row>
    <row r="1945" spans="52:95" x14ac:dyDescent="0.25">
      <c r="AZ1945" s="230" t="s">
        <v>2211</v>
      </c>
      <c r="BA1945" s="230" t="s">
        <v>7562</v>
      </c>
      <c r="BB1945" s="230">
        <v>3</v>
      </c>
      <c r="BC1945" s="194" t="s">
        <v>7620</v>
      </c>
      <c r="BD1945" s="194" t="s">
        <v>13869</v>
      </c>
      <c r="BE1945" s="194" t="s">
        <v>13870</v>
      </c>
      <c r="BJ1945" s="230">
        <v>4</v>
      </c>
      <c r="BK1945" s="230" t="s">
        <v>7622</v>
      </c>
      <c r="BL1945" s="198" t="s">
        <v>7412</v>
      </c>
      <c r="CQ1945" s="199">
        <v>1</v>
      </c>
    </row>
    <row r="1946" spans="52:95" x14ac:dyDescent="0.25">
      <c r="AZ1946" s="230" t="s">
        <v>2211</v>
      </c>
      <c r="BA1946" s="230" t="s">
        <v>7562</v>
      </c>
      <c r="BB1946" s="230">
        <v>4</v>
      </c>
      <c r="BC1946" s="194" t="s">
        <v>7649</v>
      </c>
      <c r="BD1946" s="194" t="s">
        <v>7650</v>
      </c>
      <c r="BE1946" s="194" t="s">
        <v>7651</v>
      </c>
      <c r="BF1946" s="194" t="s">
        <v>7652</v>
      </c>
      <c r="BG1946" s="194" t="s">
        <v>7653</v>
      </c>
      <c r="BH1946" s="230" t="s">
        <v>7654</v>
      </c>
      <c r="BI1946" s="230" t="s">
        <v>7655</v>
      </c>
      <c r="BJ1946" s="230">
        <v>4</v>
      </c>
      <c r="BK1946" s="230" t="s">
        <v>7656</v>
      </c>
      <c r="BL1946" s="198" t="s">
        <v>7412</v>
      </c>
      <c r="CQ1946" s="199">
        <v>1</v>
      </c>
    </row>
    <row r="1947" spans="52:95" x14ac:dyDescent="0.25">
      <c r="AZ1947" s="230" t="s">
        <v>2211</v>
      </c>
      <c r="BA1947" s="230" t="s">
        <v>7562</v>
      </c>
      <c r="BB1947" s="230">
        <v>5</v>
      </c>
      <c r="BC1947" s="194" t="s">
        <v>7686</v>
      </c>
      <c r="BD1947" s="194" t="s">
        <v>7687</v>
      </c>
      <c r="BE1947" s="194" t="s">
        <v>7688</v>
      </c>
      <c r="BF1947" s="194" t="s">
        <v>7689</v>
      </c>
      <c r="BG1947" s="194" t="s">
        <v>7690</v>
      </c>
      <c r="BH1947" s="230" t="s">
        <v>7691</v>
      </c>
      <c r="BJ1947" s="230">
        <v>4</v>
      </c>
      <c r="BK1947" s="230" t="s">
        <v>7692</v>
      </c>
      <c r="BL1947" s="198" t="s">
        <v>7412</v>
      </c>
      <c r="CQ1947" s="199">
        <v>1</v>
      </c>
    </row>
    <row r="1948" spans="52:95" x14ac:dyDescent="0.25">
      <c r="AZ1948" s="230" t="s">
        <v>2211</v>
      </c>
      <c r="BA1948" s="230" t="s">
        <v>5333</v>
      </c>
      <c r="BB1948" s="230">
        <v>1</v>
      </c>
      <c r="BC1948" s="194" t="s">
        <v>7719</v>
      </c>
      <c r="BD1948" s="194" t="s">
        <v>13867</v>
      </c>
      <c r="BE1948" s="194" t="s">
        <v>10683</v>
      </c>
      <c r="BH1948" s="194"/>
      <c r="BI1948" s="194"/>
      <c r="BJ1948" s="230">
        <v>4</v>
      </c>
      <c r="BK1948" s="230" t="s">
        <v>7720</v>
      </c>
      <c r="BL1948" s="198" t="s">
        <v>7412</v>
      </c>
      <c r="CQ1948" s="199">
        <v>1</v>
      </c>
    </row>
    <row r="1949" spans="52:95" x14ac:dyDescent="0.25">
      <c r="AZ1949" s="230" t="s">
        <v>2211</v>
      </c>
      <c r="BA1949" s="230" t="s">
        <v>5333</v>
      </c>
      <c r="BB1949" s="230">
        <v>2</v>
      </c>
      <c r="BC1949" s="194" t="s">
        <v>7745</v>
      </c>
      <c r="BD1949" s="194" t="s">
        <v>7746</v>
      </c>
      <c r="BE1949" s="194" t="s">
        <v>7747</v>
      </c>
      <c r="BF1949" s="194" t="s">
        <v>7748</v>
      </c>
      <c r="BG1949" s="194" t="s">
        <v>7749</v>
      </c>
      <c r="BH1949" s="194" t="s">
        <v>7750</v>
      </c>
      <c r="BI1949" s="194"/>
      <c r="BJ1949" s="230">
        <v>4</v>
      </c>
      <c r="BK1949" s="230" t="s">
        <v>7751</v>
      </c>
      <c r="BL1949" s="198" t="s">
        <v>7412</v>
      </c>
      <c r="CQ1949" s="199">
        <v>1</v>
      </c>
    </row>
    <row r="1950" spans="52:95" x14ac:dyDescent="0.25">
      <c r="AZ1950" s="230" t="s">
        <v>2211</v>
      </c>
      <c r="BA1950" s="230" t="s">
        <v>5333</v>
      </c>
      <c r="BB1950" s="230">
        <v>3</v>
      </c>
      <c r="BC1950" s="194" t="s">
        <v>7781</v>
      </c>
      <c r="BD1950" s="194" t="s">
        <v>13867</v>
      </c>
      <c r="BE1950" s="194" t="s">
        <v>13870</v>
      </c>
      <c r="BH1950" s="194"/>
      <c r="BI1950" s="194"/>
      <c r="BJ1950" s="230">
        <v>4</v>
      </c>
      <c r="BK1950" s="230" t="s">
        <v>7782</v>
      </c>
      <c r="BL1950" s="198" t="s">
        <v>7412</v>
      </c>
      <c r="CQ1950" s="199">
        <v>1</v>
      </c>
    </row>
    <row r="1951" spans="52:95" x14ac:dyDescent="0.25">
      <c r="AZ1951" s="230" t="s">
        <v>2211</v>
      </c>
      <c r="BA1951" s="230" t="s">
        <v>5333</v>
      </c>
      <c r="BB1951" s="230">
        <v>4</v>
      </c>
      <c r="BC1951" s="194" t="s">
        <v>7806</v>
      </c>
      <c r="BD1951" s="194" t="s">
        <v>7807</v>
      </c>
      <c r="BE1951" s="194" t="s">
        <v>7808</v>
      </c>
      <c r="BF1951" s="194" t="s">
        <v>7654</v>
      </c>
      <c r="BG1951" s="194" t="s">
        <v>7809</v>
      </c>
      <c r="BH1951" s="194" t="s">
        <v>7810</v>
      </c>
      <c r="BI1951" s="194" t="s">
        <v>7811</v>
      </c>
      <c r="BJ1951" s="230">
        <v>4</v>
      </c>
      <c r="BK1951" s="230" t="s">
        <v>7812</v>
      </c>
      <c r="BL1951" s="198" t="s">
        <v>7412</v>
      </c>
      <c r="CQ1951" s="199">
        <v>1</v>
      </c>
    </row>
    <row r="1952" spans="52:95" x14ac:dyDescent="0.25">
      <c r="AZ1952" s="230" t="s">
        <v>2211</v>
      </c>
      <c r="BA1952" s="230" t="s">
        <v>5333</v>
      </c>
      <c r="BB1952" s="230">
        <v>5</v>
      </c>
      <c r="BC1952" s="194" t="s">
        <v>7836</v>
      </c>
      <c r="BD1952" s="194" t="s">
        <v>7837</v>
      </c>
      <c r="BE1952" s="194" t="s">
        <v>7838</v>
      </c>
      <c r="BF1952" s="194" t="s">
        <v>7839</v>
      </c>
      <c r="BG1952" s="194" t="s">
        <v>7840</v>
      </c>
      <c r="BH1952" s="194" t="s">
        <v>7533</v>
      </c>
      <c r="BI1952" s="194"/>
      <c r="BJ1952" s="230">
        <v>4</v>
      </c>
      <c r="BK1952" s="230" t="s">
        <v>7841</v>
      </c>
      <c r="BL1952" s="198" t="s">
        <v>7412</v>
      </c>
      <c r="CQ1952" s="199">
        <v>1</v>
      </c>
    </row>
    <row r="1953" spans="52:95" x14ac:dyDescent="0.25">
      <c r="AZ1953" s="230" t="s">
        <v>2223</v>
      </c>
      <c r="BA1953" s="230" t="s">
        <v>5332</v>
      </c>
      <c r="BB1953" s="230">
        <v>1</v>
      </c>
      <c r="BC1953" s="194" t="s">
        <v>7408</v>
      </c>
      <c r="BD1953" s="194" t="s">
        <v>13872</v>
      </c>
      <c r="BE1953" s="194" t="s">
        <v>13873</v>
      </c>
      <c r="BF1953" s="194" t="s">
        <v>10683</v>
      </c>
      <c r="BJ1953" s="230">
        <v>4</v>
      </c>
      <c r="BK1953" s="230" t="s">
        <v>7411</v>
      </c>
      <c r="BL1953" s="198" t="s">
        <v>7412</v>
      </c>
      <c r="CQ1953" s="199">
        <v>1</v>
      </c>
    </row>
    <row r="1954" spans="52:95" x14ac:dyDescent="0.25">
      <c r="AZ1954" s="230" t="s">
        <v>2223</v>
      </c>
      <c r="BA1954" s="230" t="s">
        <v>5332</v>
      </c>
      <c r="BB1954" s="230">
        <v>2</v>
      </c>
      <c r="BC1954" s="194" t="s">
        <v>7439</v>
      </c>
      <c r="BD1954" s="194" t="s">
        <v>13874</v>
      </c>
      <c r="BE1954" s="194" t="s">
        <v>7441</v>
      </c>
      <c r="BF1954" s="194" t="s">
        <v>7442</v>
      </c>
      <c r="BG1954" s="194" t="s">
        <v>7443</v>
      </c>
      <c r="BI1954" s="194"/>
      <c r="BJ1954" s="230">
        <v>4</v>
      </c>
      <c r="BK1954" s="230" t="s">
        <v>7444</v>
      </c>
      <c r="BL1954" s="198" t="s">
        <v>7412</v>
      </c>
      <c r="CQ1954" s="199">
        <v>1</v>
      </c>
    </row>
    <row r="1955" spans="52:95" x14ac:dyDescent="0.25">
      <c r="AZ1955" s="230" t="s">
        <v>2223</v>
      </c>
      <c r="BA1955" s="230" t="s">
        <v>5332</v>
      </c>
      <c r="BB1955" s="230">
        <v>3</v>
      </c>
      <c r="BC1955" s="194" t="s">
        <v>7472</v>
      </c>
      <c r="BD1955" s="194" t="s">
        <v>13875</v>
      </c>
      <c r="BE1955" s="194" t="s">
        <v>13310</v>
      </c>
      <c r="BI1955" s="194"/>
      <c r="BJ1955" s="230">
        <v>4</v>
      </c>
      <c r="BK1955" s="230" t="s">
        <v>7474</v>
      </c>
      <c r="BL1955" s="198" t="s">
        <v>7412</v>
      </c>
      <c r="CQ1955" s="199">
        <v>1</v>
      </c>
    </row>
    <row r="1956" spans="52:95" x14ac:dyDescent="0.25">
      <c r="AZ1956" s="230" t="s">
        <v>2223</v>
      </c>
      <c r="BA1956" s="230" t="s">
        <v>5332</v>
      </c>
      <c r="BB1956" s="230">
        <v>4</v>
      </c>
      <c r="BC1956" s="194" t="s">
        <v>7502</v>
      </c>
      <c r="BD1956" s="194" t="s">
        <v>13310</v>
      </c>
      <c r="BJ1956" s="230">
        <v>4</v>
      </c>
      <c r="BK1956" s="230" t="s">
        <v>7504</v>
      </c>
      <c r="BL1956" s="198" t="s">
        <v>7412</v>
      </c>
      <c r="CQ1956" s="199">
        <v>1</v>
      </c>
    </row>
    <row r="1957" spans="52:95" x14ac:dyDescent="0.25">
      <c r="AZ1957" s="230" t="s">
        <v>2223</v>
      </c>
      <c r="BA1957" s="230" t="s">
        <v>5332</v>
      </c>
      <c r="BB1957" s="230">
        <v>5</v>
      </c>
      <c r="BC1957" s="194" t="s">
        <v>7529</v>
      </c>
      <c r="BD1957" s="194" t="s">
        <v>13615</v>
      </c>
      <c r="BE1957" s="194" t="s">
        <v>7532</v>
      </c>
      <c r="BF1957" s="194" t="s">
        <v>7533</v>
      </c>
      <c r="BJ1957" s="230">
        <v>4</v>
      </c>
      <c r="BK1957" s="230" t="s">
        <v>7534</v>
      </c>
      <c r="BL1957" s="198" t="s">
        <v>7412</v>
      </c>
      <c r="CQ1957" s="199">
        <v>1</v>
      </c>
    </row>
    <row r="1958" spans="52:95" x14ac:dyDescent="0.25">
      <c r="AZ1958" s="230" t="s">
        <v>2223</v>
      </c>
      <c r="BA1958" s="230" t="s">
        <v>7562</v>
      </c>
      <c r="BB1958" s="230">
        <v>1</v>
      </c>
      <c r="BC1958" s="194" t="s">
        <v>7563</v>
      </c>
      <c r="BD1958" s="194" t="s">
        <v>13310</v>
      </c>
      <c r="BJ1958" s="230">
        <v>4</v>
      </c>
      <c r="BK1958" s="230" t="s">
        <v>7564</v>
      </c>
      <c r="BL1958" s="198" t="s">
        <v>7412</v>
      </c>
      <c r="CQ1958" s="199">
        <v>1</v>
      </c>
    </row>
    <row r="1959" spans="52:95" x14ac:dyDescent="0.25">
      <c r="AZ1959" s="230" t="s">
        <v>2223</v>
      </c>
      <c r="BA1959" s="230" t="s">
        <v>7562</v>
      </c>
      <c r="BB1959" s="230">
        <v>2</v>
      </c>
      <c r="BC1959" s="194" t="s">
        <v>7589</v>
      </c>
      <c r="BD1959" s="194" t="s">
        <v>7590</v>
      </c>
      <c r="BE1959" s="194" t="s">
        <v>7591</v>
      </c>
      <c r="BF1959" s="194" t="s">
        <v>7443</v>
      </c>
      <c r="BG1959" s="194" t="s">
        <v>7442</v>
      </c>
      <c r="BH1959" s="230" t="s">
        <v>7592</v>
      </c>
      <c r="BJ1959" s="230">
        <v>4</v>
      </c>
      <c r="BK1959" s="230" t="s">
        <v>7593</v>
      </c>
      <c r="BL1959" s="198" t="s">
        <v>7412</v>
      </c>
      <c r="CQ1959" s="199">
        <v>1</v>
      </c>
    </row>
    <row r="1960" spans="52:95" x14ac:dyDescent="0.25">
      <c r="AZ1960" s="230" t="s">
        <v>2223</v>
      </c>
      <c r="BA1960" s="230" t="s">
        <v>7562</v>
      </c>
      <c r="BB1960" s="230">
        <v>3</v>
      </c>
      <c r="BC1960" s="194" t="s">
        <v>7620</v>
      </c>
      <c r="BD1960" s="194" t="s">
        <v>13875</v>
      </c>
      <c r="BE1960" s="194" t="s">
        <v>13310</v>
      </c>
      <c r="BI1960" s="194"/>
      <c r="BJ1960" s="230">
        <v>4</v>
      </c>
      <c r="BK1960" s="230" t="s">
        <v>7622</v>
      </c>
      <c r="BL1960" s="198" t="s">
        <v>7412</v>
      </c>
      <c r="CQ1960" s="199">
        <v>1</v>
      </c>
    </row>
    <row r="1961" spans="52:95" x14ac:dyDescent="0.25">
      <c r="AZ1961" s="230" t="s">
        <v>2223</v>
      </c>
      <c r="BA1961" s="230" t="s">
        <v>7562</v>
      </c>
      <c r="BB1961" s="230">
        <v>4</v>
      </c>
      <c r="BC1961" s="194" t="s">
        <v>7649</v>
      </c>
      <c r="BD1961" s="194" t="s">
        <v>7650</v>
      </c>
      <c r="BE1961" s="194" t="s">
        <v>7651</v>
      </c>
      <c r="BF1961" s="194" t="s">
        <v>7652</v>
      </c>
      <c r="BG1961" s="194" t="s">
        <v>7653</v>
      </c>
      <c r="BH1961" s="230" t="s">
        <v>7654</v>
      </c>
      <c r="BI1961" s="230" t="s">
        <v>7655</v>
      </c>
      <c r="BJ1961" s="230">
        <v>4</v>
      </c>
      <c r="BK1961" s="230" t="s">
        <v>7656</v>
      </c>
      <c r="BL1961" s="198" t="s">
        <v>7412</v>
      </c>
      <c r="CQ1961" s="199">
        <v>1</v>
      </c>
    </row>
    <row r="1962" spans="52:95" x14ac:dyDescent="0.25">
      <c r="AZ1962" s="230" t="s">
        <v>2223</v>
      </c>
      <c r="BA1962" s="230" t="s">
        <v>7562</v>
      </c>
      <c r="BB1962" s="230">
        <v>5</v>
      </c>
      <c r="BC1962" s="194" t="s">
        <v>7686</v>
      </c>
      <c r="BD1962" s="194" t="s">
        <v>7687</v>
      </c>
      <c r="BE1962" s="194" t="s">
        <v>7688</v>
      </c>
      <c r="BF1962" s="194" t="s">
        <v>7689</v>
      </c>
      <c r="BG1962" s="194" t="s">
        <v>7690</v>
      </c>
      <c r="BH1962" s="230" t="s">
        <v>7691</v>
      </c>
      <c r="BJ1962" s="230">
        <v>4</v>
      </c>
      <c r="BK1962" s="230" t="s">
        <v>7692</v>
      </c>
      <c r="BL1962" s="198" t="s">
        <v>7412</v>
      </c>
      <c r="CQ1962" s="199">
        <v>1</v>
      </c>
    </row>
    <row r="1963" spans="52:95" x14ac:dyDescent="0.25">
      <c r="AZ1963" s="230" t="s">
        <v>2223</v>
      </c>
      <c r="BA1963" s="230" t="s">
        <v>5333</v>
      </c>
      <c r="BB1963" s="230">
        <v>1</v>
      </c>
      <c r="BC1963" s="194" t="s">
        <v>7719</v>
      </c>
      <c r="BD1963" s="194" t="s">
        <v>13873</v>
      </c>
      <c r="BE1963" s="194" t="s">
        <v>10683</v>
      </c>
      <c r="BH1963" s="194"/>
      <c r="BI1963" s="194"/>
      <c r="BJ1963" s="230">
        <v>4</v>
      </c>
      <c r="BK1963" s="230" t="s">
        <v>7720</v>
      </c>
      <c r="BL1963" s="198" t="s">
        <v>7412</v>
      </c>
      <c r="CQ1963" s="199">
        <v>1</v>
      </c>
    </row>
    <row r="1964" spans="52:95" x14ac:dyDescent="0.25">
      <c r="AZ1964" s="230" t="s">
        <v>2223</v>
      </c>
      <c r="BA1964" s="230" t="s">
        <v>5333</v>
      </c>
      <c r="BB1964" s="230">
        <v>2</v>
      </c>
      <c r="BC1964" s="194" t="s">
        <v>7745</v>
      </c>
      <c r="BD1964" s="194" t="s">
        <v>7746</v>
      </c>
      <c r="BE1964" s="194" t="s">
        <v>7747</v>
      </c>
      <c r="BF1964" s="194" t="s">
        <v>7748</v>
      </c>
      <c r="BG1964" s="194" t="s">
        <v>7749</v>
      </c>
      <c r="BH1964" s="194" t="s">
        <v>7750</v>
      </c>
      <c r="BI1964" s="194"/>
      <c r="BJ1964" s="230">
        <v>4</v>
      </c>
      <c r="BK1964" s="230" t="s">
        <v>7751</v>
      </c>
      <c r="BL1964" s="198" t="s">
        <v>7412</v>
      </c>
      <c r="CQ1964" s="199">
        <v>1</v>
      </c>
    </row>
    <row r="1965" spans="52:95" x14ac:dyDescent="0.25">
      <c r="AZ1965" s="230" t="s">
        <v>2223</v>
      </c>
      <c r="BA1965" s="230" t="s">
        <v>5333</v>
      </c>
      <c r="BB1965" s="230">
        <v>3</v>
      </c>
      <c r="BC1965" s="194" t="s">
        <v>7781</v>
      </c>
      <c r="BD1965" s="194" t="s">
        <v>13876</v>
      </c>
      <c r="BE1965" s="194" t="s">
        <v>13310</v>
      </c>
      <c r="BH1965" s="194"/>
      <c r="BI1965" s="194"/>
      <c r="BJ1965" s="230">
        <v>4</v>
      </c>
      <c r="BK1965" s="230" t="s">
        <v>7782</v>
      </c>
      <c r="BL1965" s="198" t="s">
        <v>7412</v>
      </c>
      <c r="CQ1965" s="199">
        <v>1</v>
      </c>
    </row>
    <row r="1966" spans="52:95" x14ac:dyDescent="0.25">
      <c r="AZ1966" s="230" t="s">
        <v>2223</v>
      </c>
      <c r="BA1966" s="230" t="s">
        <v>5333</v>
      </c>
      <c r="BB1966" s="230">
        <v>4</v>
      </c>
      <c r="BC1966" s="194" t="s">
        <v>7806</v>
      </c>
      <c r="BD1966" s="194" t="s">
        <v>7807</v>
      </c>
      <c r="BE1966" s="194" t="s">
        <v>7808</v>
      </c>
      <c r="BF1966" s="194" t="s">
        <v>7654</v>
      </c>
      <c r="BG1966" s="194" t="s">
        <v>7809</v>
      </c>
      <c r="BH1966" s="194" t="s">
        <v>7810</v>
      </c>
      <c r="BI1966" s="194" t="s">
        <v>7811</v>
      </c>
      <c r="BJ1966" s="230">
        <v>4</v>
      </c>
      <c r="BK1966" s="230" t="s">
        <v>7812</v>
      </c>
      <c r="BL1966" s="198" t="s">
        <v>7412</v>
      </c>
      <c r="CQ1966" s="199">
        <v>1</v>
      </c>
    </row>
    <row r="1967" spans="52:95" x14ac:dyDescent="0.25">
      <c r="AZ1967" s="230" t="s">
        <v>2223</v>
      </c>
      <c r="BA1967" s="230" t="s">
        <v>5333</v>
      </c>
      <c r="BB1967" s="230">
        <v>5</v>
      </c>
      <c r="BC1967" s="194" t="s">
        <v>7836</v>
      </c>
      <c r="BD1967" s="194" t="s">
        <v>7837</v>
      </c>
      <c r="BE1967" s="194" t="s">
        <v>7838</v>
      </c>
      <c r="BF1967" s="194" t="s">
        <v>7839</v>
      </c>
      <c r="BG1967" s="194" t="s">
        <v>7840</v>
      </c>
      <c r="BH1967" s="194" t="s">
        <v>7533</v>
      </c>
      <c r="BI1967" s="194"/>
      <c r="BJ1967" s="230">
        <v>4</v>
      </c>
      <c r="BK1967" s="230" t="s">
        <v>7841</v>
      </c>
      <c r="BL1967" s="198" t="s">
        <v>7412</v>
      </c>
      <c r="CQ1967" s="199">
        <v>1</v>
      </c>
    </row>
    <row r="1968" spans="52:95" x14ac:dyDescent="0.25">
      <c r="AZ1968" s="230" t="s">
        <v>2234</v>
      </c>
      <c r="BA1968" s="230" t="s">
        <v>5332</v>
      </c>
      <c r="BB1968" s="230">
        <v>1</v>
      </c>
      <c r="BC1968" s="194" t="s">
        <v>7408</v>
      </c>
      <c r="BD1968" s="194" t="s">
        <v>13877</v>
      </c>
      <c r="BE1968" s="194" t="s">
        <v>10683</v>
      </c>
      <c r="BJ1968" s="230">
        <v>4</v>
      </c>
      <c r="BK1968" s="230" t="s">
        <v>7411</v>
      </c>
      <c r="BL1968" s="198" t="s">
        <v>7412</v>
      </c>
      <c r="CQ1968" s="199">
        <v>1</v>
      </c>
    </row>
    <row r="1969" spans="52:95" x14ac:dyDescent="0.25">
      <c r="AZ1969" s="230" t="s">
        <v>2234</v>
      </c>
      <c r="BA1969" s="230" t="s">
        <v>5332</v>
      </c>
      <c r="BB1969" s="230">
        <v>2</v>
      </c>
      <c r="BC1969" s="194" t="s">
        <v>7439</v>
      </c>
      <c r="BD1969" s="194" t="s">
        <v>13878</v>
      </c>
      <c r="BE1969" s="194" t="s">
        <v>7441</v>
      </c>
      <c r="BF1969" s="194" t="s">
        <v>7442</v>
      </c>
      <c r="BG1969" s="194" t="s">
        <v>7443</v>
      </c>
      <c r="BJ1969" s="230">
        <v>4</v>
      </c>
      <c r="BK1969" s="230" t="s">
        <v>7444</v>
      </c>
      <c r="BL1969" s="198" t="s">
        <v>7412</v>
      </c>
      <c r="CQ1969" s="199">
        <v>1</v>
      </c>
    </row>
    <row r="1970" spans="52:95" x14ac:dyDescent="0.25">
      <c r="AZ1970" s="230" t="s">
        <v>2234</v>
      </c>
      <c r="BA1970" s="230" t="s">
        <v>5332</v>
      </c>
      <c r="BB1970" s="230">
        <v>3</v>
      </c>
      <c r="BC1970" s="194" t="s">
        <v>7472</v>
      </c>
      <c r="BD1970" s="194" t="s">
        <v>13879</v>
      </c>
      <c r="BE1970" s="194" t="s">
        <v>13880</v>
      </c>
      <c r="BI1970" s="194"/>
      <c r="BJ1970" s="230">
        <v>4</v>
      </c>
      <c r="BK1970" s="230" t="s">
        <v>7474</v>
      </c>
      <c r="BL1970" s="198" t="s">
        <v>7412</v>
      </c>
      <c r="CQ1970" s="199">
        <v>1</v>
      </c>
    </row>
    <row r="1971" spans="52:95" x14ac:dyDescent="0.25">
      <c r="AZ1971" s="230" t="s">
        <v>2234</v>
      </c>
      <c r="BA1971" s="230" t="s">
        <v>5332</v>
      </c>
      <c r="BB1971" s="230">
        <v>4</v>
      </c>
      <c r="BC1971" s="194" t="s">
        <v>7502</v>
      </c>
      <c r="BD1971" s="194" t="s">
        <v>13880</v>
      </c>
      <c r="BJ1971" s="230">
        <v>4</v>
      </c>
      <c r="BK1971" s="230" t="s">
        <v>7504</v>
      </c>
      <c r="BL1971" s="198" t="s">
        <v>7412</v>
      </c>
      <c r="CQ1971" s="199">
        <v>1</v>
      </c>
    </row>
    <row r="1972" spans="52:95" x14ac:dyDescent="0.25">
      <c r="AZ1972" s="230" t="s">
        <v>2234</v>
      </c>
      <c r="BA1972" s="230" t="s">
        <v>5332</v>
      </c>
      <c r="BB1972" s="230">
        <v>5</v>
      </c>
      <c r="BC1972" s="194" t="s">
        <v>7529</v>
      </c>
      <c r="BD1972" s="194" t="s">
        <v>13615</v>
      </c>
      <c r="BE1972" s="194" t="s">
        <v>7532</v>
      </c>
      <c r="BF1972" s="194" t="s">
        <v>7533</v>
      </c>
      <c r="BJ1972" s="230">
        <v>4</v>
      </c>
      <c r="BK1972" s="230" t="s">
        <v>7534</v>
      </c>
      <c r="BL1972" s="198" t="s">
        <v>7412</v>
      </c>
      <c r="CQ1972" s="199">
        <v>1</v>
      </c>
    </row>
    <row r="1973" spans="52:95" x14ac:dyDescent="0.25">
      <c r="AZ1973" s="230" t="s">
        <v>2234</v>
      </c>
      <c r="BA1973" s="230" t="s">
        <v>7562</v>
      </c>
      <c r="BB1973" s="230">
        <v>1</v>
      </c>
      <c r="BC1973" s="194" t="s">
        <v>7563</v>
      </c>
      <c r="BD1973" s="194" t="s">
        <v>13880</v>
      </c>
      <c r="BJ1973" s="230">
        <v>4</v>
      </c>
      <c r="BK1973" s="230" t="s">
        <v>7564</v>
      </c>
      <c r="BL1973" s="198" t="s">
        <v>7412</v>
      </c>
      <c r="CQ1973" s="199">
        <v>1</v>
      </c>
    </row>
    <row r="1974" spans="52:95" x14ac:dyDescent="0.25">
      <c r="AZ1974" s="230" t="s">
        <v>2234</v>
      </c>
      <c r="BA1974" s="230" t="s">
        <v>7562</v>
      </c>
      <c r="BB1974" s="230">
        <v>2</v>
      </c>
      <c r="BC1974" s="194" t="s">
        <v>7589</v>
      </c>
      <c r="BD1974" s="194" t="s">
        <v>7590</v>
      </c>
      <c r="BE1974" s="194" t="s">
        <v>7591</v>
      </c>
      <c r="BF1974" s="194" t="s">
        <v>7443</v>
      </c>
      <c r="BG1974" s="194" t="s">
        <v>7442</v>
      </c>
      <c r="BH1974" s="230" t="s">
        <v>7592</v>
      </c>
      <c r="BJ1974" s="230">
        <v>4</v>
      </c>
      <c r="BK1974" s="230" t="s">
        <v>7593</v>
      </c>
      <c r="BL1974" s="198" t="s">
        <v>7412</v>
      </c>
      <c r="CQ1974" s="199">
        <v>1</v>
      </c>
    </row>
    <row r="1975" spans="52:95" x14ac:dyDescent="0.25">
      <c r="AZ1975" s="230" t="s">
        <v>2234</v>
      </c>
      <c r="BA1975" s="230" t="s">
        <v>7562</v>
      </c>
      <c r="BB1975" s="230">
        <v>3</v>
      </c>
      <c r="BC1975" s="194" t="s">
        <v>7620</v>
      </c>
      <c r="BD1975" s="194" t="s">
        <v>13879</v>
      </c>
      <c r="BE1975" s="194" t="s">
        <v>13880</v>
      </c>
      <c r="BI1975" s="194"/>
      <c r="BJ1975" s="230">
        <v>4</v>
      </c>
      <c r="BK1975" s="230" t="s">
        <v>7622</v>
      </c>
      <c r="BL1975" s="198" t="s">
        <v>7412</v>
      </c>
      <c r="CQ1975" s="199">
        <v>1</v>
      </c>
    </row>
    <row r="1976" spans="52:95" x14ac:dyDescent="0.25">
      <c r="AZ1976" s="230" t="s">
        <v>2234</v>
      </c>
      <c r="BA1976" s="230" t="s">
        <v>7562</v>
      </c>
      <c r="BB1976" s="230">
        <v>4</v>
      </c>
      <c r="BC1976" s="194" t="s">
        <v>7649</v>
      </c>
      <c r="BD1976" s="194" t="s">
        <v>7650</v>
      </c>
      <c r="BE1976" s="194" t="s">
        <v>7651</v>
      </c>
      <c r="BF1976" s="194" t="s">
        <v>7652</v>
      </c>
      <c r="BG1976" s="194" t="s">
        <v>7653</v>
      </c>
      <c r="BH1976" s="230" t="s">
        <v>7654</v>
      </c>
      <c r="BI1976" s="230" t="s">
        <v>7655</v>
      </c>
      <c r="BJ1976" s="230">
        <v>4</v>
      </c>
      <c r="BK1976" s="230" t="s">
        <v>7656</v>
      </c>
      <c r="BL1976" s="198" t="s">
        <v>7412</v>
      </c>
      <c r="CQ1976" s="199">
        <v>1</v>
      </c>
    </row>
    <row r="1977" spans="52:95" x14ac:dyDescent="0.25">
      <c r="AZ1977" s="230" t="s">
        <v>2234</v>
      </c>
      <c r="BA1977" s="230" t="s">
        <v>7562</v>
      </c>
      <c r="BB1977" s="230">
        <v>5</v>
      </c>
      <c r="BC1977" s="194" t="s">
        <v>7686</v>
      </c>
      <c r="BD1977" s="194" t="s">
        <v>7687</v>
      </c>
      <c r="BE1977" s="194" t="s">
        <v>7688</v>
      </c>
      <c r="BF1977" s="194" t="s">
        <v>7689</v>
      </c>
      <c r="BG1977" s="194" t="s">
        <v>7690</v>
      </c>
      <c r="BH1977" s="230" t="s">
        <v>7691</v>
      </c>
      <c r="BJ1977" s="230">
        <v>4</v>
      </c>
      <c r="BK1977" s="230" t="s">
        <v>7692</v>
      </c>
      <c r="BL1977" s="198" t="s">
        <v>7412</v>
      </c>
      <c r="CQ1977" s="199">
        <v>1</v>
      </c>
    </row>
    <row r="1978" spans="52:95" x14ac:dyDescent="0.25">
      <c r="AZ1978" s="230" t="s">
        <v>2234</v>
      </c>
      <c r="BA1978" s="230" t="s">
        <v>5333</v>
      </c>
      <c r="BB1978" s="230">
        <v>1</v>
      </c>
      <c r="BC1978" s="194" t="s">
        <v>7719</v>
      </c>
      <c r="BD1978" s="194" t="s">
        <v>10683</v>
      </c>
      <c r="BH1978" s="194"/>
      <c r="BI1978" s="194"/>
      <c r="BJ1978" s="230">
        <v>4</v>
      </c>
      <c r="BK1978" s="230" t="s">
        <v>7720</v>
      </c>
      <c r="BL1978" s="198" t="s">
        <v>7412</v>
      </c>
      <c r="CQ1978" s="199">
        <v>1</v>
      </c>
    </row>
    <row r="1979" spans="52:95" x14ac:dyDescent="0.25">
      <c r="AZ1979" s="230" t="s">
        <v>2234</v>
      </c>
      <c r="BA1979" s="230" t="s">
        <v>5333</v>
      </c>
      <c r="BB1979" s="230">
        <v>2</v>
      </c>
      <c r="BC1979" s="194" t="s">
        <v>7745</v>
      </c>
      <c r="BD1979" s="194" t="s">
        <v>7746</v>
      </c>
      <c r="BE1979" s="194" t="s">
        <v>7747</v>
      </c>
      <c r="BF1979" s="194" t="s">
        <v>7748</v>
      </c>
      <c r="BG1979" s="194" t="s">
        <v>7749</v>
      </c>
      <c r="BH1979" s="194" t="s">
        <v>7750</v>
      </c>
      <c r="BI1979" s="194"/>
      <c r="BJ1979" s="230">
        <v>4</v>
      </c>
      <c r="BK1979" s="230" t="s">
        <v>7751</v>
      </c>
      <c r="BL1979" s="198" t="s">
        <v>7412</v>
      </c>
      <c r="CQ1979" s="199">
        <v>1</v>
      </c>
    </row>
    <row r="1980" spans="52:95" x14ac:dyDescent="0.25">
      <c r="AZ1980" s="230" t="s">
        <v>2234</v>
      </c>
      <c r="BA1980" s="230" t="s">
        <v>5333</v>
      </c>
      <c r="BB1980" s="230">
        <v>3</v>
      </c>
      <c r="BC1980" s="194" t="s">
        <v>7781</v>
      </c>
      <c r="BD1980" s="194" t="s">
        <v>13881</v>
      </c>
      <c r="BE1980" s="194" t="s">
        <v>13880</v>
      </c>
      <c r="BH1980" s="194"/>
      <c r="BI1980" s="194"/>
      <c r="BJ1980" s="230">
        <v>4</v>
      </c>
      <c r="BK1980" s="230" t="s">
        <v>7782</v>
      </c>
      <c r="BL1980" s="198" t="s">
        <v>7412</v>
      </c>
      <c r="CQ1980" s="199">
        <v>1</v>
      </c>
    </row>
    <row r="1981" spans="52:95" x14ac:dyDescent="0.25">
      <c r="AZ1981" s="230" t="s">
        <v>2234</v>
      </c>
      <c r="BA1981" s="230" t="s">
        <v>5333</v>
      </c>
      <c r="BB1981" s="230">
        <v>4</v>
      </c>
      <c r="BC1981" s="194" t="s">
        <v>7806</v>
      </c>
      <c r="BD1981" s="194" t="s">
        <v>7807</v>
      </c>
      <c r="BE1981" s="194" t="s">
        <v>7808</v>
      </c>
      <c r="BF1981" s="194" t="s">
        <v>7654</v>
      </c>
      <c r="BG1981" s="194" t="s">
        <v>7809</v>
      </c>
      <c r="BH1981" s="194" t="s">
        <v>7810</v>
      </c>
      <c r="BI1981" s="194" t="s">
        <v>7811</v>
      </c>
      <c r="BJ1981" s="230">
        <v>4</v>
      </c>
      <c r="BK1981" s="230" t="s">
        <v>7812</v>
      </c>
      <c r="BL1981" s="198" t="s">
        <v>7412</v>
      </c>
      <c r="CQ1981" s="199">
        <v>1</v>
      </c>
    </row>
    <row r="1982" spans="52:95" x14ac:dyDescent="0.25">
      <c r="AZ1982" s="230" t="s">
        <v>2234</v>
      </c>
      <c r="BA1982" s="230" t="s">
        <v>5333</v>
      </c>
      <c r="BB1982" s="230">
        <v>5</v>
      </c>
      <c r="BC1982" s="194" t="s">
        <v>7836</v>
      </c>
      <c r="BD1982" s="194" t="s">
        <v>7837</v>
      </c>
      <c r="BE1982" s="194" t="s">
        <v>7838</v>
      </c>
      <c r="BF1982" s="194" t="s">
        <v>7839</v>
      </c>
      <c r="BG1982" s="194" t="s">
        <v>7840</v>
      </c>
      <c r="BH1982" s="194" t="s">
        <v>7533</v>
      </c>
      <c r="BI1982" s="194"/>
      <c r="BJ1982" s="230">
        <v>4</v>
      </c>
      <c r="BK1982" s="230" t="s">
        <v>7841</v>
      </c>
      <c r="BL1982" s="198" t="s">
        <v>7412</v>
      </c>
      <c r="CQ1982" s="199">
        <v>1</v>
      </c>
    </row>
    <row r="1983" spans="52:95" x14ac:dyDescent="0.25">
      <c r="AZ1983" s="230" t="s">
        <v>2245</v>
      </c>
      <c r="BA1983" s="230" t="s">
        <v>5332</v>
      </c>
      <c r="BB1983" s="230">
        <v>1</v>
      </c>
      <c r="BC1983" s="194" t="s">
        <v>7408</v>
      </c>
      <c r="BD1983" s="194" t="s">
        <v>13882</v>
      </c>
      <c r="BE1983" s="194" t="s">
        <v>13883</v>
      </c>
      <c r="BF1983" s="194" t="s">
        <v>10683</v>
      </c>
      <c r="BJ1983" s="230">
        <v>4</v>
      </c>
      <c r="BK1983" s="230" t="s">
        <v>7411</v>
      </c>
      <c r="BL1983" s="198" t="s">
        <v>7412</v>
      </c>
      <c r="CQ1983" s="199">
        <v>1</v>
      </c>
    </row>
    <row r="1984" spans="52:95" x14ac:dyDescent="0.25">
      <c r="AZ1984" s="230" t="s">
        <v>2245</v>
      </c>
      <c r="BA1984" s="230" t="s">
        <v>5332</v>
      </c>
      <c r="BB1984" s="230">
        <v>2</v>
      </c>
      <c r="BC1984" s="194" t="s">
        <v>7439</v>
      </c>
      <c r="BD1984" s="194" t="s">
        <v>13884</v>
      </c>
      <c r="BE1984" s="194" t="s">
        <v>7441</v>
      </c>
      <c r="BF1984" s="194" t="s">
        <v>7442</v>
      </c>
      <c r="BG1984" s="194" t="s">
        <v>7443</v>
      </c>
      <c r="BJ1984" s="230">
        <v>4</v>
      </c>
      <c r="BK1984" s="230" t="s">
        <v>7444</v>
      </c>
      <c r="BL1984" s="198" t="s">
        <v>7412</v>
      </c>
      <c r="CQ1984" s="199">
        <v>1</v>
      </c>
    </row>
    <row r="1985" spans="52:95" x14ac:dyDescent="0.25">
      <c r="AZ1985" s="230" t="s">
        <v>2245</v>
      </c>
      <c r="BA1985" s="230" t="s">
        <v>5332</v>
      </c>
      <c r="BB1985" s="230">
        <v>3</v>
      </c>
      <c r="BC1985" s="194" t="s">
        <v>7472</v>
      </c>
      <c r="BD1985" s="194" t="s">
        <v>13885</v>
      </c>
      <c r="BE1985" s="194" t="s">
        <v>13886</v>
      </c>
      <c r="BI1985" s="194"/>
      <c r="BJ1985" s="230">
        <v>4</v>
      </c>
      <c r="BK1985" s="230" t="s">
        <v>7474</v>
      </c>
      <c r="BL1985" s="198" t="s">
        <v>7412</v>
      </c>
      <c r="CQ1985" s="199">
        <v>1</v>
      </c>
    </row>
    <row r="1986" spans="52:95" x14ac:dyDescent="0.25">
      <c r="AZ1986" s="230" t="s">
        <v>2245</v>
      </c>
      <c r="BA1986" s="230" t="s">
        <v>5332</v>
      </c>
      <c r="BB1986" s="230">
        <v>4</v>
      </c>
      <c r="BC1986" s="194" t="s">
        <v>7502</v>
      </c>
      <c r="BD1986" s="194" t="s">
        <v>13882</v>
      </c>
      <c r="BE1986" s="194" t="s">
        <v>13886</v>
      </c>
      <c r="BJ1986" s="230">
        <v>4</v>
      </c>
      <c r="BK1986" s="230" t="s">
        <v>7504</v>
      </c>
      <c r="BL1986" s="198" t="s">
        <v>7412</v>
      </c>
      <c r="CQ1986" s="199">
        <v>1</v>
      </c>
    </row>
    <row r="1987" spans="52:95" x14ac:dyDescent="0.25">
      <c r="AZ1987" s="230" t="s">
        <v>2245</v>
      </c>
      <c r="BA1987" s="230" t="s">
        <v>5332</v>
      </c>
      <c r="BB1987" s="230">
        <v>5</v>
      </c>
      <c r="BC1987" s="194" t="s">
        <v>7529</v>
      </c>
      <c r="BD1987" s="194" t="s">
        <v>13615</v>
      </c>
      <c r="BE1987" s="194" t="s">
        <v>7532</v>
      </c>
      <c r="BF1987" s="194" t="s">
        <v>7533</v>
      </c>
      <c r="BJ1987" s="230">
        <v>4</v>
      </c>
      <c r="BK1987" s="230" t="s">
        <v>7534</v>
      </c>
      <c r="BL1987" s="198" t="s">
        <v>7412</v>
      </c>
      <c r="CQ1987" s="199">
        <v>1</v>
      </c>
    </row>
    <row r="1988" spans="52:95" x14ac:dyDescent="0.25">
      <c r="AZ1988" s="230" t="s">
        <v>2245</v>
      </c>
      <c r="BA1988" s="230" t="s">
        <v>7562</v>
      </c>
      <c r="BB1988" s="230">
        <v>1</v>
      </c>
      <c r="BC1988" s="194" t="s">
        <v>7563</v>
      </c>
      <c r="BD1988" s="194" t="s">
        <v>13886</v>
      </c>
      <c r="BJ1988" s="230">
        <v>4</v>
      </c>
      <c r="BK1988" s="230" t="s">
        <v>7564</v>
      </c>
      <c r="BL1988" s="198" t="s">
        <v>7412</v>
      </c>
      <c r="CQ1988" s="199">
        <v>1</v>
      </c>
    </row>
    <row r="1989" spans="52:95" x14ac:dyDescent="0.25">
      <c r="AZ1989" s="230" t="s">
        <v>2245</v>
      </c>
      <c r="BA1989" s="230" t="s">
        <v>7562</v>
      </c>
      <c r="BB1989" s="230">
        <v>2</v>
      </c>
      <c r="BC1989" s="194" t="s">
        <v>7589</v>
      </c>
      <c r="BD1989" s="194" t="s">
        <v>7590</v>
      </c>
      <c r="BE1989" s="194" t="s">
        <v>7591</v>
      </c>
      <c r="BF1989" s="194" t="s">
        <v>7443</v>
      </c>
      <c r="BG1989" s="194" t="s">
        <v>7442</v>
      </c>
      <c r="BH1989" s="230" t="s">
        <v>7592</v>
      </c>
      <c r="BJ1989" s="230">
        <v>4</v>
      </c>
      <c r="BK1989" s="230" t="s">
        <v>7593</v>
      </c>
      <c r="BL1989" s="198" t="s">
        <v>7412</v>
      </c>
      <c r="CQ1989" s="199">
        <v>1</v>
      </c>
    </row>
    <row r="1990" spans="52:95" x14ac:dyDescent="0.25">
      <c r="AZ1990" s="230" t="s">
        <v>2245</v>
      </c>
      <c r="BA1990" s="230" t="s">
        <v>7562</v>
      </c>
      <c r="BB1990" s="230">
        <v>3</v>
      </c>
      <c r="BC1990" s="194" t="s">
        <v>7620</v>
      </c>
      <c r="BD1990" s="194" t="s">
        <v>13885</v>
      </c>
      <c r="BE1990" s="194" t="s">
        <v>13886</v>
      </c>
      <c r="BI1990" s="194"/>
      <c r="BJ1990" s="230">
        <v>4</v>
      </c>
      <c r="BK1990" s="230" t="s">
        <v>7622</v>
      </c>
      <c r="BL1990" s="198" t="s">
        <v>7412</v>
      </c>
      <c r="CQ1990" s="199">
        <v>1</v>
      </c>
    </row>
    <row r="1991" spans="52:95" x14ac:dyDescent="0.25">
      <c r="AZ1991" s="230" t="s">
        <v>2245</v>
      </c>
      <c r="BA1991" s="230" t="s">
        <v>7562</v>
      </c>
      <c r="BB1991" s="230">
        <v>4</v>
      </c>
      <c r="BC1991" s="194" t="s">
        <v>7649</v>
      </c>
      <c r="BD1991" s="194" t="s">
        <v>7650</v>
      </c>
      <c r="BE1991" s="194" t="s">
        <v>7651</v>
      </c>
      <c r="BF1991" s="194" t="s">
        <v>7652</v>
      </c>
      <c r="BG1991" s="194" t="s">
        <v>7653</v>
      </c>
      <c r="BH1991" s="230" t="s">
        <v>7654</v>
      </c>
      <c r="BI1991" s="230" t="s">
        <v>7655</v>
      </c>
      <c r="BJ1991" s="230">
        <v>4</v>
      </c>
      <c r="BK1991" s="230" t="s">
        <v>7656</v>
      </c>
      <c r="BL1991" s="198" t="s">
        <v>7412</v>
      </c>
      <c r="CQ1991" s="199">
        <v>1</v>
      </c>
    </row>
    <row r="1992" spans="52:95" x14ac:dyDescent="0.25">
      <c r="AZ1992" s="230" t="s">
        <v>2245</v>
      </c>
      <c r="BA1992" s="230" t="s">
        <v>7562</v>
      </c>
      <c r="BB1992" s="230">
        <v>5</v>
      </c>
      <c r="BC1992" s="194" t="s">
        <v>7686</v>
      </c>
      <c r="BD1992" s="194" t="s">
        <v>7687</v>
      </c>
      <c r="BE1992" s="194" t="s">
        <v>7688</v>
      </c>
      <c r="BF1992" s="194" t="s">
        <v>7689</v>
      </c>
      <c r="BG1992" s="194" t="s">
        <v>7690</v>
      </c>
      <c r="BH1992" s="230" t="s">
        <v>7691</v>
      </c>
      <c r="BJ1992" s="230">
        <v>4</v>
      </c>
      <c r="BK1992" s="230" t="s">
        <v>7692</v>
      </c>
      <c r="BL1992" s="198" t="s">
        <v>7412</v>
      </c>
      <c r="CQ1992" s="199">
        <v>1</v>
      </c>
    </row>
    <row r="1993" spans="52:95" x14ac:dyDescent="0.25">
      <c r="AZ1993" s="230" t="s">
        <v>2245</v>
      </c>
      <c r="BA1993" s="230" t="s">
        <v>5333</v>
      </c>
      <c r="BB1993" s="230">
        <v>1</v>
      </c>
      <c r="BC1993" s="194" t="s">
        <v>7719</v>
      </c>
      <c r="BD1993" s="194" t="s">
        <v>13883</v>
      </c>
      <c r="BE1993" s="194" t="s">
        <v>10683</v>
      </c>
      <c r="BH1993" s="194"/>
      <c r="BI1993" s="194"/>
      <c r="BJ1993" s="230">
        <v>4</v>
      </c>
      <c r="BK1993" s="230" t="s">
        <v>7720</v>
      </c>
      <c r="BL1993" s="198" t="s">
        <v>7412</v>
      </c>
      <c r="CQ1993" s="199">
        <v>1</v>
      </c>
    </row>
    <row r="1994" spans="52:95" x14ac:dyDescent="0.25">
      <c r="AZ1994" s="230" t="s">
        <v>2245</v>
      </c>
      <c r="BA1994" s="230" t="s">
        <v>5333</v>
      </c>
      <c r="BB1994" s="230">
        <v>2</v>
      </c>
      <c r="BC1994" s="194" t="s">
        <v>7745</v>
      </c>
      <c r="BD1994" s="194" t="s">
        <v>7746</v>
      </c>
      <c r="BE1994" s="194" t="s">
        <v>7747</v>
      </c>
      <c r="BF1994" s="194" t="s">
        <v>7748</v>
      </c>
      <c r="BG1994" s="194" t="s">
        <v>7749</v>
      </c>
      <c r="BH1994" s="194" t="s">
        <v>7750</v>
      </c>
      <c r="BI1994" s="194"/>
      <c r="BJ1994" s="230">
        <v>4</v>
      </c>
      <c r="BK1994" s="230" t="s">
        <v>7751</v>
      </c>
      <c r="BL1994" s="198" t="s">
        <v>7412</v>
      </c>
      <c r="CQ1994" s="199">
        <v>1</v>
      </c>
    </row>
    <row r="1995" spans="52:95" x14ac:dyDescent="0.25">
      <c r="AZ1995" s="230" t="s">
        <v>2245</v>
      </c>
      <c r="BA1995" s="230" t="s">
        <v>5333</v>
      </c>
      <c r="BB1995" s="230">
        <v>3</v>
      </c>
      <c r="BC1995" s="194" t="s">
        <v>7781</v>
      </c>
      <c r="BD1995" s="194" t="s">
        <v>13887</v>
      </c>
      <c r="BE1995" s="194" t="s">
        <v>13886</v>
      </c>
      <c r="BH1995" s="194"/>
      <c r="BI1995" s="194"/>
      <c r="BJ1995" s="230">
        <v>4</v>
      </c>
      <c r="BK1995" s="230" t="s">
        <v>7782</v>
      </c>
      <c r="BL1995" s="198" t="s">
        <v>7412</v>
      </c>
      <c r="CQ1995" s="199">
        <v>1</v>
      </c>
    </row>
    <row r="1996" spans="52:95" x14ac:dyDescent="0.25">
      <c r="AZ1996" s="230" t="s">
        <v>2245</v>
      </c>
      <c r="BA1996" s="230" t="s">
        <v>5333</v>
      </c>
      <c r="BB1996" s="230">
        <v>4</v>
      </c>
      <c r="BC1996" s="194" t="s">
        <v>7806</v>
      </c>
      <c r="BD1996" s="194" t="s">
        <v>7807</v>
      </c>
      <c r="BE1996" s="194" t="s">
        <v>7808</v>
      </c>
      <c r="BF1996" s="194" t="s">
        <v>7654</v>
      </c>
      <c r="BG1996" s="194" t="s">
        <v>7809</v>
      </c>
      <c r="BH1996" s="194" t="s">
        <v>7810</v>
      </c>
      <c r="BI1996" s="194" t="s">
        <v>7811</v>
      </c>
      <c r="BJ1996" s="230">
        <v>4</v>
      </c>
      <c r="BK1996" s="230" t="s">
        <v>7812</v>
      </c>
      <c r="BL1996" s="198" t="s">
        <v>7412</v>
      </c>
      <c r="CQ1996" s="199">
        <v>1</v>
      </c>
    </row>
    <row r="1997" spans="52:95" x14ac:dyDescent="0.25">
      <c r="AZ1997" s="230" t="s">
        <v>2245</v>
      </c>
      <c r="BA1997" s="230" t="s">
        <v>5333</v>
      </c>
      <c r="BB1997" s="230">
        <v>5</v>
      </c>
      <c r="BC1997" s="194" t="s">
        <v>7836</v>
      </c>
      <c r="BD1997" s="194" t="s">
        <v>7837</v>
      </c>
      <c r="BE1997" s="194" t="s">
        <v>7838</v>
      </c>
      <c r="BF1997" s="194" t="s">
        <v>7839</v>
      </c>
      <c r="BG1997" s="194" t="s">
        <v>7840</v>
      </c>
      <c r="BH1997" s="194" t="s">
        <v>7533</v>
      </c>
      <c r="BI1997" s="194"/>
      <c r="BJ1997" s="230">
        <v>4</v>
      </c>
      <c r="BK1997" s="230" t="s">
        <v>7841</v>
      </c>
      <c r="BL1997" s="198" t="s">
        <v>7412</v>
      </c>
      <c r="CQ1997" s="199">
        <v>1</v>
      </c>
    </row>
    <row r="1998" spans="52:95" x14ac:dyDescent="0.25">
      <c r="AZ1998" s="230" t="s">
        <v>2256</v>
      </c>
      <c r="BA1998" s="230" t="s">
        <v>5332</v>
      </c>
      <c r="BB1998" s="230">
        <v>1</v>
      </c>
      <c r="BC1998" s="194" t="s">
        <v>7408</v>
      </c>
      <c r="BD1998" s="194" t="s">
        <v>13888</v>
      </c>
      <c r="BE1998" s="194" t="s">
        <v>13889</v>
      </c>
      <c r="BF1998" s="194" t="s">
        <v>10683</v>
      </c>
      <c r="BJ1998" s="230">
        <v>4</v>
      </c>
      <c r="BK1998" s="230" t="s">
        <v>7411</v>
      </c>
      <c r="BL1998" s="198" t="s">
        <v>7412</v>
      </c>
      <c r="CQ1998" s="199">
        <v>1</v>
      </c>
    </row>
    <row r="1999" spans="52:95" x14ac:dyDescent="0.25">
      <c r="AZ1999" s="230" t="s">
        <v>2256</v>
      </c>
      <c r="BA1999" s="230" t="s">
        <v>5332</v>
      </c>
      <c r="BB1999" s="230">
        <v>2</v>
      </c>
      <c r="BC1999" s="194" t="s">
        <v>7439</v>
      </c>
      <c r="BD1999" s="194" t="s">
        <v>13890</v>
      </c>
      <c r="BE1999" s="194" t="s">
        <v>7441</v>
      </c>
      <c r="BF1999" s="194" t="s">
        <v>7442</v>
      </c>
      <c r="BG1999" s="194" t="s">
        <v>7443</v>
      </c>
      <c r="BI1999" s="194"/>
      <c r="BJ1999" s="230">
        <v>4</v>
      </c>
      <c r="BK1999" s="230" t="s">
        <v>7444</v>
      </c>
      <c r="BL1999" s="198" t="s">
        <v>7412</v>
      </c>
      <c r="CQ1999" s="199">
        <v>1</v>
      </c>
    </row>
    <row r="2000" spans="52:95" x14ac:dyDescent="0.25">
      <c r="AZ2000" s="230" t="s">
        <v>2256</v>
      </c>
      <c r="BA2000" s="230" t="s">
        <v>5332</v>
      </c>
      <c r="BB2000" s="230">
        <v>3</v>
      </c>
      <c r="BC2000" s="194" t="s">
        <v>7472</v>
      </c>
      <c r="BD2000" s="194" t="s">
        <v>13891</v>
      </c>
      <c r="BE2000" s="194" t="s">
        <v>13892</v>
      </c>
      <c r="BJ2000" s="230">
        <v>4</v>
      </c>
      <c r="BK2000" s="230" t="s">
        <v>7474</v>
      </c>
      <c r="BL2000" s="198" t="s">
        <v>7412</v>
      </c>
      <c r="CQ2000" s="199">
        <v>1</v>
      </c>
    </row>
    <row r="2001" spans="52:95" x14ac:dyDescent="0.25">
      <c r="AZ2001" s="230" t="s">
        <v>2256</v>
      </c>
      <c r="BA2001" s="230" t="s">
        <v>5332</v>
      </c>
      <c r="BB2001" s="230">
        <v>4</v>
      </c>
      <c r="BC2001" s="194" t="s">
        <v>7502</v>
      </c>
      <c r="BD2001" s="194" t="s">
        <v>13892</v>
      </c>
      <c r="BJ2001" s="230">
        <v>4</v>
      </c>
      <c r="BK2001" s="230" t="s">
        <v>7504</v>
      </c>
      <c r="BL2001" s="198" t="s">
        <v>7412</v>
      </c>
      <c r="CQ2001" s="199">
        <v>1</v>
      </c>
    </row>
    <row r="2002" spans="52:95" x14ac:dyDescent="0.25">
      <c r="AZ2002" s="230" t="s">
        <v>2256</v>
      </c>
      <c r="BA2002" s="230" t="s">
        <v>5332</v>
      </c>
      <c r="BB2002" s="230">
        <v>5</v>
      </c>
      <c r="BC2002" s="194" t="s">
        <v>7529</v>
      </c>
      <c r="BD2002" s="194" t="s">
        <v>13615</v>
      </c>
      <c r="BE2002" s="194" t="s">
        <v>7532</v>
      </c>
      <c r="BF2002" s="194" t="s">
        <v>7533</v>
      </c>
      <c r="BJ2002" s="230">
        <v>4</v>
      </c>
      <c r="BK2002" s="230" t="s">
        <v>7534</v>
      </c>
      <c r="BL2002" s="198" t="s">
        <v>7412</v>
      </c>
      <c r="CQ2002" s="199">
        <v>1</v>
      </c>
    </row>
    <row r="2003" spans="52:95" x14ac:dyDescent="0.25">
      <c r="AZ2003" s="230" t="s">
        <v>2256</v>
      </c>
      <c r="BA2003" s="230" t="s">
        <v>7562</v>
      </c>
      <c r="BB2003" s="230">
        <v>1</v>
      </c>
      <c r="BC2003" s="194" t="s">
        <v>7563</v>
      </c>
      <c r="BD2003" s="194" t="s">
        <v>13892</v>
      </c>
      <c r="BJ2003" s="230">
        <v>4</v>
      </c>
      <c r="BK2003" s="230" t="s">
        <v>7564</v>
      </c>
      <c r="BL2003" s="198" t="s">
        <v>7412</v>
      </c>
      <c r="CQ2003" s="199">
        <v>1</v>
      </c>
    </row>
    <row r="2004" spans="52:95" x14ac:dyDescent="0.25">
      <c r="AZ2004" s="230" t="s">
        <v>2256</v>
      </c>
      <c r="BA2004" s="230" t="s">
        <v>7562</v>
      </c>
      <c r="BB2004" s="230">
        <v>2</v>
      </c>
      <c r="BC2004" s="194" t="s">
        <v>7589</v>
      </c>
      <c r="BD2004" s="194" t="s">
        <v>7590</v>
      </c>
      <c r="BE2004" s="194" t="s">
        <v>7591</v>
      </c>
      <c r="BF2004" s="194" t="s">
        <v>7443</v>
      </c>
      <c r="BG2004" s="194" t="s">
        <v>7442</v>
      </c>
      <c r="BH2004" s="230" t="s">
        <v>7592</v>
      </c>
      <c r="BJ2004" s="230">
        <v>4</v>
      </c>
      <c r="BK2004" s="230" t="s">
        <v>7593</v>
      </c>
      <c r="BL2004" s="198" t="s">
        <v>7412</v>
      </c>
      <c r="CQ2004" s="199">
        <v>1</v>
      </c>
    </row>
    <row r="2005" spans="52:95" x14ac:dyDescent="0.25">
      <c r="AZ2005" s="230" t="s">
        <v>2256</v>
      </c>
      <c r="BA2005" s="230" t="s">
        <v>7562</v>
      </c>
      <c r="BB2005" s="230">
        <v>3</v>
      </c>
      <c r="BC2005" s="194" t="s">
        <v>7620</v>
      </c>
      <c r="BD2005" s="194" t="s">
        <v>13891</v>
      </c>
      <c r="BE2005" s="194" t="s">
        <v>13892</v>
      </c>
      <c r="BJ2005" s="230">
        <v>4</v>
      </c>
      <c r="BK2005" s="230" t="s">
        <v>7622</v>
      </c>
      <c r="BL2005" s="198" t="s">
        <v>7412</v>
      </c>
      <c r="CQ2005" s="199">
        <v>1</v>
      </c>
    </row>
    <row r="2006" spans="52:95" x14ac:dyDescent="0.25">
      <c r="AZ2006" s="230" t="s">
        <v>2256</v>
      </c>
      <c r="BA2006" s="230" t="s">
        <v>7562</v>
      </c>
      <c r="BB2006" s="230">
        <v>4</v>
      </c>
      <c r="BC2006" s="194" t="s">
        <v>7649</v>
      </c>
      <c r="BD2006" s="194" t="s">
        <v>7650</v>
      </c>
      <c r="BE2006" s="194" t="s">
        <v>7651</v>
      </c>
      <c r="BF2006" s="194" t="s">
        <v>7652</v>
      </c>
      <c r="BG2006" s="194" t="s">
        <v>7653</v>
      </c>
      <c r="BH2006" s="230" t="s">
        <v>7654</v>
      </c>
      <c r="BI2006" s="230" t="s">
        <v>7655</v>
      </c>
      <c r="BJ2006" s="230">
        <v>4</v>
      </c>
      <c r="BK2006" s="230" t="s">
        <v>7656</v>
      </c>
      <c r="BL2006" s="198" t="s">
        <v>7412</v>
      </c>
      <c r="CQ2006" s="199">
        <v>1</v>
      </c>
    </row>
    <row r="2007" spans="52:95" x14ac:dyDescent="0.25">
      <c r="AZ2007" s="230" t="s">
        <v>2256</v>
      </c>
      <c r="BA2007" s="230" t="s">
        <v>7562</v>
      </c>
      <c r="BB2007" s="230">
        <v>5</v>
      </c>
      <c r="BC2007" s="194" t="s">
        <v>7686</v>
      </c>
      <c r="BD2007" s="194" t="s">
        <v>7687</v>
      </c>
      <c r="BE2007" s="194" t="s">
        <v>7688</v>
      </c>
      <c r="BF2007" s="194" t="s">
        <v>7689</v>
      </c>
      <c r="BG2007" s="194" t="s">
        <v>7690</v>
      </c>
      <c r="BH2007" s="230" t="s">
        <v>7691</v>
      </c>
      <c r="BJ2007" s="230">
        <v>4</v>
      </c>
      <c r="BK2007" s="230" t="s">
        <v>7692</v>
      </c>
      <c r="BL2007" s="198" t="s">
        <v>7412</v>
      </c>
      <c r="CQ2007" s="199">
        <v>1</v>
      </c>
    </row>
    <row r="2008" spans="52:95" x14ac:dyDescent="0.25">
      <c r="AZ2008" s="230" t="s">
        <v>2256</v>
      </c>
      <c r="BA2008" s="230" t="s">
        <v>5333</v>
      </c>
      <c r="BB2008" s="230">
        <v>1</v>
      </c>
      <c r="BC2008" s="194" t="s">
        <v>7719</v>
      </c>
      <c r="BD2008" s="194" t="s">
        <v>13889</v>
      </c>
      <c r="BE2008" s="194" t="s">
        <v>10683</v>
      </c>
      <c r="BH2008" s="194"/>
      <c r="BI2008" s="194"/>
      <c r="BJ2008" s="230">
        <v>4</v>
      </c>
      <c r="BK2008" s="230" t="s">
        <v>7720</v>
      </c>
      <c r="BL2008" s="198" t="s">
        <v>7412</v>
      </c>
      <c r="CQ2008" s="199">
        <v>1</v>
      </c>
    </row>
    <row r="2009" spans="52:95" x14ac:dyDescent="0.25">
      <c r="AZ2009" s="230" t="s">
        <v>2256</v>
      </c>
      <c r="BA2009" s="230" t="s">
        <v>5333</v>
      </c>
      <c r="BB2009" s="230">
        <v>2</v>
      </c>
      <c r="BC2009" s="194" t="s">
        <v>7745</v>
      </c>
      <c r="BD2009" s="194" t="s">
        <v>7746</v>
      </c>
      <c r="BE2009" s="194" t="s">
        <v>7747</v>
      </c>
      <c r="BF2009" s="194" t="s">
        <v>7748</v>
      </c>
      <c r="BG2009" s="194" t="s">
        <v>7749</v>
      </c>
      <c r="BH2009" s="194" t="s">
        <v>7750</v>
      </c>
      <c r="BI2009" s="194"/>
      <c r="BJ2009" s="230">
        <v>4</v>
      </c>
      <c r="BK2009" s="230" t="s">
        <v>7751</v>
      </c>
      <c r="BL2009" s="198" t="s">
        <v>7412</v>
      </c>
      <c r="CQ2009" s="199">
        <v>1</v>
      </c>
    </row>
    <row r="2010" spans="52:95" x14ac:dyDescent="0.25">
      <c r="AZ2010" s="230" t="s">
        <v>2256</v>
      </c>
      <c r="BA2010" s="230" t="s">
        <v>5333</v>
      </c>
      <c r="BB2010" s="230">
        <v>3</v>
      </c>
      <c r="BC2010" s="194" t="s">
        <v>7781</v>
      </c>
      <c r="BD2010" s="194" t="s">
        <v>13893</v>
      </c>
      <c r="BE2010" s="194" t="s">
        <v>13892</v>
      </c>
      <c r="BH2010" s="194"/>
      <c r="BI2010" s="194"/>
      <c r="BJ2010" s="230">
        <v>4</v>
      </c>
      <c r="BK2010" s="230" t="s">
        <v>7782</v>
      </c>
      <c r="BL2010" s="198" t="s">
        <v>7412</v>
      </c>
      <c r="CQ2010" s="199">
        <v>1</v>
      </c>
    </row>
    <row r="2011" spans="52:95" x14ac:dyDescent="0.25">
      <c r="AZ2011" s="230" t="s">
        <v>2256</v>
      </c>
      <c r="BA2011" s="230" t="s">
        <v>5333</v>
      </c>
      <c r="BB2011" s="230">
        <v>4</v>
      </c>
      <c r="BC2011" s="194" t="s">
        <v>7806</v>
      </c>
      <c r="BD2011" s="194" t="s">
        <v>7807</v>
      </c>
      <c r="BE2011" s="194" t="s">
        <v>7808</v>
      </c>
      <c r="BF2011" s="194" t="s">
        <v>7654</v>
      </c>
      <c r="BG2011" s="194" t="s">
        <v>7809</v>
      </c>
      <c r="BH2011" s="194" t="s">
        <v>7810</v>
      </c>
      <c r="BI2011" s="194" t="s">
        <v>7811</v>
      </c>
      <c r="BJ2011" s="230">
        <v>4</v>
      </c>
      <c r="BK2011" s="230" t="s">
        <v>7812</v>
      </c>
      <c r="BL2011" s="198" t="s">
        <v>7412</v>
      </c>
      <c r="CQ2011" s="199">
        <v>1</v>
      </c>
    </row>
    <row r="2012" spans="52:95" x14ac:dyDescent="0.25">
      <c r="AZ2012" s="230" t="s">
        <v>2256</v>
      </c>
      <c r="BA2012" s="230" t="s">
        <v>5333</v>
      </c>
      <c r="BB2012" s="230">
        <v>5</v>
      </c>
      <c r="BC2012" s="194" t="s">
        <v>7836</v>
      </c>
      <c r="BD2012" s="194" t="s">
        <v>7837</v>
      </c>
      <c r="BE2012" s="194" t="s">
        <v>7838</v>
      </c>
      <c r="BF2012" s="194" t="s">
        <v>7839</v>
      </c>
      <c r="BG2012" s="194" t="s">
        <v>7840</v>
      </c>
      <c r="BH2012" s="194" t="s">
        <v>7533</v>
      </c>
      <c r="BI2012" s="194"/>
      <c r="BJ2012" s="230">
        <v>4</v>
      </c>
      <c r="BK2012" s="230" t="s">
        <v>7841</v>
      </c>
      <c r="BL2012" s="198" t="s">
        <v>7412</v>
      </c>
      <c r="CQ2012" s="199">
        <v>1</v>
      </c>
    </row>
    <row r="2013" spans="52:95" x14ac:dyDescent="0.25">
      <c r="AZ2013" s="230" t="s">
        <v>2277</v>
      </c>
      <c r="BA2013" s="230" t="s">
        <v>5332</v>
      </c>
      <c r="BB2013" s="230">
        <v>1</v>
      </c>
      <c r="BC2013" s="194" t="s">
        <v>7408</v>
      </c>
      <c r="BD2013" s="194" t="s">
        <v>13894</v>
      </c>
      <c r="BE2013" s="194" t="s">
        <v>13895</v>
      </c>
      <c r="BF2013" s="194" t="s">
        <v>10683</v>
      </c>
      <c r="BJ2013" s="230">
        <v>4</v>
      </c>
      <c r="BK2013" s="230" t="s">
        <v>7411</v>
      </c>
      <c r="BL2013" s="198" t="s">
        <v>7412</v>
      </c>
      <c r="CQ2013" s="199">
        <v>1</v>
      </c>
    </row>
    <row r="2014" spans="52:95" x14ac:dyDescent="0.25">
      <c r="AZ2014" s="230" t="s">
        <v>2277</v>
      </c>
      <c r="BA2014" s="230" t="s">
        <v>5332</v>
      </c>
      <c r="BB2014" s="230">
        <v>2</v>
      </c>
      <c r="BC2014" s="194" t="s">
        <v>7439</v>
      </c>
      <c r="BD2014" s="194" t="s">
        <v>13896</v>
      </c>
      <c r="BE2014" s="194" t="s">
        <v>7441</v>
      </c>
      <c r="BF2014" s="194" t="s">
        <v>7442</v>
      </c>
      <c r="BG2014" s="194" t="s">
        <v>7443</v>
      </c>
      <c r="BI2014" s="194"/>
      <c r="BJ2014" s="230">
        <v>4</v>
      </c>
      <c r="BK2014" s="230" t="s">
        <v>7444</v>
      </c>
      <c r="BL2014" s="198" t="s">
        <v>7412</v>
      </c>
      <c r="CQ2014" s="199">
        <v>1</v>
      </c>
    </row>
    <row r="2015" spans="52:95" x14ac:dyDescent="0.25">
      <c r="AZ2015" s="230" t="s">
        <v>2277</v>
      </c>
      <c r="BA2015" s="230" t="s">
        <v>5332</v>
      </c>
      <c r="BB2015" s="230">
        <v>3</v>
      </c>
      <c r="BC2015" s="194" t="s">
        <v>7472</v>
      </c>
      <c r="BD2015" s="194" t="s">
        <v>13897</v>
      </c>
      <c r="BE2015" s="194" t="s">
        <v>13898</v>
      </c>
      <c r="BI2015" s="194"/>
      <c r="BJ2015" s="230">
        <v>4</v>
      </c>
      <c r="BK2015" s="230" t="s">
        <v>7474</v>
      </c>
      <c r="BL2015" s="198" t="s">
        <v>7412</v>
      </c>
      <c r="CQ2015" s="199">
        <v>1</v>
      </c>
    </row>
    <row r="2016" spans="52:95" x14ac:dyDescent="0.25">
      <c r="AZ2016" s="230" t="s">
        <v>2277</v>
      </c>
      <c r="BA2016" s="230" t="s">
        <v>5332</v>
      </c>
      <c r="BB2016" s="230">
        <v>4</v>
      </c>
      <c r="BC2016" s="194" t="s">
        <v>7502</v>
      </c>
      <c r="BD2016" s="194" t="s">
        <v>13898</v>
      </c>
      <c r="BJ2016" s="230">
        <v>4</v>
      </c>
      <c r="BK2016" s="230" t="s">
        <v>7504</v>
      </c>
      <c r="BL2016" s="198" t="s">
        <v>7412</v>
      </c>
      <c r="CQ2016" s="199">
        <v>1</v>
      </c>
    </row>
    <row r="2017" spans="52:95" x14ac:dyDescent="0.25">
      <c r="AZ2017" s="230" t="s">
        <v>2277</v>
      </c>
      <c r="BA2017" s="230" t="s">
        <v>5332</v>
      </c>
      <c r="BB2017" s="230">
        <v>5</v>
      </c>
      <c r="BC2017" s="194" t="s">
        <v>7529</v>
      </c>
      <c r="BD2017" s="194" t="s">
        <v>13615</v>
      </c>
      <c r="BE2017" s="194" t="s">
        <v>7532</v>
      </c>
      <c r="BF2017" s="194" t="s">
        <v>7533</v>
      </c>
      <c r="BJ2017" s="230">
        <v>4</v>
      </c>
      <c r="BK2017" s="230" t="s">
        <v>7534</v>
      </c>
      <c r="BL2017" s="198" t="s">
        <v>7412</v>
      </c>
      <c r="CQ2017" s="199">
        <v>1</v>
      </c>
    </row>
    <row r="2018" spans="52:95" x14ac:dyDescent="0.25">
      <c r="AZ2018" s="230" t="s">
        <v>2277</v>
      </c>
      <c r="BA2018" s="230" t="s">
        <v>7562</v>
      </c>
      <c r="BB2018" s="230">
        <v>1</v>
      </c>
      <c r="BC2018" s="194" t="s">
        <v>7563</v>
      </c>
      <c r="BD2018" s="194" t="s">
        <v>13898</v>
      </c>
      <c r="BJ2018" s="230">
        <v>4</v>
      </c>
      <c r="BK2018" s="230" t="s">
        <v>7564</v>
      </c>
      <c r="BL2018" s="198" t="s">
        <v>7412</v>
      </c>
      <c r="CQ2018" s="199">
        <v>1</v>
      </c>
    </row>
    <row r="2019" spans="52:95" x14ac:dyDescent="0.25">
      <c r="AZ2019" s="230" t="s">
        <v>2277</v>
      </c>
      <c r="BA2019" s="230" t="s">
        <v>7562</v>
      </c>
      <c r="BB2019" s="230">
        <v>2</v>
      </c>
      <c r="BC2019" s="194" t="s">
        <v>7589</v>
      </c>
      <c r="BD2019" s="194" t="s">
        <v>7590</v>
      </c>
      <c r="BE2019" s="194" t="s">
        <v>7591</v>
      </c>
      <c r="BF2019" s="194" t="s">
        <v>7443</v>
      </c>
      <c r="BG2019" s="194" t="s">
        <v>7442</v>
      </c>
      <c r="BH2019" s="230" t="s">
        <v>7592</v>
      </c>
      <c r="BJ2019" s="230">
        <v>4</v>
      </c>
      <c r="BK2019" s="230" t="s">
        <v>7593</v>
      </c>
      <c r="BL2019" s="198" t="s">
        <v>7412</v>
      </c>
      <c r="CQ2019" s="199">
        <v>1</v>
      </c>
    </row>
    <row r="2020" spans="52:95" x14ac:dyDescent="0.25">
      <c r="AZ2020" s="230" t="s">
        <v>2277</v>
      </c>
      <c r="BA2020" s="230" t="s">
        <v>7562</v>
      </c>
      <c r="BB2020" s="230">
        <v>3</v>
      </c>
      <c r="BC2020" s="194" t="s">
        <v>7620</v>
      </c>
      <c r="BD2020" s="194" t="s">
        <v>13897</v>
      </c>
      <c r="BE2020" s="194" t="s">
        <v>13898</v>
      </c>
      <c r="BI2020" s="194"/>
      <c r="BJ2020" s="230">
        <v>4</v>
      </c>
      <c r="BK2020" s="230" t="s">
        <v>7622</v>
      </c>
      <c r="BL2020" s="198" t="s">
        <v>7412</v>
      </c>
      <c r="CQ2020" s="199">
        <v>1</v>
      </c>
    </row>
    <row r="2021" spans="52:95" x14ac:dyDescent="0.25">
      <c r="AZ2021" s="230" t="s">
        <v>2277</v>
      </c>
      <c r="BA2021" s="230" t="s">
        <v>7562</v>
      </c>
      <c r="BB2021" s="230">
        <v>4</v>
      </c>
      <c r="BC2021" s="194" t="s">
        <v>7649</v>
      </c>
      <c r="BD2021" s="194" t="s">
        <v>7650</v>
      </c>
      <c r="BE2021" s="194" t="s">
        <v>7651</v>
      </c>
      <c r="BF2021" s="194" t="s">
        <v>7652</v>
      </c>
      <c r="BG2021" s="194" t="s">
        <v>7653</v>
      </c>
      <c r="BH2021" s="230" t="s">
        <v>7654</v>
      </c>
      <c r="BI2021" s="230" t="s">
        <v>7655</v>
      </c>
      <c r="BJ2021" s="230">
        <v>4</v>
      </c>
      <c r="BK2021" s="230" t="s">
        <v>7656</v>
      </c>
      <c r="BL2021" s="198" t="s">
        <v>7412</v>
      </c>
      <c r="CQ2021" s="199">
        <v>1</v>
      </c>
    </row>
    <row r="2022" spans="52:95" x14ac:dyDescent="0.25">
      <c r="AZ2022" s="230" t="s">
        <v>2277</v>
      </c>
      <c r="BA2022" s="230" t="s">
        <v>7562</v>
      </c>
      <c r="BB2022" s="230">
        <v>5</v>
      </c>
      <c r="BC2022" s="194" t="s">
        <v>7686</v>
      </c>
      <c r="BD2022" s="194" t="s">
        <v>7687</v>
      </c>
      <c r="BE2022" s="194" t="s">
        <v>7688</v>
      </c>
      <c r="BF2022" s="194" t="s">
        <v>7689</v>
      </c>
      <c r="BG2022" s="194" t="s">
        <v>7690</v>
      </c>
      <c r="BH2022" s="230" t="s">
        <v>7691</v>
      </c>
      <c r="BJ2022" s="230">
        <v>4</v>
      </c>
      <c r="BK2022" s="230" t="s">
        <v>7692</v>
      </c>
      <c r="BL2022" s="198" t="s">
        <v>7412</v>
      </c>
      <c r="CQ2022" s="199">
        <v>1</v>
      </c>
    </row>
    <row r="2023" spans="52:95" x14ac:dyDescent="0.25">
      <c r="AZ2023" s="230" t="s">
        <v>2277</v>
      </c>
      <c r="BA2023" s="230" t="s">
        <v>5333</v>
      </c>
      <c r="BB2023" s="230">
        <v>1</v>
      </c>
      <c r="BC2023" s="194" t="s">
        <v>7719</v>
      </c>
      <c r="BD2023" s="194" t="s">
        <v>13895</v>
      </c>
      <c r="BE2023" s="194" t="s">
        <v>10683</v>
      </c>
      <c r="BH2023" s="194"/>
      <c r="BI2023" s="194"/>
      <c r="BJ2023" s="230">
        <v>4</v>
      </c>
      <c r="BK2023" s="230" t="s">
        <v>7720</v>
      </c>
      <c r="BL2023" s="198" t="s">
        <v>7412</v>
      </c>
      <c r="CQ2023" s="199">
        <v>1</v>
      </c>
    </row>
    <row r="2024" spans="52:95" x14ac:dyDescent="0.25">
      <c r="AZ2024" s="230" t="s">
        <v>2277</v>
      </c>
      <c r="BA2024" s="230" t="s">
        <v>5333</v>
      </c>
      <c r="BB2024" s="230">
        <v>2</v>
      </c>
      <c r="BC2024" s="194" t="s">
        <v>7745</v>
      </c>
      <c r="BD2024" s="194" t="s">
        <v>7746</v>
      </c>
      <c r="BE2024" s="194" t="s">
        <v>7747</v>
      </c>
      <c r="BF2024" s="194" t="s">
        <v>7748</v>
      </c>
      <c r="BG2024" s="194" t="s">
        <v>7749</v>
      </c>
      <c r="BH2024" s="194" t="s">
        <v>7750</v>
      </c>
      <c r="BI2024" s="194"/>
      <c r="BJ2024" s="230">
        <v>4</v>
      </c>
      <c r="BK2024" s="230" t="s">
        <v>7751</v>
      </c>
      <c r="BL2024" s="198" t="s">
        <v>7412</v>
      </c>
      <c r="CQ2024" s="199">
        <v>1</v>
      </c>
    </row>
    <row r="2025" spans="52:95" x14ac:dyDescent="0.25">
      <c r="AZ2025" s="230" t="s">
        <v>2277</v>
      </c>
      <c r="BA2025" s="230" t="s">
        <v>5333</v>
      </c>
      <c r="BB2025" s="230">
        <v>3</v>
      </c>
      <c r="BC2025" s="194" t="s">
        <v>7781</v>
      </c>
      <c r="BD2025" s="194" t="s">
        <v>13899</v>
      </c>
      <c r="BE2025" s="194" t="s">
        <v>13898</v>
      </c>
      <c r="BH2025" s="194"/>
      <c r="BI2025" s="194"/>
      <c r="BJ2025" s="230">
        <v>4</v>
      </c>
      <c r="BK2025" s="230" t="s">
        <v>7782</v>
      </c>
      <c r="BL2025" s="198" t="s">
        <v>7412</v>
      </c>
      <c r="CQ2025" s="199">
        <v>1</v>
      </c>
    </row>
    <row r="2026" spans="52:95" x14ac:dyDescent="0.25">
      <c r="AZ2026" s="230" t="s">
        <v>2277</v>
      </c>
      <c r="BA2026" s="230" t="s">
        <v>5333</v>
      </c>
      <c r="BB2026" s="230">
        <v>4</v>
      </c>
      <c r="BC2026" s="194" t="s">
        <v>7806</v>
      </c>
      <c r="BD2026" s="194" t="s">
        <v>7807</v>
      </c>
      <c r="BE2026" s="194" t="s">
        <v>7808</v>
      </c>
      <c r="BF2026" s="194" t="s">
        <v>7654</v>
      </c>
      <c r="BG2026" s="194" t="s">
        <v>7809</v>
      </c>
      <c r="BH2026" s="194" t="s">
        <v>7810</v>
      </c>
      <c r="BI2026" s="194" t="s">
        <v>7811</v>
      </c>
      <c r="BJ2026" s="230">
        <v>4</v>
      </c>
      <c r="BK2026" s="230" t="s">
        <v>7812</v>
      </c>
      <c r="BL2026" s="198" t="s">
        <v>7412</v>
      </c>
      <c r="CQ2026" s="199">
        <v>1</v>
      </c>
    </row>
    <row r="2027" spans="52:95" x14ac:dyDescent="0.25">
      <c r="AZ2027" s="230" t="s">
        <v>2277</v>
      </c>
      <c r="BA2027" s="230" t="s">
        <v>5333</v>
      </c>
      <c r="BB2027" s="230">
        <v>5</v>
      </c>
      <c r="BC2027" s="194" t="s">
        <v>7836</v>
      </c>
      <c r="BD2027" s="194" t="s">
        <v>7837</v>
      </c>
      <c r="BE2027" s="194" t="s">
        <v>7838</v>
      </c>
      <c r="BF2027" s="194" t="s">
        <v>7839</v>
      </c>
      <c r="BG2027" s="194" t="s">
        <v>7840</v>
      </c>
      <c r="BH2027" s="194" t="s">
        <v>7533</v>
      </c>
      <c r="BI2027" s="194"/>
      <c r="BJ2027" s="230">
        <v>4</v>
      </c>
      <c r="BK2027" s="230" t="s">
        <v>7841</v>
      </c>
      <c r="BL2027" s="198" t="s">
        <v>7412</v>
      </c>
      <c r="CQ2027" s="199">
        <v>1</v>
      </c>
    </row>
    <row r="2028" spans="52:95" x14ac:dyDescent="0.25">
      <c r="AZ2028" s="230" t="s">
        <v>2288</v>
      </c>
      <c r="BA2028" s="230" t="s">
        <v>5332</v>
      </c>
      <c r="BB2028" s="230">
        <v>1</v>
      </c>
      <c r="BC2028" s="194" t="s">
        <v>7408</v>
      </c>
      <c r="BD2028" s="194" t="s">
        <v>13900</v>
      </c>
      <c r="BE2028" s="194" t="s">
        <v>13901</v>
      </c>
      <c r="BF2028" s="194" t="s">
        <v>10683</v>
      </c>
      <c r="BJ2028" s="230">
        <v>4</v>
      </c>
      <c r="BK2028" s="230" t="s">
        <v>7411</v>
      </c>
      <c r="BL2028" s="198" t="s">
        <v>7412</v>
      </c>
      <c r="CQ2028" s="199">
        <v>1</v>
      </c>
    </row>
    <row r="2029" spans="52:95" x14ac:dyDescent="0.25">
      <c r="AZ2029" s="230" t="s">
        <v>2288</v>
      </c>
      <c r="BA2029" s="230" t="s">
        <v>5332</v>
      </c>
      <c r="BB2029" s="230">
        <v>2</v>
      </c>
      <c r="BC2029" s="194" t="s">
        <v>7439</v>
      </c>
      <c r="BD2029" s="194" t="s">
        <v>13902</v>
      </c>
      <c r="BE2029" s="194" t="s">
        <v>7441</v>
      </c>
      <c r="BF2029" s="194" t="s">
        <v>7442</v>
      </c>
      <c r="BG2029" s="194" t="s">
        <v>7443</v>
      </c>
      <c r="BI2029" s="194"/>
      <c r="BJ2029" s="230">
        <v>4</v>
      </c>
      <c r="BK2029" s="230" t="s">
        <v>7444</v>
      </c>
      <c r="BL2029" s="198" t="s">
        <v>7412</v>
      </c>
      <c r="CQ2029" s="199">
        <v>1</v>
      </c>
    </row>
    <row r="2030" spans="52:95" x14ac:dyDescent="0.25">
      <c r="AZ2030" s="230" t="s">
        <v>2288</v>
      </c>
      <c r="BA2030" s="230" t="s">
        <v>5332</v>
      </c>
      <c r="BB2030" s="230">
        <v>3</v>
      </c>
      <c r="BC2030" s="194" t="s">
        <v>7472</v>
      </c>
      <c r="BD2030" s="194" t="s">
        <v>13903</v>
      </c>
      <c r="BE2030" s="194" t="s">
        <v>13904</v>
      </c>
      <c r="BI2030" s="194"/>
      <c r="BJ2030" s="230">
        <v>4</v>
      </c>
      <c r="BK2030" s="230" t="s">
        <v>7474</v>
      </c>
      <c r="BL2030" s="198" t="s">
        <v>7412</v>
      </c>
      <c r="CQ2030" s="199">
        <v>1</v>
      </c>
    </row>
    <row r="2031" spans="52:95" x14ac:dyDescent="0.25">
      <c r="AZ2031" s="230" t="s">
        <v>2288</v>
      </c>
      <c r="BA2031" s="230" t="s">
        <v>5332</v>
      </c>
      <c r="BB2031" s="230">
        <v>4</v>
      </c>
      <c r="BC2031" s="194" t="s">
        <v>7502</v>
      </c>
      <c r="BD2031" s="194" t="s">
        <v>13904</v>
      </c>
      <c r="BJ2031" s="230">
        <v>4</v>
      </c>
      <c r="BK2031" s="230" t="s">
        <v>7504</v>
      </c>
      <c r="BL2031" s="198" t="s">
        <v>7412</v>
      </c>
      <c r="CQ2031" s="199">
        <v>1</v>
      </c>
    </row>
    <row r="2032" spans="52:95" x14ac:dyDescent="0.25">
      <c r="AZ2032" s="230" t="s">
        <v>2288</v>
      </c>
      <c r="BA2032" s="230" t="s">
        <v>5332</v>
      </c>
      <c r="BB2032" s="230">
        <v>5</v>
      </c>
      <c r="BC2032" s="194" t="s">
        <v>7529</v>
      </c>
      <c r="BD2032" s="194" t="s">
        <v>13615</v>
      </c>
      <c r="BE2032" s="194" t="s">
        <v>7532</v>
      </c>
      <c r="BF2032" s="194" t="s">
        <v>7533</v>
      </c>
      <c r="BJ2032" s="230">
        <v>4</v>
      </c>
      <c r="BK2032" s="230" t="s">
        <v>7534</v>
      </c>
      <c r="BL2032" s="198" t="s">
        <v>7412</v>
      </c>
      <c r="CQ2032" s="199">
        <v>1</v>
      </c>
    </row>
    <row r="2033" spans="52:95" x14ac:dyDescent="0.25">
      <c r="AZ2033" s="230" t="s">
        <v>2288</v>
      </c>
      <c r="BA2033" s="230" t="s">
        <v>7562</v>
      </c>
      <c r="BB2033" s="230">
        <v>1</v>
      </c>
      <c r="BC2033" s="194" t="s">
        <v>7563</v>
      </c>
      <c r="BD2033" s="194" t="s">
        <v>13904</v>
      </c>
      <c r="BJ2033" s="230">
        <v>4</v>
      </c>
      <c r="BK2033" s="230" t="s">
        <v>7564</v>
      </c>
      <c r="BL2033" s="198" t="s">
        <v>7412</v>
      </c>
      <c r="CQ2033" s="199">
        <v>1</v>
      </c>
    </row>
    <row r="2034" spans="52:95" x14ac:dyDescent="0.25">
      <c r="AZ2034" s="230" t="s">
        <v>2288</v>
      </c>
      <c r="BA2034" s="230" t="s">
        <v>7562</v>
      </c>
      <c r="BB2034" s="230">
        <v>2</v>
      </c>
      <c r="BC2034" s="194" t="s">
        <v>7589</v>
      </c>
      <c r="BD2034" s="194" t="s">
        <v>7590</v>
      </c>
      <c r="BE2034" s="194" t="s">
        <v>7591</v>
      </c>
      <c r="BF2034" s="194" t="s">
        <v>7443</v>
      </c>
      <c r="BG2034" s="194" t="s">
        <v>7442</v>
      </c>
      <c r="BH2034" s="230" t="s">
        <v>7592</v>
      </c>
      <c r="BJ2034" s="230">
        <v>4</v>
      </c>
      <c r="BK2034" s="230" t="s">
        <v>7593</v>
      </c>
      <c r="BL2034" s="198" t="s">
        <v>7412</v>
      </c>
      <c r="CQ2034" s="199">
        <v>1</v>
      </c>
    </row>
    <row r="2035" spans="52:95" x14ac:dyDescent="0.25">
      <c r="AZ2035" s="230" t="s">
        <v>2288</v>
      </c>
      <c r="BA2035" s="230" t="s">
        <v>7562</v>
      </c>
      <c r="BB2035" s="230">
        <v>3</v>
      </c>
      <c r="BC2035" s="194" t="s">
        <v>7620</v>
      </c>
      <c r="BD2035" s="194" t="s">
        <v>13903</v>
      </c>
      <c r="BE2035" s="194" t="s">
        <v>13904</v>
      </c>
      <c r="BI2035" s="194"/>
      <c r="BJ2035" s="230">
        <v>4</v>
      </c>
      <c r="BK2035" s="230" t="s">
        <v>7622</v>
      </c>
      <c r="BL2035" s="198" t="s">
        <v>7412</v>
      </c>
      <c r="CQ2035" s="199">
        <v>1</v>
      </c>
    </row>
    <row r="2036" spans="52:95" x14ac:dyDescent="0.25">
      <c r="AZ2036" s="230" t="s">
        <v>2288</v>
      </c>
      <c r="BA2036" s="230" t="s">
        <v>7562</v>
      </c>
      <c r="BB2036" s="230">
        <v>4</v>
      </c>
      <c r="BC2036" s="194" t="s">
        <v>7649</v>
      </c>
      <c r="BD2036" s="194" t="s">
        <v>7650</v>
      </c>
      <c r="BE2036" s="194" t="s">
        <v>7651</v>
      </c>
      <c r="BF2036" s="194" t="s">
        <v>7652</v>
      </c>
      <c r="BG2036" s="194" t="s">
        <v>7653</v>
      </c>
      <c r="BH2036" s="230" t="s">
        <v>7654</v>
      </c>
      <c r="BI2036" s="230" t="s">
        <v>7655</v>
      </c>
      <c r="BJ2036" s="230">
        <v>4</v>
      </c>
      <c r="BK2036" s="230" t="s">
        <v>7656</v>
      </c>
      <c r="BL2036" s="198" t="s">
        <v>7412</v>
      </c>
      <c r="CQ2036" s="199">
        <v>1</v>
      </c>
    </row>
    <row r="2037" spans="52:95" x14ac:dyDescent="0.25">
      <c r="AZ2037" s="230" t="s">
        <v>2288</v>
      </c>
      <c r="BA2037" s="230" t="s">
        <v>7562</v>
      </c>
      <c r="BB2037" s="230">
        <v>5</v>
      </c>
      <c r="BC2037" s="194" t="s">
        <v>7686</v>
      </c>
      <c r="BD2037" s="194" t="s">
        <v>7687</v>
      </c>
      <c r="BE2037" s="194" t="s">
        <v>7688</v>
      </c>
      <c r="BF2037" s="194" t="s">
        <v>7689</v>
      </c>
      <c r="BG2037" s="194" t="s">
        <v>7690</v>
      </c>
      <c r="BH2037" s="230" t="s">
        <v>7691</v>
      </c>
      <c r="BJ2037" s="230">
        <v>4</v>
      </c>
      <c r="BK2037" s="230" t="s">
        <v>7692</v>
      </c>
      <c r="BL2037" s="198" t="s">
        <v>7412</v>
      </c>
      <c r="CQ2037" s="199">
        <v>1</v>
      </c>
    </row>
    <row r="2038" spans="52:95" x14ac:dyDescent="0.25">
      <c r="AZ2038" s="230" t="s">
        <v>2288</v>
      </c>
      <c r="BA2038" s="230" t="s">
        <v>5333</v>
      </c>
      <c r="BB2038" s="230">
        <v>1</v>
      </c>
      <c r="BC2038" s="194" t="s">
        <v>7719</v>
      </c>
      <c r="BD2038" s="194" t="s">
        <v>13901</v>
      </c>
      <c r="BE2038" s="194" t="s">
        <v>10683</v>
      </c>
      <c r="BH2038" s="194"/>
      <c r="BI2038" s="194"/>
      <c r="BJ2038" s="230">
        <v>4</v>
      </c>
      <c r="BK2038" s="230" t="s">
        <v>7720</v>
      </c>
      <c r="BL2038" s="198" t="s">
        <v>7412</v>
      </c>
      <c r="CQ2038" s="199">
        <v>1</v>
      </c>
    </row>
    <row r="2039" spans="52:95" x14ac:dyDescent="0.25">
      <c r="AZ2039" s="230" t="s">
        <v>2288</v>
      </c>
      <c r="BA2039" s="230" t="s">
        <v>5333</v>
      </c>
      <c r="BB2039" s="230">
        <v>2</v>
      </c>
      <c r="BC2039" s="194" t="s">
        <v>7745</v>
      </c>
      <c r="BD2039" s="194" t="s">
        <v>7746</v>
      </c>
      <c r="BE2039" s="194" t="s">
        <v>7747</v>
      </c>
      <c r="BF2039" s="194" t="s">
        <v>7748</v>
      </c>
      <c r="BG2039" s="194" t="s">
        <v>7749</v>
      </c>
      <c r="BH2039" s="194" t="s">
        <v>7750</v>
      </c>
      <c r="BI2039" s="194"/>
      <c r="BJ2039" s="230">
        <v>4</v>
      </c>
      <c r="BK2039" s="230" t="s">
        <v>7751</v>
      </c>
      <c r="BL2039" s="198" t="s">
        <v>7412</v>
      </c>
      <c r="CQ2039" s="199">
        <v>1</v>
      </c>
    </row>
    <row r="2040" spans="52:95" x14ac:dyDescent="0.25">
      <c r="AZ2040" s="230" t="s">
        <v>2288</v>
      </c>
      <c r="BA2040" s="230" t="s">
        <v>5333</v>
      </c>
      <c r="BB2040" s="230">
        <v>3</v>
      </c>
      <c r="BC2040" s="194" t="s">
        <v>7781</v>
      </c>
      <c r="BD2040" s="194" t="s">
        <v>13905</v>
      </c>
      <c r="BE2040" s="194" t="s">
        <v>13904</v>
      </c>
      <c r="BH2040" s="194"/>
      <c r="BI2040" s="194"/>
      <c r="BJ2040" s="230">
        <v>4</v>
      </c>
      <c r="BK2040" s="230" t="s">
        <v>7782</v>
      </c>
      <c r="BL2040" s="198" t="s">
        <v>7412</v>
      </c>
      <c r="CQ2040" s="199">
        <v>1</v>
      </c>
    </row>
    <row r="2041" spans="52:95" x14ac:dyDescent="0.25">
      <c r="AZ2041" s="230" t="s">
        <v>2288</v>
      </c>
      <c r="BA2041" s="230" t="s">
        <v>5333</v>
      </c>
      <c r="BB2041" s="230">
        <v>4</v>
      </c>
      <c r="BC2041" s="194" t="s">
        <v>7806</v>
      </c>
      <c r="BD2041" s="194" t="s">
        <v>7807</v>
      </c>
      <c r="BE2041" s="194" t="s">
        <v>7808</v>
      </c>
      <c r="BF2041" s="194" t="s">
        <v>7654</v>
      </c>
      <c r="BG2041" s="194" t="s">
        <v>7809</v>
      </c>
      <c r="BH2041" s="194" t="s">
        <v>7810</v>
      </c>
      <c r="BI2041" s="194" t="s">
        <v>7811</v>
      </c>
      <c r="BJ2041" s="230">
        <v>4</v>
      </c>
      <c r="BK2041" s="230" t="s">
        <v>7812</v>
      </c>
      <c r="BL2041" s="198" t="s">
        <v>7412</v>
      </c>
      <c r="CQ2041" s="199">
        <v>1</v>
      </c>
    </row>
    <row r="2042" spans="52:95" x14ac:dyDescent="0.25">
      <c r="AZ2042" s="230" t="s">
        <v>2288</v>
      </c>
      <c r="BA2042" s="230" t="s">
        <v>5333</v>
      </c>
      <c r="BB2042" s="230">
        <v>5</v>
      </c>
      <c r="BC2042" s="194" t="s">
        <v>7836</v>
      </c>
      <c r="BD2042" s="194" t="s">
        <v>7837</v>
      </c>
      <c r="BE2042" s="194" t="s">
        <v>7838</v>
      </c>
      <c r="BF2042" s="194" t="s">
        <v>7839</v>
      </c>
      <c r="BG2042" s="194" t="s">
        <v>7840</v>
      </c>
      <c r="BH2042" s="194" t="s">
        <v>7533</v>
      </c>
      <c r="BI2042" s="194"/>
      <c r="BJ2042" s="230">
        <v>4</v>
      </c>
      <c r="BK2042" s="230" t="s">
        <v>7841</v>
      </c>
      <c r="BL2042" s="198" t="s">
        <v>7412</v>
      </c>
      <c r="CQ2042" s="199">
        <v>1</v>
      </c>
    </row>
    <row r="2043" spans="52:95" x14ac:dyDescent="0.25">
      <c r="AZ2043" s="230" t="s">
        <v>2299</v>
      </c>
      <c r="BA2043" s="230" t="s">
        <v>5332</v>
      </c>
      <c r="BB2043" s="230">
        <v>1</v>
      </c>
      <c r="BC2043" s="194" t="s">
        <v>7408</v>
      </c>
      <c r="BD2043" s="194" t="s">
        <v>13906</v>
      </c>
      <c r="BE2043" s="194" t="s">
        <v>13540</v>
      </c>
      <c r="BF2043" s="194" t="s">
        <v>8951</v>
      </c>
      <c r="BJ2043" s="230">
        <v>4</v>
      </c>
      <c r="BK2043" s="230" t="s">
        <v>7411</v>
      </c>
      <c r="BL2043" s="198" t="s">
        <v>7412</v>
      </c>
      <c r="CQ2043" s="199">
        <v>1</v>
      </c>
    </row>
    <row r="2044" spans="52:95" x14ac:dyDescent="0.25">
      <c r="AZ2044" s="230" t="s">
        <v>2299</v>
      </c>
      <c r="BA2044" s="230" t="s">
        <v>5332</v>
      </c>
      <c r="BB2044" s="230">
        <v>2</v>
      </c>
      <c r="BC2044" s="194" t="s">
        <v>7439</v>
      </c>
      <c r="BD2044" s="194" t="s">
        <v>13907</v>
      </c>
      <c r="BE2044" s="194" t="s">
        <v>7441</v>
      </c>
      <c r="BF2044" s="194" t="s">
        <v>7442</v>
      </c>
      <c r="BG2044" s="194" t="s">
        <v>7443</v>
      </c>
      <c r="BI2044" s="194"/>
      <c r="BJ2044" s="230">
        <v>4</v>
      </c>
      <c r="BK2044" s="230" t="s">
        <v>7444</v>
      </c>
      <c r="BL2044" s="198" t="s">
        <v>7412</v>
      </c>
      <c r="CQ2044" s="199">
        <v>1</v>
      </c>
    </row>
    <row r="2045" spans="52:95" x14ac:dyDescent="0.25">
      <c r="AZ2045" s="230" t="s">
        <v>2299</v>
      </c>
      <c r="BA2045" s="230" t="s">
        <v>5332</v>
      </c>
      <c r="BB2045" s="230">
        <v>3</v>
      </c>
      <c r="BC2045" s="194" t="s">
        <v>7472</v>
      </c>
      <c r="BD2045" s="194" t="s">
        <v>13908</v>
      </c>
      <c r="BE2045" s="194" t="s">
        <v>13909</v>
      </c>
      <c r="BI2045" s="194"/>
      <c r="BJ2045" s="230">
        <v>4</v>
      </c>
      <c r="BK2045" s="230" t="s">
        <v>7474</v>
      </c>
      <c r="BL2045" s="198" t="s">
        <v>7412</v>
      </c>
      <c r="CQ2045" s="199">
        <v>1</v>
      </c>
    </row>
    <row r="2046" spans="52:95" x14ac:dyDescent="0.25">
      <c r="AZ2046" s="230" t="s">
        <v>2299</v>
      </c>
      <c r="BA2046" s="230" t="s">
        <v>5332</v>
      </c>
      <c r="BB2046" s="230">
        <v>4</v>
      </c>
      <c r="BC2046" s="194" t="s">
        <v>7502</v>
      </c>
      <c r="BD2046" s="194" t="s">
        <v>13909</v>
      </c>
      <c r="BJ2046" s="230">
        <v>4</v>
      </c>
      <c r="BK2046" s="230" t="s">
        <v>7504</v>
      </c>
      <c r="BL2046" s="198" t="s">
        <v>7412</v>
      </c>
      <c r="CQ2046" s="199">
        <v>1</v>
      </c>
    </row>
    <row r="2047" spans="52:95" x14ac:dyDescent="0.25">
      <c r="AZ2047" s="230" t="s">
        <v>2299</v>
      </c>
      <c r="BA2047" s="230" t="s">
        <v>5332</v>
      </c>
      <c r="BB2047" s="230">
        <v>5</v>
      </c>
      <c r="BC2047" s="194" t="s">
        <v>7529</v>
      </c>
      <c r="BD2047" s="194" t="s">
        <v>13615</v>
      </c>
      <c r="BE2047" s="194" t="s">
        <v>7532</v>
      </c>
      <c r="BF2047" s="194" t="s">
        <v>7533</v>
      </c>
      <c r="BJ2047" s="230">
        <v>4</v>
      </c>
      <c r="BK2047" s="230" t="s">
        <v>7534</v>
      </c>
      <c r="BL2047" s="198" t="s">
        <v>7412</v>
      </c>
      <c r="CQ2047" s="199">
        <v>1</v>
      </c>
    </row>
    <row r="2048" spans="52:95" x14ac:dyDescent="0.25">
      <c r="AZ2048" s="230" t="s">
        <v>2299</v>
      </c>
      <c r="BA2048" s="230" t="s">
        <v>7562</v>
      </c>
      <c r="BB2048" s="230">
        <v>1</v>
      </c>
      <c r="BC2048" s="194" t="s">
        <v>7563</v>
      </c>
      <c r="BD2048" s="194" t="s">
        <v>13909</v>
      </c>
      <c r="BJ2048" s="230">
        <v>4</v>
      </c>
      <c r="BK2048" s="230" t="s">
        <v>7564</v>
      </c>
      <c r="BL2048" s="198" t="s">
        <v>7412</v>
      </c>
      <c r="CQ2048" s="199">
        <v>1</v>
      </c>
    </row>
    <row r="2049" spans="52:95" x14ac:dyDescent="0.25">
      <c r="AZ2049" s="230" t="s">
        <v>2299</v>
      </c>
      <c r="BA2049" s="230" t="s">
        <v>7562</v>
      </c>
      <c r="BB2049" s="230">
        <v>2</v>
      </c>
      <c r="BC2049" s="194" t="s">
        <v>7589</v>
      </c>
      <c r="BD2049" s="194" t="s">
        <v>7590</v>
      </c>
      <c r="BE2049" s="194" t="s">
        <v>7591</v>
      </c>
      <c r="BF2049" s="194" t="s">
        <v>7443</v>
      </c>
      <c r="BG2049" s="194" t="s">
        <v>7442</v>
      </c>
      <c r="BH2049" s="230" t="s">
        <v>7592</v>
      </c>
      <c r="BJ2049" s="230">
        <v>4</v>
      </c>
      <c r="BK2049" s="230" t="s">
        <v>7593</v>
      </c>
      <c r="BL2049" s="198" t="s">
        <v>7412</v>
      </c>
      <c r="CQ2049" s="199">
        <v>1</v>
      </c>
    </row>
    <row r="2050" spans="52:95" x14ac:dyDescent="0.25">
      <c r="AZ2050" s="230" t="s">
        <v>2299</v>
      </c>
      <c r="BA2050" s="230" t="s">
        <v>7562</v>
      </c>
      <c r="BB2050" s="230">
        <v>3</v>
      </c>
      <c r="BC2050" s="194" t="s">
        <v>7620</v>
      </c>
      <c r="BD2050" s="194" t="s">
        <v>13908</v>
      </c>
      <c r="BE2050" s="194" t="s">
        <v>13909</v>
      </c>
      <c r="BI2050" s="194"/>
      <c r="BJ2050" s="230">
        <v>4</v>
      </c>
      <c r="BK2050" s="230" t="s">
        <v>7622</v>
      </c>
      <c r="BL2050" s="198" t="s">
        <v>7412</v>
      </c>
      <c r="CQ2050" s="199">
        <v>1</v>
      </c>
    </row>
    <row r="2051" spans="52:95" x14ac:dyDescent="0.25">
      <c r="AZ2051" s="230" t="s">
        <v>2299</v>
      </c>
      <c r="BA2051" s="230" t="s">
        <v>7562</v>
      </c>
      <c r="BB2051" s="230">
        <v>4</v>
      </c>
      <c r="BC2051" s="194" t="s">
        <v>7649</v>
      </c>
      <c r="BD2051" s="194" t="s">
        <v>7650</v>
      </c>
      <c r="BE2051" s="194" t="s">
        <v>7651</v>
      </c>
      <c r="BF2051" s="194" t="s">
        <v>7652</v>
      </c>
      <c r="BG2051" s="194" t="s">
        <v>7653</v>
      </c>
      <c r="BH2051" s="230" t="s">
        <v>7654</v>
      </c>
      <c r="BI2051" s="230" t="s">
        <v>7655</v>
      </c>
      <c r="BJ2051" s="230">
        <v>4</v>
      </c>
      <c r="BK2051" s="230" t="s">
        <v>7656</v>
      </c>
      <c r="BL2051" s="198" t="s">
        <v>7412</v>
      </c>
      <c r="CQ2051" s="199">
        <v>1</v>
      </c>
    </row>
    <row r="2052" spans="52:95" x14ac:dyDescent="0.25">
      <c r="AZ2052" s="230" t="s">
        <v>2299</v>
      </c>
      <c r="BA2052" s="230" t="s">
        <v>7562</v>
      </c>
      <c r="BB2052" s="230">
        <v>5</v>
      </c>
      <c r="BC2052" s="194" t="s">
        <v>7686</v>
      </c>
      <c r="BD2052" s="194" t="s">
        <v>7687</v>
      </c>
      <c r="BE2052" s="194" t="s">
        <v>7688</v>
      </c>
      <c r="BF2052" s="194" t="s">
        <v>7689</v>
      </c>
      <c r="BG2052" s="194" t="s">
        <v>7690</v>
      </c>
      <c r="BH2052" s="230" t="s">
        <v>7691</v>
      </c>
      <c r="BJ2052" s="230">
        <v>4</v>
      </c>
      <c r="BK2052" s="230" t="s">
        <v>7692</v>
      </c>
      <c r="BL2052" s="198" t="s">
        <v>7412</v>
      </c>
      <c r="CQ2052" s="199">
        <v>1</v>
      </c>
    </row>
    <row r="2053" spans="52:95" x14ac:dyDescent="0.25">
      <c r="AZ2053" s="230" t="s">
        <v>2299</v>
      </c>
      <c r="BA2053" s="230" t="s">
        <v>5333</v>
      </c>
      <c r="BB2053" s="230">
        <v>1</v>
      </c>
      <c r="BC2053" s="194" t="s">
        <v>7719</v>
      </c>
      <c r="BD2053" s="194" t="s">
        <v>13540</v>
      </c>
      <c r="BE2053" s="194" t="s">
        <v>8951</v>
      </c>
      <c r="BH2053" s="194"/>
      <c r="BI2053" s="194"/>
      <c r="BJ2053" s="230">
        <v>4</v>
      </c>
      <c r="BK2053" s="230" t="s">
        <v>7720</v>
      </c>
      <c r="BL2053" s="198" t="s">
        <v>7412</v>
      </c>
      <c r="CQ2053" s="199">
        <v>1</v>
      </c>
    </row>
    <row r="2054" spans="52:95" x14ac:dyDescent="0.25">
      <c r="AZ2054" s="230" t="s">
        <v>2299</v>
      </c>
      <c r="BA2054" s="230" t="s">
        <v>5333</v>
      </c>
      <c r="BB2054" s="230">
        <v>2</v>
      </c>
      <c r="BC2054" s="194" t="s">
        <v>7745</v>
      </c>
      <c r="BD2054" s="194" t="s">
        <v>7746</v>
      </c>
      <c r="BE2054" s="194" t="s">
        <v>7747</v>
      </c>
      <c r="BF2054" s="194" t="s">
        <v>7748</v>
      </c>
      <c r="BG2054" s="194" t="s">
        <v>7749</v>
      </c>
      <c r="BH2054" s="194" t="s">
        <v>7750</v>
      </c>
      <c r="BI2054" s="194"/>
      <c r="BJ2054" s="230">
        <v>4</v>
      </c>
      <c r="BK2054" s="230" t="s">
        <v>7751</v>
      </c>
      <c r="BL2054" s="198" t="s">
        <v>7412</v>
      </c>
      <c r="CQ2054" s="199">
        <v>1</v>
      </c>
    </row>
    <row r="2055" spans="52:95" x14ac:dyDescent="0.25">
      <c r="AZ2055" s="230" t="s">
        <v>2299</v>
      </c>
      <c r="BA2055" s="230" t="s">
        <v>5333</v>
      </c>
      <c r="BB2055" s="230">
        <v>3</v>
      </c>
      <c r="BC2055" s="194" t="s">
        <v>7781</v>
      </c>
      <c r="BD2055" s="194" t="s">
        <v>13910</v>
      </c>
      <c r="BE2055" s="194" t="s">
        <v>13909</v>
      </c>
      <c r="BH2055" s="194"/>
      <c r="BI2055" s="194"/>
      <c r="BJ2055" s="230">
        <v>4</v>
      </c>
      <c r="BK2055" s="230" t="s">
        <v>7782</v>
      </c>
      <c r="BL2055" s="198" t="s">
        <v>7412</v>
      </c>
      <c r="CQ2055" s="199">
        <v>1</v>
      </c>
    </row>
    <row r="2056" spans="52:95" x14ac:dyDescent="0.25">
      <c r="AZ2056" s="230" t="s">
        <v>2299</v>
      </c>
      <c r="BA2056" s="230" t="s">
        <v>5333</v>
      </c>
      <c r="BB2056" s="230">
        <v>4</v>
      </c>
      <c r="BC2056" s="194" t="s">
        <v>7806</v>
      </c>
      <c r="BD2056" s="194" t="s">
        <v>7807</v>
      </c>
      <c r="BE2056" s="194" t="s">
        <v>7808</v>
      </c>
      <c r="BF2056" s="194" t="s">
        <v>7654</v>
      </c>
      <c r="BG2056" s="194" t="s">
        <v>7809</v>
      </c>
      <c r="BH2056" s="194" t="s">
        <v>7810</v>
      </c>
      <c r="BI2056" s="194" t="s">
        <v>7811</v>
      </c>
      <c r="BJ2056" s="230">
        <v>4</v>
      </c>
      <c r="BK2056" s="230" t="s">
        <v>7812</v>
      </c>
      <c r="BL2056" s="198" t="s">
        <v>7412</v>
      </c>
      <c r="CQ2056" s="199">
        <v>1</v>
      </c>
    </row>
    <row r="2057" spans="52:95" x14ac:dyDescent="0.25">
      <c r="AZ2057" s="230" t="s">
        <v>2299</v>
      </c>
      <c r="BA2057" s="230" t="s">
        <v>5333</v>
      </c>
      <c r="BB2057" s="230">
        <v>5</v>
      </c>
      <c r="BC2057" s="194" t="s">
        <v>7836</v>
      </c>
      <c r="BD2057" s="194" t="s">
        <v>7837</v>
      </c>
      <c r="BE2057" s="194" t="s">
        <v>7838</v>
      </c>
      <c r="BF2057" s="194" t="s">
        <v>7839</v>
      </c>
      <c r="BG2057" s="194" t="s">
        <v>7840</v>
      </c>
      <c r="BH2057" s="194" t="s">
        <v>7533</v>
      </c>
      <c r="BI2057" s="194"/>
      <c r="BJ2057" s="230">
        <v>4</v>
      </c>
      <c r="BK2057" s="230" t="s">
        <v>7841</v>
      </c>
      <c r="BL2057" s="198" t="s">
        <v>7412</v>
      </c>
      <c r="CQ2057" s="199">
        <v>1</v>
      </c>
    </row>
    <row r="2058" spans="52:95" x14ac:dyDescent="0.25">
      <c r="AZ2058" s="230" t="s">
        <v>2311</v>
      </c>
      <c r="BA2058" s="230" t="s">
        <v>5332</v>
      </c>
      <c r="BB2058" s="230">
        <v>1</v>
      </c>
      <c r="BC2058" s="194" t="s">
        <v>7408</v>
      </c>
      <c r="BD2058" s="194" t="s">
        <v>13911</v>
      </c>
      <c r="BE2058" s="194" t="s">
        <v>13912</v>
      </c>
      <c r="BF2058" s="194" t="s">
        <v>10683</v>
      </c>
      <c r="BJ2058" s="230">
        <v>4</v>
      </c>
      <c r="BK2058" s="230" t="s">
        <v>7411</v>
      </c>
      <c r="BL2058" s="198" t="s">
        <v>7412</v>
      </c>
      <c r="CQ2058" s="199">
        <v>1</v>
      </c>
    </row>
    <row r="2059" spans="52:95" x14ac:dyDescent="0.25">
      <c r="AZ2059" s="230" t="s">
        <v>2311</v>
      </c>
      <c r="BA2059" s="230" t="s">
        <v>5332</v>
      </c>
      <c r="BB2059" s="230">
        <v>2</v>
      </c>
      <c r="BC2059" s="194" t="s">
        <v>7439</v>
      </c>
      <c r="BD2059" s="194" t="s">
        <v>13913</v>
      </c>
      <c r="BE2059" s="194" t="s">
        <v>7441</v>
      </c>
      <c r="BF2059" s="194" t="s">
        <v>7442</v>
      </c>
      <c r="BG2059" s="194" t="s">
        <v>7443</v>
      </c>
      <c r="BJ2059" s="230">
        <v>4</v>
      </c>
      <c r="BK2059" s="230" t="s">
        <v>7444</v>
      </c>
      <c r="BL2059" s="198" t="s">
        <v>7412</v>
      </c>
      <c r="CQ2059" s="199">
        <v>1</v>
      </c>
    </row>
    <row r="2060" spans="52:95" x14ac:dyDescent="0.25">
      <c r="AZ2060" s="230" t="s">
        <v>2311</v>
      </c>
      <c r="BA2060" s="230" t="s">
        <v>5332</v>
      </c>
      <c r="BB2060" s="230">
        <v>3</v>
      </c>
      <c r="BC2060" s="194" t="s">
        <v>7472</v>
      </c>
      <c r="BD2060" s="194" t="s">
        <v>13914</v>
      </c>
      <c r="BE2060" s="194" t="s">
        <v>13915</v>
      </c>
      <c r="BI2060" s="194"/>
      <c r="BJ2060" s="230">
        <v>4</v>
      </c>
      <c r="BK2060" s="230" t="s">
        <v>7474</v>
      </c>
      <c r="BL2060" s="198" t="s">
        <v>7412</v>
      </c>
      <c r="CQ2060" s="199">
        <v>1</v>
      </c>
    </row>
    <row r="2061" spans="52:95" x14ac:dyDescent="0.25">
      <c r="AZ2061" s="230" t="s">
        <v>2311</v>
      </c>
      <c r="BA2061" s="230" t="s">
        <v>5332</v>
      </c>
      <c r="BB2061" s="230">
        <v>4</v>
      </c>
      <c r="BC2061" s="194" t="s">
        <v>7502</v>
      </c>
      <c r="BD2061" s="194" t="s">
        <v>13911</v>
      </c>
      <c r="BE2061" s="194" t="s">
        <v>13915</v>
      </c>
      <c r="BJ2061" s="230">
        <v>4</v>
      </c>
      <c r="BK2061" s="230" t="s">
        <v>7504</v>
      </c>
      <c r="BL2061" s="198" t="s">
        <v>7412</v>
      </c>
      <c r="CQ2061" s="199">
        <v>1</v>
      </c>
    </row>
    <row r="2062" spans="52:95" x14ac:dyDescent="0.25">
      <c r="AZ2062" s="230" t="s">
        <v>2311</v>
      </c>
      <c r="BA2062" s="230" t="s">
        <v>5332</v>
      </c>
      <c r="BB2062" s="230">
        <v>5</v>
      </c>
      <c r="BC2062" s="194" t="s">
        <v>7529</v>
      </c>
      <c r="BD2062" s="194" t="s">
        <v>13615</v>
      </c>
      <c r="BE2062" s="194" t="s">
        <v>7532</v>
      </c>
      <c r="BF2062" s="194" t="s">
        <v>7533</v>
      </c>
      <c r="BJ2062" s="230">
        <v>4</v>
      </c>
      <c r="BK2062" s="230" t="s">
        <v>7534</v>
      </c>
      <c r="BL2062" s="198" t="s">
        <v>7412</v>
      </c>
      <c r="CQ2062" s="199">
        <v>1</v>
      </c>
    </row>
    <row r="2063" spans="52:95" x14ac:dyDescent="0.25">
      <c r="AZ2063" s="230" t="s">
        <v>2311</v>
      </c>
      <c r="BA2063" s="230" t="s">
        <v>7562</v>
      </c>
      <c r="BB2063" s="230">
        <v>1</v>
      </c>
      <c r="BC2063" s="194" t="s">
        <v>7563</v>
      </c>
      <c r="BD2063" s="194" t="s">
        <v>13915</v>
      </c>
      <c r="BJ2063" s="230">
        <v>4</v>
      </c>
      <c r="BK2063" s="230" t="s">
        <v>7564</v>
      </c>
      <c r="BL2063" s="198" t="s">
        <v>7412</v>
      </c>
      <c r="CQ2063" s="199">
        <v>1</v>
      </c>
    </row>
    <row r="2064" spans="52:95" x14ac:dyDescent="0.25">
      <c r="AZ2064" s="230" t="s">
        <v>2311</v>
      </c>
      <c r="BA2064" s="230" t="s">
        <v>7562</v>
      </c>
      <c r="BB2064" s="230">
        <v>2</v>
      </c>
      <c r="BC2064" s="194" t="s">
        <v>7589</v>
      </c>
      <c r="BD2064" s="194" t="s">
        <v>7590</v>
      </c>
      <c r="BE2064" s="194" t="s">
        <v>7591</v>
      </c>
      <c r="BF2064" s="194" t="s">
        <v>7443</v>
      </c>
      <c r="BG2064" s="194" t="s">
        <v>7442</v>
      </c>
      <c r="BH2064" s="230" t="s">
        <v>7592</v>
      </c>
      <c r="BJ2064" s="230">
        <v>4</v>
      </c>
      <c r="BK2064" s="230" t="s">
        <v>7593</v>
      </c>
      <c r="BL2064" s="198" t="s">
        <v>7412</v>
      </c>
      <c r="CQ2064" s="199">
        <v>1</v>
      </c>
    </row>
    <row r="2065" spans="52:95" x14ac:dyDescent="0.25">
      <c r="AZ2065" s="230" t="s">
        <v>2311</v>
      </c>
      <c r="BA2065" s="230" t="s">
        <v>7562</v>
      </c>
      <c r="BB2065" s="230">
        <v>3</v>
      </c>
      <c r="BC2065" s="194" t="s">
        <v>7620</v>
      </c>
      <c r="BD2065" s="194" t="s">
        <v>13914</v>
      </c>
      <c r="BE2065" s="194" t="s">
        <v>13915</v>
      </c>
      <c r="BI2065" s="194"/>
      <c r="BJ2065" s="230">
        <v>4</v>
      </c>
      <c r="BK2065" s="230" t="s">
        <v>7622</v>
      </c>
      <c r="BL2065" s="198" t="s">
        <v>7412</v>
      </c>
      <c r="CQ2065" s="199">
        <v>1</v>
      </c>
    </row>
    <row r="2066" spans="52:95" x14ac:dyDescent="0.25">
      <c r="AZ2066" s="230" t="s">
        <v>2311</v>
      </c>
      <c r="BA2066" s="230" t="s">
        <v>7562</v>
      </c>
      <c r="BB2066" s="230">
        <v>4</v>
      </c>
      <c r="BC2066" s="194" t="s">
        <v>7649</v>
      </c>
      <c r="BD2066" s="194" t="s">
        <v>7650</v>
      </c>
      <c r="BE2066" s="194" t="s">
        <v>7651</v>
      </c>
      <c r="BF2066" s="194" t="s">
        <v>7652</v>
      </c>
      <c r="BG2066" s="194" t="s">
        <v>7653</v>
      </c>
      <c r="BH2066" s="230" t="s">
        <v>7654</v>
      </c>
      <c r="BI2066" s="230" t="s">
        <v>7655</v>
      </c>
      <c r="BJ2066" s="230">
        <v>4</v>
      </c>
      <c r="BK2066" s="230" t="s">
        <v>7656</v>
      </c>
      <c r="BL2066" s="198" t="s">
        <v>7412</v>
      </c>
      <c r="CQ2066" s="199">
        <v>1</v>
      </c>
    </row>
    <row r="2067" spans="52:95" x14ac:dyDescent="0.25">
      <c r="AZ2067" s="230" t="s">
        <v>2311</v>
      </c>
      <c r="BA2067" s="230" t="s">
        <v>7562</v>
      </c>
      <c r="BB2067" s="230">
        <v>5</v>
      </c>
      <c r="BC2067" s="194" t="s">
        <v>7686</v>
      </c>
      <c r="BD2067" s="194" t="s">
        <v>7687</v>
      </c>
      <c r="BE2067" s="194" t="s">
        <v>7688</v>
      </c>
      <c r="BF2067" s="194" t="s">
        <v>7689</v>
      </c>
      <c r="BG2067" s="194" t="s">
        <v>7690</v>
      </c>
      <c r="BH2067" s="230" t="s">
        <v>7691</v>
      </c>
      <c r="BJ2067" s="230">
        <v>4</v>
      </c>
      <c r="BK2067" s="230" t="s">
        <v>7692</v>
      </c>
      <c r="BL2067" s="198" t="s">
        <v>7412</v>
      </c>
      <c r="CQ2067" s="199">
        <v>1</v>
      </c>
    </row>
    <row r="2068" spans="52:95" x14ac:dyDescent="0.25">
      <c r="AZ2068" s="230" t="s">
        <v>2311</v>
      </c>
      <c r="BA2068" s="230" t="s">
        <v>5333</v>
      </c>
      <c r="BB2068" s="230">
        <v>1</v>
      </c>
      <c r="BC2068" s="194" t="s">
        <v>7719</v>
      </c>
      <c r="BD2068" s="194" t="s">
        <v>13912</v>
      </c>
      <c r="BE2068" s="194" t="s">
        <v>10683</v>
      </c>
      <c r="BH2068" s="194"/>
      <c r="BI2068" s="194"/>
      <c r="BJ2068" s="230">
        <v>4</v>
      </c>
      <c r="BK2068" s="230" t="s">
        <v>7720</v>
      </c>
      <c r="BL2068" s="198" t="s">
        <v>7412</v>
      </c>
      <c r="CQ2068" s="199">
        <v>1</v>
      </c>
    </row>
    <row r="2069" spans="52:95" x14ac:dyDescent="0.25">
      <c r="AZ2069" s="230" t="s">
        <v>2311</v>
      </c>
      <c r="BA2069" s="230" t="s">
        <v>5333</v>
      </c>
      <c r="BB2069" s="230">
        <v>2</v>
      </c>
      <c r="BC2069" s="194" t="s">
        <v>7745</v>
      </c>
      <c r="BD2069" s="194" t="s">
        <v>7746</v>
      </c>
      <c r="BE2069" s="194" t="s">
        <v>7747</v>
      </c>
      <c r="BF2069" s="194" t="s">
        <v>7748</v>
      </c>
      <c r="BG2069" s="194" t="s">
        <v>7749</v>
      </c>
      <c r="BH2069" s="194" t="s">
        <v>7750</v>
      </c>
      <c r="BI2069" s="194"/>
      <c r="BJ2069" s="230">
        <v>4</v>
      </c>
      <c r="BK2069" s="230" t="s">
        <v>7751</v>
      </c>
      <c r="BL2069" s="198" t="s">
        <v>7412</v>
      </c>
      <c r="CQ2069" s="199">
        <v>1</v>
      </c>
    </row>
    <row r="2070" spans="52:95" x14ac:dyDescent="0.25">
      <c r="AZ2070" s="230" t="s">
        <v>2311</v>
      </c>
      <c r="BA2070" s="230" t="s">
        <v>5333</v>
      </c>
      <c r="BB2070" s="230">
        <v>3</v>
      </c>
      <c r="BC2070" s="194" t="s">
        <v>7781</v>
      </c>
      <c r="BD2070" s="194" t="s">
        <v>13916</v>
      </c>
      <c r="BE2070" s="194" t="s">
        <v>13915</v>
      </c>
      <c r="BH2070" s="194"/>
      <c r="BI2070" s="194"/>
      <c r="BJ2070" s="230">
        <v>4</v>
      </c>
      <c r="BK2070" s="230" t="s">
        <v>7782</v>
      </c>
      <c r="BL2070" s="198" t="s">
        <v>7412</v>
      </c>
      <c r="CQ2070" s="199">
        <v>1</v>
      </c>
    </row>
    <row r="2071" spans="52:95" x14ac:dyDescent="0.25">
      <c r="AZ2071" s="230" t="s">
        <v>2311</v>
      </c>
      <c r="BA2071" s="230" t="s">
        <v>5333</v>
      </c>
      <c r="BB2071" s="230">
        <v>4</v>
      </c>
      <c r="BC2071" s="194" t="s">
        <v>7806</v>
      </c>
      <c r="BD2071" s="194" t="s">
        <v>7807</v>
      </c>
      <c r="BE2071" s="194" t="s">
        <v>7808</v>
      </c>
      <c r="BF2071" s="194" t="s">
        <v>7654</v>
      </c>
      <c r="BG2071" s="194" t="s">
        <v>7809</v>
      </c>
      <c r="BH2071" s="194" t="s">
        <v>7810</v>
      </c>
      <c r="BI2071" s="194" t="s">
        <v>7811</v>
      </c>
      <c r="BJ2071" s="230">
        <v>4</v>
      </c>
      <c r="BK2071" s="230" t="s">
        <v>7812</v>
      </c>
      <c r="BL2071" s="198" t="s">
        <v>7412</v>
      </c>
      <c r="CQ2071" s="199">
        <v>1</v>
      </c>
    </row>
    <row r="2072" spans="52:95" x14ac:dyDescent="0.25">
      <c r="AZ2072" s="230" t="s">
        <v>2311</v>
      </c>
      <c r="BA2072" s="230" t="s">
        <v>5333</v>
      </c>
      <c r="BB2072" s="230">
        <v>5</v>
      </c>
      <c r="BC2072" s="194" t="s">
        <v>7836</v>
      </c>
      <c r="BD2072" s="194" t="s">
        <v>7837</v>
      </c>
      <c r="BE2072" s="194" t="s">
        <v>7838</v>
      </c>
      <c r="BF2072" s="194" t="s">
        <v>7839</v>
      </c>
      <c r="BG2072" s="194" t="s">
        <v>7840</v>
      </c>
      <c r="BH2072" s="194" t="s">
        <v>7533</v>
      </c>
      <c r="BI2072" s="194"/>
      <c r="BJ2072" s="230">
        <v>4</v>
      </c>
      <c r="BK2072" s="230" t="s">
        <v>7841</v>
      </c>
      <c r="BL2072" s="198" t="s">
        <v>7412</v>
      </c>
      <c r="CQ2072" s="199">
        <v>1</v>
      </c>
    </row>
    <row r="2073" spans="52:95" x14ac:dyDescent="0.25">
      <c r="AZ2073" s="230" t="s">
        <v>2322</v>
      </c>
      <c r="BA2073" s="230" t="s">
        <v>5332</v>
      </c>
      <c r="BB2073" s="230">
        <v>1</v>
      </c>
      <c r="BC2073" s="194" t="s">
        <v>7408</v>
      </c>
      <c r="BD2073" s="194" t="s">
        <v>13917</v>
      </c>
      <c r="BE2073" s="194" t="s">
        <v>13918</v>
      </c>
      <c r="BF2073" s="194" t="s">
        <v>10683</v>
      </c>
      <c r="BJ2073" s="230">
        <v>4</v>
      </c>
      <c r="BK2073" s="230" t="s">
        <v>7411</v>
      </c>
      <c r="BL2073" s="198" t="s">
        <v>7412</v>
      </c>
      <c r="CQ2073" s="199">
        <v>1</v>
      </c>
    </row>
    <row r="2074" spans="52:95" x14ac:dyDescent="0.25">
      <c r="AZ2074" s="230" t="s">
        <v>2322</v>
      </c>
      <c r="BA2074" s="230" t="s">
        <v>5332</v>
      </c>
      <c r="BB2074" s="230">
        <v>2</v>
      </c>
      <c r="BC2074" s="194" t="s">
        <v>7439</v>
      </c>
      <c r="BD2074" s="194" t="s">
        <v>13919</v>
      </c>
      <c r="BE2074" s="194" t="s">
        <v>7441</v>
      </c>
      <c r="BF2074" s="194" t="s">
        <v>7442</v>
      </c>
      <c r="BG2074" s="194" t="s">
        <v>7443</v>
      </c>
      <c r="BI2074" s="194"/>
      <c r="BJ2074" s="230">
        <v>4</v>
      </c>
      <c r="BK2074" s="230" t="s">
        <v>7444</v>
      </c>
      <c r="BL2074" s="198" t="s">
        <v>7412</v>
      </c>
      <c r="CQ2074" s="199">
        <v>1</v>
      </c>
    </row>
    <row r="2075" spans="52:95" x14ac:dyDescent="0.25">
      <c r="AZ2075" s="230" t="s">
        <v>2322</v>
      </c>
      <c r="BA2075" s="230" t="s">
        <v>5332</v>
      </c>
      <c r="BB2075" s="230">
        <v>3</v>
      </c>
      <c r="BC2075" s="194" t="s">
        <v>7472</v>
      </c>
      <c r="BD2075" s="194" t="s">
        <v>13920</v>
      </c>
      <c r="BE2075" s="194" t="s">
        <v>13921</v>
      </c>
      <c r="BI2075" s="194"/>
      <c r="BJ2075" s="230">
        <v>4</v>
      </c>
      <c r="BK2075" s="230" t="s">
        <v>7474</v>
      </c>
      <c r="BL2075" s="198" t="s">
        <v>7412</v>
      </c>
      <c r="CQ2075" s="199">
        <v>1</v>
      </c>
    </row>
    <row r="2076" spans="52:95" x14ac:dyDescent="0.25">
      <c r="AZ2076" s="230" t="s">
        <v>2322</v>
      </c>
      <c r="BA2076" s="230" t="s">
        <v>5332</v>
      </c>
      <c r="BB2076" s="230">
        <v>4</v>
      </c>
      <c r="BC2076" s="194" t="s">
        <v>7502</v>
      </c>
      <c r="BD2076" s="194" t="s">
        <v>13921</v>
      </c>
      <c r="BJ2076" s="230">
        <v>4</v>
      </c>
      <c r="BK2076" s="230" t="s">
        <v>7504</v>
      </c>
      <c r="BL2076" s="198" t="s">
        <v>7412</v>
      </c>
      <c r="CQ2076" s="199">
        <v>1</v>
      </c>
    </row>
    <row r="2077" spans="52:95" x14ac:dyDescent="0.25">
      <c r="AZ2077" s="230" t="s">
        <v>2322</v>
      </c>
      <c r="BA2077" s="230" t="s">
        <v>5332</v>
      </c>
      <c r="BB2077" s="230">
        <v>5</v>
      </c>
      <c r="BC2077" s="194" t="s">
        <v>7529</v>
      </c>
      <c r="BD2077" s="194" t="s">
        <v>13615</v>
      </c>
      <c r="BE2077" s="194" t="s">
        <v>7532</v>
      </c>
      <c r="BF2077" s="194" t="s">
        <v>7533</v>
      </c>
      <c r="BJ2077" s="230">
        <v>4</v>
      </c>
      <c r="BK2077" s="230" t="s">
        <v>7534</v>
      </c>
      <c r="BL2077" s="198" t="s">
        <v>7412</v>
      </c>
      <c r="CQ2077" s="199">
        <v>1</v>
      </c>
    </row>
    <row r="2078" spans="52:95" x14ac:dyDescent="0.25">
      <c r="AZ2078" s="230" t="s">
        <v>2322</v>
      </c>
      <c r="BA2078" s="230" t="s">
        <v>7562</v>
      </c>
      <c r="BB2078" s="230">
        <v>1</v>
      </c>
      <c r="BC2078" s="194" t="s">
        <v>7563</v>
      </c>
      <c r="BD2078" s="194" t="s">
        <v>13921</v>
      </c>
      <c r="BJ2078" s="230">
        <v>4</v>
      </c>
      <c r="BK2078" s="230" t="s">
        <v>7564</v>
      </c>
      <c r="BL2078" s="198" t="s">
        <v>7412</v>
      </c>
      <c r="CQ2078" s="199">
        <v>1</v>
      </c>
    </row>
    <row r="2079" spans="52:95" x14ac:dyDescent="0.25">
      <c r="AZ2079" s="230" t="s">
        <v>2322</v>
      </c>
      <c r="BA2079" s="230" t="s">
        <v>7562</v>
      </c>
      <c r="BB2079" s="230">
        <v>2</v>
      </c>
      <c r="BC2079" s="194" t="s">
        <v>7589</v>
      </c>
      <c r="BD2079" s="194" t="s">
        <v>7590</v>
      </c>
      <c r="BE2079" s="194" t="s">
        <v>7591</v>
      </c>
      <c r="BF2079" s="194" t="s">
        <v>7443</v>
      </c>
      <c r="BG2079" s="194" t="s">
        <v>7442</v>
      </c>
      <c r="BH2079" s="230" t="s">
        <v>7592</v>
      </c>
      <c r="BJ2079" s="230">
        <v>4</v>
      </c>
      <c r="BK2079" s="230" t="s">
        <v>7593</v>
      </c>
      <c r="BL2079" s="198" t="s">
        <v>7412</v>
      </c>
      <c r="CQ2079" s="199">
        <v>1</v>
      </c>
    </row>
    <row r="2080" spans="52:95" x14ac:dyDescent="0.25">
      <c r="AZ2080" s="230" t="s">
        <v>2322</v>
      </c>
      <c r="BA2080" s="230" t="s">
        <v>7562</v>
      </c>
      <c r="BB2080" s="230">
        <v>3</v>
      </c>
      <c r="BC2080" s="194" t="s">
        <v>7620</v>
      </c>
      <c r="BD2080" s="194" t="s">
        <v>13920</v>
      </c>
      <c r="BE2080" s="194" t="s">
        <v>13921</v>
      </c>
      <c r="BI2080" s="194"/>
      <c r="BJ2080" s="230">
        <v>4</v>
      </c>
      <c r="BK2080" s="230" t="s">
        <v>7622</v>
      </c>
      <c r="BL2080" s="198" t="s">
        <v>7412</v>
      </c>
      <c r="CQ2080" s="199">
        <v>1</v>
      </c>
    </row>
    <row r="2081" spans="52:95" x14ac:dyDescent="0.25">
      <c r="AZ2081" s="230" t="s">
        <v>2322</v>
      </c>
      <c r="BA2081" s="230" t="s">
        <v>7562</v>
      </c>
      <c r="BB2081" s="230">
        <v>4</v>
      </c>
      <c r="BC2081" s="194" t="s">
        <v>7649</v>
      </c>
      <c r="BD2081" s="194" t="s">
        <v>7650</v>
      </c>
      <c r="BE2081" s="194" t="s">
        <v>7651</v>
      </c>
      <c r="BF2081" s="194" t="s">
        <v>7652</v>
      </c>
      <c r="BG2081" s="194" t="s">
        <v>7653</v>
      </c>
      <c r="BH2081" s="230" t="s">
        <v>7654</v>
      </c>
      <c r="BI2081" s="230" t="s">
        <v>7655</v>
      </c>
      <c r="BJ2081" s="230">
        <v>4</v>
      </c>
      <c r="BK2081" s="230" t="s">
        <v>7656</v>
      </c>
      <c r="BL2081" s="198" t="s">
        <v>7412</v>
      </c>
      <c r="CQ2081" s="199">
        <v>1</v>
      </c>
    </row>
    <row r="2082" spans="52:95" x14ac:dyDescent="0.25">
      <c r="AZ2082" s="230" t="s">
        <v>2322</v>
      </c>
      <c r="BA2082" s="230" t="s">
        <v>7562</v>
      </c>
      <c r="BB2082" s="230">
        <v>5</v>
      </c>
      <c r="BC2082" s="194" t="s">
        <v>7686</v>
      </c>
      <c r="BD2082" s="194" t="s">
        <v>7687</v>
      </c>
      <c r="BE2082" s="194" t="s">
        <v>7688</v>
      </c>
      <c r="BF2082" s="194" t="s">
        <v>7689</v>
      </c>
      <c r="BG2082" s="194" t="s">
        <v>7690</v>
      </c>
      <c r="BH2082" s="230" t="s">
        <v>7691</v>
      </c>
      <c r="BJ2082" s="230">
        <v>4</v>
      </c>
      <c r="BK2082" s="230" t="s">
        <v>7692</v>
      </c>
      <c r="BL2082" s="198" t="s">
        <v>7412</v>
      </c>
      <c r="CQ2082" s="199">
        <v>1</v>
      </c>
    </row>
    <row r="2083" spans="52:95" x14ac:dyDescent="0.25">
      <c r="AZ2083" s="230" t="s">
        <v>2322</v>
      </c>
      <c r="BA2083" s="230" t="s">
        <v>5333</v>
      </c>
      <c r="BB2083" s="230">
        <v>1</v>
      </c>
      <c r="BC2083" s="194" t="s">
        <v>7719</v>
      </c>
      <c r="BD2083" s="194" t="s">
        <v>13918</v>
      </c>
      <c r="BE2083" s="194" t="s">
        <v>10683</v>
      </c>
      <c r="BH2083" s="194"/>
      <c r="BI2083" s="194"/>
      <c r="BJ2083" s="230">
        <v>4</v>
      </c>
      <c r="BK2083" s="230" t="s">
        <v>7720</v>
      </c>
      <c r="BL2083" s="198" t="s">
        <v>7412</v>
      </c>
      <c r="CQ2083" s="199">
        <v>1</v>
      </c>
    </row>
    <row r="2084" spans="52:95" x14ac:dyDescent="0.25">
      <c r="AZ2084" s="230" t="s">
        <v>2322</v>
      </c>
      <c r="BA2084" s="230" t="s">
        <v>5333</v>
      </c>
      <c r="BB2084" s="230">
        <v>2</v>
      </c>
      <c r="BC2084" s="194" t="s">
        <v>7745</v>
      </c>
      <c r="BD2084" s="194" t="s">
        <v>7746</v>
      </c>
      <c r="BE2084" s="194" t="s">
        <v>7747</v>
      </c>
      <c r="BF2084" s="194" t="s">
        <v>7748</v>
      </c>
      <c r="BG2084" s="194" t="s">
        <v>7749</v>
      </c>
      <c r="BH2084" s="194" t="s">
        <v>7750</v>
      </c>
      <c r="BI2084" s="194"/>
      <c r="BJ2084" s="230">
        <v>4</v>
      </c>
      <c r="BK2084" s="230" t="s">
        <v>7751</v>
      </c>
      <c r="BL2084" s="198" t="s">
        <v>7412</v>
      </c>
      <c r="CQ2084" s="199">
        <v>1</v>
      </c>
    </row>
    <row r="2085" spans="52:95" x14ac:dyDescent="0.25">
      <c r="AZ2085" s="230" t="s">
        <v>2322</v>
      </c>
      <c r="BA2085" s="230" t="s">
        <v>5333</v>
      </c>
      <c r="BB2085" s="230">
        <v>3</v>
      </c>
      <c r="BC2085" s="194" t="s">
        <v>7781</v>
      </c>
      <c r="BD2085" s="194" t="s">
        <v>13922</v>
      </c>
      <c r="BE2085" s="194" t="s">
        <v>13921</v>
      </c>
      <c r="BH2085" s="194"/>
      <c r="BI2085" s="194"/>
      <c r="BJ2085" s="230">
        <v>4</v>
      </c>
      <c r="BK2085" s="230" t="s">
        <v>7782</v>
      </c>
      <c r="BL2085" s="198" t="s">
        <v>7412</v>
      </c>
      <c r="CQ2085" s="199">
        <v>1</v>
      </c>
    </row>
    <row r="2086" spans="52:95" x14ac:dyDescent="0.25">
      <c r="AZ2086" s="230" t="s">
        <v>2322</v>
      </c>
      <c r="BA2086" s="230" t="s">
        <v>5333</v>
      </c>
      <c r="BB2086" s="230">
        <v>4</v>
      </c>
      <c r="BC2086" s="194" t="s">
        <v>7806</v>
      </c>
      <c r="BD2086" s="194" t="s">
        <v>7807</v>
      </c>
      <c r="BE2086" s="194" t="s">
        <v>7808</v>
      </c>
      <c r="BF2086" s="194" t="s">
        <v>7654</v>
      </c>
      <c r="BG2086" s="194" t="s">
        <v>7809</v>
      </c>
      <c r="BH2086" s="194" t="s">
        <v>7810</v>
      </c>
      <c r="BI2086" s="194" t="s">
        <v>7811</v>
      </c>
      <c r="BJ2086" s="230">
        <v>4</v>
      </c>
      <c r="BK2086" s="230" t="s">
        <v>7812</v>
      </c>
      <c r="BL2086" s="198" t="s">
        <v>7412</v>
      </c>
      <c r="CQ2086" s="199">
        <v>1</v>
      </c>
    </row>
    <row r="2087" spans="52:95" x14ac:dyDescent="0.25">
      <c r="AZ2087" s="230" t="s">
        <v>2322</v>
      </c>
      <c r="BA2087" s="230" t="s">
        <v>5333</v>
      </c>
      <c r="BB2087" s="230">
        <v>5</v>
      </c>
      <c r="BC2087" s="194" t="s">
        <v>7836</v>
      </c>
      <c r="BD2087" s="194" t="s">
        <v>7837</v>
      </c>
      <c r="BE2087" s="194" t="s">
        <v>7838</v>
      </c>
      <c r="BF2087" s="194" t="s">
        <v>7839</v>
      </c>
      <c r="BG2087" s="194" t="s">
        <v>7840</v>
      </c>
      <c r="BH2087" s="194" t="s">
        <v>7533</v>
      </c>
      <c r="BI2087" s="194"/>
      <c r="BJ2087" s="230">
        <v>4</v>
      </c>
      <c r="BK2087" s="230" t="s">
        <v>7841</v>
      </c>
      <c r="BL2087" s="198" t="s">
        <v>7412</v>
      </c>
      <c r="CQ2087" s="199">
        <v>1</v>
      </c>
    </row>
    <row r="2088" spans="52:95" x14ac:dyDescent="0.25">
      <c r="AZ2088" s="230" t="s">
        <v>2335</v>
      </c>
      <c r="BA2088" s="230" t="s">
        <v>5332</v>
      </c>
      <c r="BB2088" s="230">
        <v>1</v>
      </c>
      <c r="BC2088" s="194" t="s">
        <v>7408</v>
      </c>
      <c r="BD2088" s="194" t="s">
        <v>13923</v>
      </c>
      <c r="BE2088" s="194" t="s">
        <v>13924</v>
      </c>
      <c r="BF2088" s="194" t="s">
        <v>8951</v>
      </c>
      <c r="BJ2088" s="230">
        <v>4</v>
      </c>
      <c r="BK2088" s="230" t="s">
        <v>7411</v>
      </c>
      <c r="BL2088" s="198" t="s">
        <v>7412</v>
      </c>
      <c r="CQ2088" s="199">
        <v>1</v>
      </c>
    </row>
    <row r="2089" spans="52:95" x14ac:dyDescent="0.25">
      <c r="AZ2089" s="230" t="s">
        <v>2335</v>
      </c>
      <c r="BA2089" s="230" t="s">
        <v>5332</v>
      </c>
      <c r="BB2089" s="230">
        <v>2</v>
      </c>
      <c r="BC2089" s="194" t="s">
        <v>7439</v>
      </c>
      <c r="BD2089" s="194" t="s">
        <v>13925</v>
      </c>
      <c r="BE2089" s="194" t="s">
        <v>7441</v>
      </c>
      <c r="BF2089" s="194" t="s">
        <v>7442</v>
      </c>
      <c r="BG2089" s="194" t="s">
        <v>7443</v>
      </c>
      <c r="BI2089" s="194"/>
      <c r="BJ2089" s="230">
        <v>4</v>
      </c>
      <c r="BK2089" s="230" t="s">
        <v>7444</v>
      </c>
      <c r="BL2089" s="198" t="s">
        <v>7412</v>
      </c>
      <c r="CQ2089" s="199">
        <v>1</v>
      </c>
    </row>
    <row r="2090" spans="52:95" x14ac:dyDescent="0.25">
      <c r="AZ2090" s="230" t="s">
        <v>2335</v>
      </c>
      <c r="BA2090" s="230" t="s">
        <v>5332</v>
      </c>
      <c r="BB2090" s="230">
        <v>3</v>
      </c>
      <c r="BC2090" s="194" t="s">
        <v>7472</v>
      </c>
      <c r="BD2090" s="194" t="s">
        <v>13926</v>
      </c>
      <c r="BJ2090" s="230">
        <v>4</v>
      </c>
      <c r="BK2090" s="230" t="s">
        <v>7474</v>
      </c>
      <c r="BL2090" s="198" t="s">
        <v>7412</v>
      </c>
      <c r="CQ2090" s="199">
        <v>1</v>
      </c>
    </row>
    <row r="2091" spans="52:95" x14ac:dyDescent="0.25">
      <c r="AZ2091" s="230" t="s">
        <v>2335</v>
      </c>
      <c r="BA2091" s="230" t="s">
        <v>5332</v>
      </c>
      <c r="BB2091" s="230">
        <v>4</v>
      </c>
      <c r="BC2091" s="194" t="s">
        <v>7502</v>
      </c>
      <c r="BD2091" s="194" t="s">
        <v>13926</v>
      </c>
      <c r="BJ2091" s="230">
        <v>4</v>
      </c>
      <c r="BK2091" s="230" t="s">
        <v>7504</v>
      </c>
      <c r="BL2091" s="198" t="s">
        <v>7412</v>
      </c>
      <c r="CQ2091" s="199">
        <v>1</v>
      </c>
    </row>
    <row r="2092" spans="52:95" x14ac:dyDescent="0.25">
      <c r="AZ2092" s="230" t="s">
        <v>2335</v>
      </c>
      <c r="BA2092" s="230" t="s">
        <v>5332</v>
      </c>
      <c r="BB2092" s="230">
        <v>5</v>
      </c>
      <c r="BC2092" s="194" t="s">
        <v>7529</v>
      </c>
      <c r="BD2092" s="194" t="s">
        <v>13926</v>
      </c>
      <c r="BE2092" s="194" t="s">
        <v>13615</v>
      </c>
      <c r="BF2092" s="194" t="s">
        <v>7532</v>
      </c>
      <c r="BG2092" s="194" t="s">
        <v>7533</v>
      </c>
      <c r="BJ2092" s="230">
        <v>4</v>
      </c>
      <c r="BK2092" s="230" t="s">
        <v>7534</v>
      </c>
      <c r="BL2092" s="198" t="s">
        <v>7412</v>
      </c>
      <c r="CQ2092" s="199">
        <v>1</v>
      </c>
    </row>
    <row r="2093" spans="52:95" x14ac:dyDescent="0.25">
      <c r="AZ2093" s="230" t="s">
        <v>2335</v>
      </c>
      <c r="BA2093" s="230" t="s">
        <v>7562</v>
      </c>
      <c r="BB2093" s="230">
        <v>1</v>
      </c>
      <c r="BC2093" s="194" t="s">
        <v>7563</v>
      </c>
      <c r="BD2093" s="194" t="s">
        <v>13926</v>
      </c>
      <c r="BJ2093" s="230">
        <v>4</v>
      </c>
      <c r="BK2093" s="230" t="s">
        <v>7564</v>
      </c>
      <c r="BL2093" s="198" t="s">
        <v>7412</v>
      </c>
      <c r="CQ2093" s="199">
        <v>1</v>
      </c>
    </row>
    <row r="2094" spans="52:95" x14ac:dyDescent="0.25">
      <c r="AZ2094" s="230" t="s">
        <v>2335</v>
      </c>
      <c r="BA2094" s="230" t="s">
        <v>7562</v>
      </c>
      <c r="BB2094" s="230">
        <v>2</v>
      </c>
      <c r="BC2094" s="194" t="s">
        <v>7589</v>
      </c>
      <c r="BD2094" s="194" t="s">
        <v>7590</v>
      </c>
      <c r="BE2094" s="194" t="s">
        <v>7591</v>
      </c>
      <c r="BF2094" s="194" t="s">
        <v>7443</v>
      </c>
      <c r="BG2094" s="194" t="s">
        <v>7442</v>
      </c>
      <c r="BH2094" s="230" t="s">
        <v>7592</v>
      </c>
      <c r="BJ2094" s="230">
        <v>4</v>
      </c>
      <c r="BK2094" s="230" t="s">
        <v>7593</v>
      </c>
      <c r="BL2094" s="198" t="s">
        <v>7412</v>
      </c>
      <c r="CQ2094" s="199">
        <v>1</v>
      </c>
    </row>
    <row r="2095" spans="52:95" x14ac:dyDescent="0.25">
      <c r="AZ2095" s="230" t="s">
        <v>2335</v>
      </c>
      <c r="BA2095" s="230" t="s">
        <v>7562</v>
      </c>
      <c r="BB2095" s="230">
        <v>3</v>
      </c>
      <c r="BC2095" s="194" t="s">
        <v>7620</v>
      </c>
      <c r="BD2095" s="194" t="s">
        <v>13927</v>
      </c>
      <c r="BE2095" s="194" t="s">
        <v>13926</v>
      </c>
      <c r="BJ2095" s="230">
        <v>4</v>
      </c>
      <c r="BK2095" s="230" t="s">
        <v>7622</v>
      </c>
      <c r="BL2095" s="198" t="s">
        <v>7412</v>
      </c>
      <c r="CQ2095" s="199">
        <v>1</v>
      </c>
    </row>
    <row r="2096" spans="52:95" x14ac:dyDescent="0.25">
      <c r="AZ2096" s="230" t="s">
        <v>2335</v>
      </c>
      <c r="BA2096" s="230" t="s">
        <v>7562</v>
      </c>
      <c r="BB2096" s="230">
        <v>4</v>
      </c>
      <c r="BC2096" s="194" t="s">
        <v>7649</v>
      </c>
      <c r="BD2096" s="194" t="s">
        <v>7650</v>
      </c>
      <c r="BE2096" s="194" t="s">
        <v>7651</v>
      </c>
      <c r="BF2096" s="194" t="s">
        <v>7652</v>
      </c>
      <c r="BG2096" s="194" t="s">
        <v>7653</v>
      </c>
      <c r="BH2096" s="230" t="s">
        <v>7654</v>
      </c>
      <c r="BI2096" s="230" t="s">
        <v>7655</v>
      </c>
      <c r="BJ2096" s="230">
        <v>4</v>
      </c>
      <c r="BK2096" s="230" t="s">
        <v>7656</v>
      </c>
      <c r="BL2096" s="198" t="s">
        <v>7412</v>
      </c>
      <c r="CQ2096" s="199">
        <v>1</v>
      </c>
    </row>
    <row r="2097" spans="52:95" x14ac:dyDescent="0.25">
      <c r="AZ2097" s="230" t="s">
        <v>2335</v>
      </c>
      <c r="BA2097" s="230" t="s">
        <v>7562</v>
      </c>
      <c r="BB2097" s="230">
        <v>5</v>
      </c>
      <c r="BC2097" s="194" t="s">
        <v>7686</v>
      </c>
      <c r="BD2097" s="194" t="s">
        <v>7687</v>
      </c>
      <c r="BE2097" s="194" t="s">
        <v>7688</v>
      </c>
      <c r="BF2097" s="194" t="s">
        <v>7689</v>
      </c>
      <c r="BG2097" s="194" t="s">
        <v>7690</v>
      </c>
      <c r="BH2097" s="230" t="s">
        <v>7691</v>
      </c>
      <c r="BJ2097" s="230">
        <v>4</v>
      </c>
      <c r="BK2097" s="230" t="s">
        <v>7692</v>
      </c>
      <c r="BL2097" s="198" t="s">
        <v>7412</v>
      </c>
      <c r="CQ2097" s="199">
        <v>1</v>
      </c>
    </row>
    <row r="2098" spans="52:95" x14ac:dyDescent="0.25">
      <c r="AZ2098" s="230" t="s">
        <v>2335</v>
      </c>
      <c r="BA2098" s="230" t="s">
        <v>5333</v>
      </c>
      <c r="BB2098" s="230">
        <v>1</v>
      </c>
      <c r="BC2098" s="194" t="s">
        <v>7719</v>
      </c>
      <c r="BD2098" s="194" t="s">
        <v>13924</v>
      </c>
      <c r="BE2098" s="194" t="s">
        <v>8951</v>
      </c>
      <c r="BH2098" s="194"/>
      <c r="BI2098" s="194"/>
      <c r="BJ2098" s="230">
        <v>4</v>
      </c>
      <c r="BK2098" s="230" t="s">
        <v>7720</v>
      </c>
      <c r="BL2098" s="198" t="s">
        <v>7412</v>
      </c>
      <c r="CQ2098" s="199">
        <v>1</v>
      </c>
    </row>
    <row r="2099" spans="52:95" x14ac:dyDescent="0.25">
      <c r="AZ2099" s="230" t="s">
        <v>2335</v>
      </c>
      <c r="BA2099" s="230" t="s">
        <v>5333</v>
      </c>
      <c r="BB2099" s="230">
        <v>2</v>
      </c>
      <c r="BC2099" s="194" t="s">
        <v>7745</v>
      </c>
      <c r="BD2099" s="194" t="s">
        <v>7746</v>
      </c>
      <c r="BE2099" s="194" t="s">
        <v>7747</v>
      </c>
      <c r="BF2099" s="194" t="s">
        <v>7748</v>
      </c>
      <c r="BG2099" s="194" t="s">
        <v>7749</v>
      </c>
      <c r="BH2099" s="194" t="s">
        <v>7750</v>
      </c>
      <c r="BI2099" s="194"/>
      <c r="BJ2099" s="230">
        <v>4</v>
      </c>
      <c r="BK2099" s="230" t="s">
        <v>7751</v>
      </c>
      <c r="BL2099" s="198" t="s">
        <v>7412</v>
      </c>
      <c r="CQ2099" s="199">
        <v>1</v>
      </c>
    </row>
    <row r="2100" spans="52:95" x14ac:dyDescent="0.25">
      <c r="AZ2100" s="230" t="s">
        <v>2335</v>
      </c>
      <c r="BA2100" s="230" t="s">
        <v>5333</v>
      </c>
      <c r="BB2100" s="230">
        <v>3</v>
      </c>
      <c r="BC2100" s="194" t="s">
        <v>7781</v>
      </c>
      <c r="BD2100" s="194" t="s">
        <v>13928</v>
      </c>
      <c r="BE2100" s="194" t="s">
        <v>13926</v>
      </c>
      <c r="BH2100" s="194"/>
      <c r="BI2100" s="194"/>
      <c r="BJ2100" s="230">
        <v>4</v>
      </c>
      <c r="BK2100" s="230" t="s">
        <v>7782</v>
      </c>
      <c r="BL2100" s="198" t="s">
        <v>7412</v>
      </c>
      <c r="CQ2100" s="199">
        <v>1</v>
      </c>
    </row>
    <row r="2101" spans="52:95" x14ac:dyDescent="0.25">
      <c r="AZ2101" s="230" t="s">
        <v>2335</v>
      </c>
      <c r="BA2101" s="230" t="s">
        <v>5333</v>
      </c>
      <c r="BB2101" s="230">
        <v>4</v>
      </c>
      <c r="BC2101" s="194" t="s">
        <v>7806</v>
      </c>
      <c r="BD2101" s="194" t="s">
        <v>7807</v>
      </c>
      <c r="BE2101" s="194" t="s">
        <v>7808</v>
      </c>
      <c r="BF2101" s="194" t="s">
        <v>7654</v>
      </c>
      <c r="BG2101" s="194" t="s">
        <v>7809</v>
      </c>
      <c r="BH2101" s="194" t="s">
        <v>7810</v>
      </c>
      <c r="BI2101" s="194" t="s">
        <v>7811</v>
      </c>
      <c r="BJ2101" s="230">
        <v>4</v>
      </c>
      <c r="BK2101" s="230" t="s">
        <v>7812</v>
      </c>
      <c r="BL2101" s="198" t="s">
        <v>7412</v>
      </c>
      <c r="CQ2101" s="199">
        <v>1</v>
      </c>
    </row>
    <row r="2102" spans="52:95" x14ac:dyDescent="0.25">
      <c r="AZ2102" s="230" t="s">
        <v>2335</v>
      </c>
      <c r="BA2102" s="230" t="s">
        <v>5333</v>
      </c>
      <c r="BB2102" s="230">
        <v>5</v>
      </c>
      <c r="BC2102" s="194" t="s">
        <v>7836</v>
      </c>
      <c r="BD2102" s="194" t="s">
        <v>7837</v>
      </c>
      <c r="BE2102" s="194" t="s">
        <v>7838</v>
      </c>
      <c r="BF2102" s="194" t="s">
        <v>7839</v>
      </c>
      <c r="BG2102" s="194" t="s">
        <v>7840</v>
      </c>
      <c r="BH2102" s="194" t="s">
        <v>7533</v>
      </c>
      <c r="BI2102" s="194"/>
      <c r="BJ2102" s="230">
        <v>4</v>
      </c>
      <c r="BK2102" s="230" t="s">
        <v>7841</v>
      </c>
      <c r="BL2102" s="198" t="s">
        <v>7412</v>
      </c>
      <c r="CQ2102" s="199">
        <v>1</v>
      </c>
    </row>
    <row r="2103" spans="52:95" x14ac:dyDescent="0.25">
      <c r="AZ2103" s="230" t="s">
        <v>2355</v>
      </c>
      <c r="BA2103" s="230" t="s">
        <v>5332</v>
      </c>
      <c r="BB2103" s="230">
        <v>1</v>
      </c>
      <c r="BC2103" s="194" t="s">
        <v>7408</v>
      </c>
      <c r="BD2103" s="194" t="s">
        <v>13929</v>
      </c>
      <c r="BE2103" s="194" t="s">
        <v>13930</v>
      </c>
      <c r="BF2103" s="194" t="s">
        <v>10683</v>
      </c>
      <c r="BJ2103" s="230">
        <v>4</v>
      </c>
      <c r="BK2103" s="230" t="s">
        <v>7411</v>
      </c>
      <c r="BL2103" s="198" t="s">
        <v>7412</v>
      </c>
      <c r="CQ2103" s="199">
        <v>1</v>
      </c>
    </row>
    <row r="2104" spans="52:95" x14ac:dyDescent="0.25">
      <c r="AZ2104" s="230" t="s">
        <v>2355</v>
      </c>
      <c r="BA2104" s="230" t="s">
        <v>5332</v>
      </c>
      <c r="BB2104" s="230">
        <v>2</v>
      </c>
      <c r="BC2104" s="194" t="s">
        <v>7439</v>
      </c>
      <c r="BD2104" s="194" t="s">
        <v>13931</v>
      </c>
      <c r="BE2104" s="194" t="s">
        <v>7441</v>
      </c>
      <c r="BF2104" s="194" t="s">
        <v>7442</v>
      </c>
      <c r="BG2104" s="194" t="s">
        <v>7443</v>
      </c>
      <c r="BI2104" s="194"/>
      <c r="BJ2104" s="230">
        <v>4</v>
      </c>
      <c r="BK2104" s="230" t="s">
        <v>7444</v>
      </c>
      <c r="BL2104" s="198" t="s">
        <v>7412</v>
      </c>
      <c r="CQ2104" s="199">
        <v>1</v>
      </c>
    </row>
    <row r="2105" spans="52:95" x14ac:dyDescent="0.25">
      <c r="AZ2105" s="230" t="s">
        <v>2355</v>
      </c>
      <c r="BA2105" s="230" t="s">
        <v>5332</v>
      </c>
      <c r="BB2105" s="230">
        <v>3</v>
      </c>
      <c r="BC2105" s="194" t="s">
        <v>7472</v>
      </c>
      <c r="BD2105" s="194" t="s">
        <v>13932</v>
      </c>
      <c r="BE2105" s="194" t="s">
        <v>13933</v>
      </c>
      <c r="BJ2105" s="230">
        <v>4</v>
      </c>
      <c r="BK2105" s="230" t="s">
        <v>7474</v>
      </c>
      <c r="BL2105" s="198" t="s">
        <v>7412</v>
      </c>
      <c r="CQ2105" s="199">
        <v>1</v>
      </c>
    </row>
    <row r="2106" spans="52:95" x14ac:dyDescent="0.25">
      <c r="AZ2106" s="230" t="s">
        <v>2355</v>
      </c>
      <c r="BA2106" s="230" t="s">
        <v>5332</v>
      </c>
      <c r="BB2106" s="230">
        <v>4</v>
      </c>
      <c r="BC2106" s="194" t="s">
        <v>7502</v>
      </c>
      <c r="BD2106" s="194" t="s">
        <v>13933</v>
      </c>
      <c r="BJ2106" s="230">
        <v>4</v>
      </c>
      <c r="BK2106" s="230" t="s">
        <v>7504</v>
      </c>
      <c r="BL2106" s="198" t="s">
        <v>7412</v>
      </c>
      <c r="CQ2106" s="199">
        <v>1</v>
      </c>
    </row>
    <row r="2107" spans="52:95" x14ac:dyDescent="0.25">
      <c r="AZ2107" s="230" t="s">
        <v>2355</v>
      </c>
      <c r="BA2107" s="230" t="s">
        <v>5332</v>
      </c>
      <c r="BB2107" s="230">
        <v>5</v>
      </c>
      <c r="BC2107" s="194" t="s">
        <v>7529</v>
      </c>
      <c r="BD2107" s="194" t="s">
        <v>13615</v>
      </c>
      <c r="BE2107" s="194" t="s">
        <v>7532</v>
      </c>
      <c r="BF2107" s="194" t="s">
        <v>7533</v>
      </c>
      <c r="BJ2107" s="230">
        <v>4</v>
      </c>
      <c r="BK2107" s="230" t="s">
        <v>7534</v>
      </c>
      <c r="BL2107" s="198" t="s">
        <v>7412</v>
      </c>
      <c r="CQ2107" s="199">
        <v>1</v>
      </c>
    </row>
    <row r="2108" spans="52:95" x14ac:dyDescent="0.25">
      <c r="AZ2108" s="230" t="s">
        <v>2355</v>
      </c>
      <c r="BA2108" s="230" t="s">
        <v>7562</v>
      </c>
      <c r="BB2108" s="230">
        <v>1</v>
      </c>
      <c r="BC2108" s="194" t="s">
        <v>7563</v>
      </c>
      <c r="BD2108" s="194" t="s">
        <v>13933</v>
      </c>
      <c r="BJ2108" s="230">
        <v>4</v>
      </c>
      <c r="BK2108" s="230" t="s">
        <v>7564</v>
      </c>
      <c r="BL2108" s="198" t="s">
        <v>7412</v>
      </c>
      <c r="CQ2108" s="199">
        <v>1</v>
      </c>
    </row>
    <row r="2109" spans="52:95" x14ac:dyDescent="0.25">
      <c r="AZ2109" s="230" t="s">
        <v>2355</v>
      </c>
      <c r="BA2109" s="230" t="s">
        <v>7562</v>
      </c>
      <c r="BB2109" s="230">
        <v>2</v>
      </c>
      <c r="BC2109" s="194" t="s">
        <v>7589</v>
      </c>
      <c r="BD2109" s="194" t="s">
        <v>7590</v>
      </c>
      <c r="BE2109" s="194" t="s">
        <v>7591</v>
      </c>
      <c r="BF2109" s="194" t="s">
        <v>7443</v>
      </c>
      <c r="BG2109" s="194" t="s">
        <v>7442</v>
      </c>
      <c r="BH2109" s="230" t="s">
        <v>7592</v>
      </c>
      <c r="BJ2109" s="230">
        <v>4</v>
      </c>
      <c r="BK2109" s="230" t="s">
        <v>7593</v>
      </c>
      <c r="BL2109" s="198" t="s">
        <v>7412</v>
      </c>
      <c r="CQ2109" s="199">
        <v>1</v>
      </c>
    </row>
    <row r="2110" spans="52:95" x14ac:dyDescent="0.25">
      <c r="AZ2110" s="230" t="s">
        <v>2355</v>
      </c>
      <c r="BA2110" s="230" t="s">
        <v>7562</v>
      </c>
      <c r="BB2110" s="230">
        <v>3</v>
      </c>
      <c r="BC2110" s="194" t="s">
        <v>7620</v>
      </c>
      <c r="BD2110" s="194" t="s">
        <v>13932</v>
      </c>
      <c r="BE2110" s="194" t="s">
        <v>13933</v>
      </c>
      <c r="BJ2110" s="230">
        <v>4</v>
      </c>
      <c r="BK2110" s="230" t="s">
        <v>7622</v>
      </c>
      <c r="BL2110" s="198" t="s">
        <v>7412</v>
      </c>
      <c r="CQ2110" s="199">
        <v>1</v>
      </c>
    </row>
    <row r="2111" spans="52:95" x14ac:dyDescent="0.25">
      <c r="AZ2111" s="230" t="s">
        <v>2355</v>
      </c>
      <c r="BA2111" s="230" t="s">
        <v>7562</v>
      </c>
      <c r="BB2111" s="230">
        <v>4</v>
      </c>
      <c r="BC2111" s="194" t="s">
        <v>7649</v>
      </c>
      <c r="BD2111" s="194" t="s">
        <v>7650</v>
      </c>
      <c r="BE2111" s="194" t="s">
        <v>7651</v>
      </c>
      <c r="BF2111" s="194" t="s">
        <v>7652</v>
      </c>
      <c r="BG2111" s="194" t="s">
        <v>7653</v>
      </c>
      <c r="BH2111" s="230" t="s">
        <v>7654</v>
      </c>
      <c r="BI2111" s="230" t="s">
        <v>7655</v>
      </c>
      <c r="BJ2111" s="230">
        <v>4</v>
      </c>
      <c r="BK2111" s="230" t="s">
        <v>7656</v>
      </c>
      <c r="BL2111" s="198" t="s">
        <v>7412</v>
      </c>
      <c r="CQ2111" s="199">
        <v>1</v>
      </c>
    </row>
    <row r="2112" spans="52:95" x14ac:dyDescent="0.25">
      <c r="AZ2112" s="230" t="s">
        <v>2355</v>
      </c>
      <c r="BA2112" s="230" t="s">
        <v>7562</v>
      </c>
      <c r="BB2112" s="230">
        <v>5</v>
      </c>
      <c r="BC2112" s="194" t="s">
        <v>7686</v>
      </c>
      <c r="BD2112" s="194" t="s">
        <v>7687</v>
      </c>
      <c r="BE2112" s="194" t="s">
        <v>7688</v>
      </c>
      <c r="BF2112" s="194" t="s">
        <v>7689</v>
      </c>
      <c r="BG2112" s="194" t="s">
        <v>7690</v>
      </c>
      <c r="BH2112" s="230" t="s">
        <v>7691</v>
      </c>
      <c r="BJ2112" s="230">
        <v>4</v>
      </c>
      <c r="BK2112" s="230" t="s">
        <v>7692</v>
      </c>
      <c r="BL2112" s="198" t="s">
        <v>7412</v>
      </c>
      <c r="CQ2112" s="199">
        <v>1</v>
      </c>
    </row>
    <row r="2113" spans="52:95" x14ac:dyDescent="0.25">
      <c r="AZ2113" s="230" t="s">
        <v>2355</v>
      </c>
      <c r="BA2113" s="230" t="s">
        <v>5333</v>
      </c>
      <c r="BB2113" s="230">
        <v>1</v>
      </c>
      <c r="BC2113" s="194" t="s">
        <v>7719</v>
      </c>
      <c r="BD2113" s="194" t="s">
        <v>13930</v>
      </c>
      <c r="BE2113" s="194" t="s">
        <v>10683</v>
      </c>
      <c r="BH2113" s="194"/>
      <c r="BI2113" s="194"/>
      <c r="BJ2113" s="230">
        <v>4</v>
      </c>
      <c r="BK2113" s="230" t="s">
        <v>7720</v>
      </c>
      <c r="BL2113" s="198" t="s">
        <v>7412</v>
      </c>
      <c r="CQ2113" s="199">
        <v>1</v>
      </c>
    </row>
    <row r="2114" spans="52:95" x14ac:dyDescent="0.25">
      <c r="AZ2114" s="230" t="s">
        <v>2355</v>
      </c>
      <c r="BA2114" s="230" t="s">
        <v>5333</v>
      </c>
      <c r="BB2114" s="230">
        <v>2</v>
      </c>
      <c r="BC2114" s="194" t="s">
        <v>7745</v>
      </c>
      <c r="BD2114" s="194" t="s">
        <v>7746</v>
      </c>
      <c r="BE2114" s="194" t="s">
        <v>7747</v>
      </c>
      <c r="BF2114" s="194" t="s">
        <v>7748</v>
      </c>
      <c r="BG2114" s="194" t="s">
        <v>7749</v>
      </c>
      <c r="BH2114" s="194" t="s">
        <v>7750</v>
      </c>
      <c r="BI2114" s="194"/>
      <c r="BJ2114" s="230">
        <v>4</v>
      </c>
      <c r="BK2114" s="230" t="s">
        <v>7751</v>
      </c>
      <c r="BL2114" s="198" t="s">
        <v>7412</v>
      </c>
      <c r="CQ2114" s="199">
        <v>1</v>
      </c>
    </row>
    <row r="2115" spans="52:95" x14ac:dyDescent="0.25">
      <c r="AZ2115" s="230" t="s">
        <v>2355</v>
      </c>
      <c r="BA2115" s="230" t="s">
        <v>5333</v>
      </c>
      <c r="BB2115" s="230">
        <v>3</v>
      </c>
      <c r="BC2115" s="194" t="s">
        <v>7781</v>
      </c>
      <c r="BD2115" s="194" t="s">
        <v>13934</v>
      </c>
      <c r="BE2115" s="194" t="s">
        <v>13933</v>
      </c>
      <c r="BH2115" s="194"/>
      <c r="BI2115" s="194"/>
      <c r="BJ2115" s="230">
        <v>4</v>
      </c>
      <c r="BK2115" s="230" t="s">
        <v>7782</v>
      </c>
      <c r="BL2115" s="198" t="s">
        <v>7412</v>
      </c>
      <c r="CQ2115" s="199">
        <v>1</v>
      </c>
    </row>
    <row r="2116" spans="52:95" x14ac:dyDescent="0.25">
      <c r="AZ2116" s="230" t="s">
        <v>2355</v>
      </c>
      <c r="BA2116" s="230" t="s">
        <v>5333</v>
      </c>
      <c r="BB2116" s="230">
        <v>4</v>
      </c>
      <c r="BC2116" s="194" t="s">
        <v>7806</v>
      </c>
      <c r="BD2116" s="194" t="s">
        <v>7807</v>
      </c>
      <c r="BE2116" s="194" t="s">
        <v>7808</v>
      </c>
      <c r="BF2116" s="194" t="s">
        <v>7654</v>
      </c>
      <c r="BG2116" s="194" t="s">
        <v>7809</v>
      </c>
      <c r="BH2116" s="194" t="s">
        <v>7810</v>
      </c>
      <c r="BI2116" s="194" t="s">
        <v>7811</v>
      </c>
      <c r="BJ2116" s="230">
        <v>4</v>
      </c>
      <c r="BK2116" s="230" t="s">
        <v>7812</v>
      </c>
      <c r="BL2116" s="198" t="s">
        <v>7412</v>
      </c>
      <c r="CQ2116" s="199">
        <v>1</v>
      </c>
    </row>
    <row r="2117" spans="52:95" x14ac:dyDescent="0.25">
      <c r="AZ2117" s="230" t="s">
        <v>2355</v>
      </c>
      <c r="BA2117" s="230" t="s">
        <v>5333</v>
      </c>
      <c r="BB2117" s="230">
        <v>5</v>
      </c>
      <c r="BC2117" s="194" t="s">
        <v>7836</v>
      </c>
      <c r="BD2117" s="194" t="s">
        <v>7837</v>
      </c>
      <c r="BE2117" s="194" t="s">
        <v>7838</v>
      </c>
      <c r="BF2117" s="194" t="s">
        <v>7839</v>
      </c>
      <c r="BG2117" s="194" t="s">
        <v>7840</v>
      </c>
      <c r="BH2117" s="194" t="s">
        <v>7533</v>
      </c>
      <c r="BI2117" s="194"/>
      <c r="BJ2117" s="230">
        <v>4</v>
      </c>
      <c r="BK2117" s="230" t="s">
        <v>7841</v>
      </c>
      <c r="BL2117" s="198" t="s">
        <v>7412</v>
      </c>
      <c r="CQ2117" s="199">
        <v>1</v>
      </c>
    </row>
    <row r="2118" spans="52:95" x14ac:dyDescent="0.25">
      <c r="AZ2118" s="230" t="s">
        <v>2368</v>
      </c>
      <c r="BA2118" s="230" t="s">
        <v>5332</v>
      </c>
      <c r="BB2118" s="230">
        <v>1</v>
      </c>
      <c r="BC2118" s="194" t="s">
        <v>7408</v>
      </c>
      <c r="BD2118" s="194" t="s">
        <v>13935</v>
      </c>
      <c r="BE2118" s="194" t="s">
        <v>10683</v>
      </c>
      <c r="BJ2118" s="230">
        <v>4</v>
      </c>
      <c r="BK2118" s="230" t="s">
        <v>7411</v>
      </c>
      <c r="BL2118" s="198" t="s">
        <v>7412</v>
      </c>
      <c r="CQ2118" s="199">
        <v>1</v>
      </c>
    </row>
    <row r="2119" spans="52:95" x14ac:dyDescent="0.25">
      <c r="AZ2119" s="230" t="s">
        <v>2368</v>
      </c>
      <c r="BA2119" s="230" t="s">
        <v>5332</v>
      </c>
      <c r="BB2119" s="230">
        <v>2</v>
      </c>
      <c r="BC2119" s="194" t="s">
        <v>7439</v>
      </c>
      <c r="BD2119" s="194" t="s">
        <v>13935</v>
      </c>
      <c r="BE2119" s="194" t="s">
        <v>7441</v>
      </c>
      <c r="BF2119" s="194" t="s">
        <v>7442</v>
      </c>
      <c r="BG2119" s="194" t="s">
        <v>7443</v>
      </c>
      <c r="BJ2119" s="230">
        <v>4</v>
      </c>
      <c r="BK2119" s="230" t="s">
        <v>7444</v>
      </c>
      <c r="BL2119" s="198" t="s">
        <v>7412</v>
      </c>
      <c r="CQ2119" s="199">
        <v>1</v>
      </c>
    </row>
    <row r="2120" spans="52:95" x14ac:dyDescent="0.25">
      <c r="AZ2120" s="230" t="s">
        <v>2368</v>
      </c>
      <c r="BA2120" s="230" t="s">
        <v>5332</v>
      </c>
      <c r="BB2120" s="230">
        <v>3</v>
      </c>
      <c r="BC2120" s="194" t="s">
        <v>7472</v>
      </c>
      <c r="BD2120" s="194" t="s">
        <v>13936</v>
      </c>
      <c r="BE2120" s="194" t="s">
        <v>13937</v>
      </c>
      <c r="BJ2120" s="230">
        <v>4</v>
      </c>
      <c r="BK2120" s="230" t="s">
        <v>7474</v>
      </c>
      <c r="BL2120" s="198" t="s">
        <v>7412</v>
      </c>
      <c r="CQ2120" s="199">
        <v>1</v>
      </c>
    </row>
    <row r="2121" spans="52:95" x14ac:dyDescent="0.25">
      <c r="AZ2121" s="230" t="s">
        <v>2368</v>
      </c>
      <c r="BA2121" s="230" t="s">
        <v>5332</v>
      </c>
      <c r="BB2121" s="230">
        <v>4</v>
      </c>
      <c r="BC2121" s="194" t="s">
        <v>7502</v>
      </c>
      <c r="BD2121" s="194" t="s">
        <v>13937</v>
      </c>
      <c r="BJ2121" s="230">
        <v>4</v>
      </c>
      <c r="BK2121" s="230" t="s">
        <v>7504</v>
      </c>
      <c r="BL2121" s="198" t="s">
        <v>7412</v>
      </c>
      <c r="CQ2121" s="199">
        <v>1</v>
      </c>
    </row>
    <row r="2122" spans="52:95" x14ac:dyDescent="0.25">
      <c r="AZ2122" s="230" t="s">
        <v>2368</v>
      </c>
      <c r="BA2122" s="230" t="s">
        <v>5332</v>
      </c>
      <c r="BB2122" s="230">
        <v>5</v>
      </c>
      <c r="BC2122" s="194" t="s">
        <v>7529</v>
      </c>
      <c r="BD2122" s="194" t="s">
        <v>13615</v>
      </c>
      <c r="BE2122" s="194" t="s">
        <v>7532</v>
      </c>
      <c r="BF2122" s="194" t="s">
        <v>7533</v>
      </c>
      <c r="BJ2122" s="230">
        <v>4</v>
      </c>
      <c r="BK2122" s="230" t="s">
        <v>7534</v>
      </c>
      <c r="BL2122" s="198" t="s">
        <v>7412</v>
      </c>
      <c r="CQ2122" s="199">
        <v>1</v>
      </c>
    </row>
    <row r="2123" spans="52:95" x14ac:dyDescent="0.25">
      <c r="AZ2123" s="230" t="s">
        <v>2368</v>
      </c>
      <c r="BA2123" s="230" t="s">
        <v>7562</v>
      </c>
      <c r="BB2123" s="230">
        <v>1</v>
      </c>
      <c r="BC2123" s="194" t="s">
        <v>7563</v>
      </c>
      <c r="BD2123" s="194" t="s">
        <v>13937</v>
      </c>
      <c r="BJ2123" s="230">
        <v>4</v>
      </c>
      <c r="BK2123" s="230" t="s">
        <v>7564</v>
      </c>
      <c r="BL2123" s="198" t="s">
        <v>7412</v>
      </c>
      <c r="CQ2123" s="199">
        <v>1</v>
      </c>
    </row>
    <row r="2124" spans="52:95" x14ac:dyDescent="0.25">
      <c r="AZ2124" s="230" t="s">
        <v>2368</v>
      </c>
      <c r="BA2124" s="230" t="s">
        <v>7562</v>
      </c>
      <c r="BB2124" s="230">
        <v>2</v>
      </c>
      <c r="BC2124" s="194" t="s">
        <v>7589</v>
      </c>
      <c r="BD2124" s="194" t="s">
        <v>7590</v>
      </c>
      <c r="BE2124" s="194" t="s">
        <v>7591</v>
      </c>
      <c r="BF2124" s="194" t="s">
        <v>7443</v>
      </c>
      <c r="BG2124" s="194" t="s">
        <v>7442</v>
      </c>
      <c r="BH2124" s="230" t="s">
        <v>7592</v>
      </c>
      <c r="BJ2124" s="230">
        <v>4</v>
      </c>
      <c r="BK2124" s="230" t="s">
        <v>7593</v>
      </c>
      <c r="BL2124" s="198" t="s">
        <v>7412</v>
      </c>
      <c r="CQ2124" s="199">
        <v>1</v>
      </c>
    </row>
    <row r="2125" spans="52:95" x14ac:dyDescent="0.25">
      <c r="AZ2125" s="230" t="s">
        <v>2368</v>
      </c>
      <c r="BA2125" s="230" t="s">
        <v>7562</v>
      </c>
      <c r="BB2125" s="230">
        <v>3</v>
      </c>
      <c r="BC2125" s="194" t="s">
        <v>7620</v>
      </c>
      <c r="BD2125" s="194" t="s">
        <v>13936</v>
      </c>
      <c r="BE2125" s="194" t="s">
        <v>13937</v>
      </c>
      <c r="BJ2125" s="230">
        <v>4</v>
      </c>
      <c r="BK2125" s="230" t="s">
        <v>7622</v>
      </c>
      <c r="BL2125" s="198" t="s">
        <v>7412</v>
      </c>
      <c r="CQ2125" s="199">
        <v>1</v>
      </c>
    </row>
    <row r="2126" spans="52:95" x14ac:dyDescent="0.25">
      <c r="AZ2126" s="230" t="s">
        <v>2368</v>
      </c>
      <c r="BA2126" s="230" t="s">
        <v>7562</v>
      </c>
      <c r="BB2126" s="230">
        <v>4</v>
      </c>
      <c r="BC2126" s="194" t="s">
        <v>7649</v>
      </c>
      <c r="BD2126" s="194" t="s">
        <v>7650</v>
      </c>
      <c r="BE2126" s="194" t="s">
        <v>7651</v>
      </c>
      <c r="BF2126" s="194" t="s">
        <v>7652</v>
      </c>
      <c r="BG2126" s="194" t="s">
        <v>7653</v>
      </c>
      <c r="BH2126" s="230" t="s">
        <v>7654</v>
      </c>
      <c r="BI2126" s="230" t="s">
        <v>7655</v>
      </c>
      <c r="BJ2126" s="230">
        <v>4</v>
      </c>
      <c r="BK2126" s="230" t="s">
        <v>7656</v>
      </c>
      <c r="BL2126" s="198" t="s">
        <v>7412</v>
      </c>
      <c r="CQ2126" s="199">
        <v>1</v>
      </c>
    </row>
    <row r="2127" spans="52:95" x14ac:dyDescent="0.25">
      <c r="AZ2127" s="230" t="s">
        <v>2368</v>
      </c>
      <c r="BA2127" s="230" t="s">
        <v>7562</v>
      </c>
      <c r="BB2127" s="230">
        <v>5</v>
      </c>
      <c r="BC2127" s="194" t="s">
        <v>7686</v>
      </c>
      <c r="BD2127" s="194" t="s">
        <v>7687</v>
      </c>
      <c r="BE2127" s="194" t="s">
        <v>7688</v>
      </c>
      <c r="BF2127" s="194" t="s">
        <v>7689</v>
      </c>
      <c r="BG2127" s="194" t="s">
        <v>7690</v>
      </c>
      <c r="BH2127" s="230" t="s">
        <v>7691</v>
      </c>
      <c r="BJ2127" s="230">
        <v>4</v>
      </c>
      <c r="BK2127" s="230" t="s">
        <v>7692</v>
      </c>
      <c r="BL2127" s="198" t="s">
        <v>7412</v>
      </c>
      <c r="CQ2127" s="199">
        <v>1</v>
      </c>
    </row>
    <row r="2128" spans="52:95" x14ac:dyDescent="0.25">
      <c r="AZ2128" s="230" t="s">
        <v>2368</v>
      </c>
      <c r="BA2128" s="230" t="s">
        <v>5333</v>
      </c>
      <c r="BB2128" s="230">
        <v>1</v>
      </c>
      <c r="BC2128" s="194" t="s">
        <v>7719</v>
      </c>
      <c r="BD2128" s="194" t="s">
        <v>13935</v>
      </c>
      <c r="BE2128" s="194" t="s">
        <v>10683</v>
      </c>
      <c r="BH2128" s="194"/>
      <c r="BI2128" s="194"/>
      <c r="BJ2128" s="230">
        <v>4</v>
      </c>
      <c r="BK2128" s="230" t="s">
        <v>7720</v>
      </c>
      <c r="BL2128" s="198" t="s">
        <v>7412</v>
      </c>
      <c r="CQ2128" s="199">
        <v>1</v>
      </c>
    </row>
    <row r="2129" spans="52:95" x14ac:dyDescent="0.25">
      <c r="AZ2129" s="230" t="s">
        <v>2368</v>
      </c>
      <c r="BA2129" s="230" t="s">
        <v>5333</v>
      </c>
      <c r="BB2129" s="230">
        <v>2</v>
      </c>
      <c r="BC2129" s="194" t="s">
        <v>7745</v>
      </c>
      <c r="BD2129" s="194" t="s">
        <v>7746</v>
      </c>
      <c r="BE2129" s="194" t="s">
        <v>7747</v>
      </c>
      <c r="BF2129" s="194" t="s">
        <v>7748</v>
      </c>
      <c r="BG2129" s="194" t="s">
        <v>7749</v>
      </c>
      <c r="BH2129" s="194" t="s">
        <v>7750</v>
      </c>
      <c r="BI2129" s="194"/>
      <c r="BJ2129" s="230">
        <v>4</v>
      </c>
      <c r="BK2129" s="230" t="s">
        <v>7751</v>
      </c>
      <c r="BL2129" s="198" t="s">
        <v>7412</v>
      </c>
      <c r="CQ2129" s="199">
        <v>1</v>
      </c>
    </row>
    <row r="2130" spans="52:95" x14ac:dyDescent="0.25">
      <c r="AZ2130" s="230" t="s">
        <v>2368</v>
      </c>
      <c r="BA2130" s="230" t="s">
        <v>5333</v>
      </c>
      <c r="BB2130" s="230">
        <v>3</v>
      </c>
      <c r="BC2130" s="194" t="s">
        <v>7781</v>
      </c>
      <c r="BD2130" s="194" t="s">
        <v>13935</v>
      </c>
      <c r="BE2130" s="194" t="s">
        <v>13937</v>
      </c>
      <c r="BH2130" s="194"/>
      <c r="BI2130" s="194"/>
      <c r="BJ2130" s="230">
        <v>4</v>
      </c>
      <c r="BK2130" s="230" t="s">
        <v>7782</v>
      </c>
      <c r="BL2130" s="198" t="s">
        <v>7412</v>
      </c>
      <c r="CQ2130" s="199">
        <v>1</v>
      </c>
    </row>
    <row r="2131" spans="52:95" x14ac:dyDescent="0.25">
      <c r="AZ2131" s="230" t="s">
        <v>2368</v>
      </c>
      <c r="BA2131" s="230" t="s">
        <v>5333</v>
      </c>
      <c r="BB2131" s="230">
        <v>4</v>
      </c>
      <c r="BC2131" s="194" t="s">
        <v>7806</v>
      </c>
      <c r="BD2131" s="194" t="s">
        <v>7807</v>
      </c>
      <c r="BE2131" s="194" t="s">
        <v>7808</v>
      </c>
      <c r="BF2131" s="194" t="s">
        <v>7654</v>
      </c>
      <c r="BG2131" s="194" t="s">
        <v>7809</v>
      </c>
      <c r="BH2131" s="194" t="s">
        <v>7810</v>
      </c>
      <c r="BI2131" s="194" t="s">
        <v>7811</v>
      </c>
      <c r="BJ2131" s="230">
        <v>4</v>
      </c>
      <c r="BK2131" s="230" t="s">
        <v>7812</v>
      </c>
      <c r="BL2131" s="198" t="s">
        <v>7412</v>
      </c>
      <c r="CQ2131" s="199">
        <v>1</v>
      </c>
    </row>
    <row r="2132" spans="52:95" x14ac:dyDescent="0.25">
      <c r="AZ2132" s="230" t="s">
        <v>2368</v>
      </c>
      <c r="BA2132" s="230" t="s">
        <v>5333</v>
      </c>
      <c r="BB2132" s="230">
        <v>5</v>
      </c>
      <c r="BC2132" s="194" t="s">
        <v>7836</v>
      </c>
      <c r="BD2132" s="194" t="s">
        <v>7837</v>
      </c>
      <c r="BE2132" s="194" t="s">
        <v>7838</v>
      </c>
      <c r="BF2132" s="194" t="s">
        <v>7839</v>
      </c>
      <c r="BG2132" s="194" t="s">
        <v>7840</v>
      </c>
      <c r="BH2132" s="194" t="s">
        <v>7533</v>
      </c>
      <c r="BI2132" s="194"/>
      <c r="BJ2132" s="230">
        <v>4</v>
      </c>
      <c r="BK2132" s="230" t="s">
        <v>7841</v>
      </c>
      <c r="BL2132" s="198" t="s">
        <v>7412</v>
      </c>
      <c r="CQ2132" s="199">
        <v>1</v>
      </c>
    </row>
    <row r="2133" spans="52:95" x14ac:dyDescent="0.25">
      <c r="AZ2133" s="230" t="s">
        <v>2381</v>
      </c>
      <c r="BA2133" s="230" t="s">
        <v>5332</v>
      </c>
      <c r="BB2133" s="230">
        <v>1</v>
      </c>
      <c r="BC2133" s="194" t="s">
        <v>7408</v>
      </c>
      <c r="BD2133" s="194" t="s">
        <v>13938</v>
      </c>
      <c r="BE2133" s="194" t="s">
        <v>10683</v>
      </c>
      <c r="BI2133" s="194"/>
      <c r="BJ2133" s="230">
        <v>4</v>
      </c>
      <c r="BK2133" s="230" t="s">
        <v>7411</v>
      </c>
      <c r="BL2133" s="198" t="s">
        <v>7412</v>
      </c>
      <c r="CQ2133" s="199">
        <v>1</v>
      </c>
    </row>
    <row r="2134" spans="52:95" x14ac:dyDescent="0.25">
      <c r="AZ2134" s="230" t="s">
        <v>2381</v>
      </c>
      <c r="BA2134" s="230" t="s">
        <v>5332</v>
      </c>
      <c r="BB2134" s="230">
        <v>2</v>
      </c>
      <c r="BC2134" s="194" t="s">
        <v>7439</v>
      </c>
      <c r="BD2134" s="194" t="s">
        <v>13938</v>
      </c>
      <c r="BE2134" s="194" t="s">
        <v>7441</v>
      </c>
      <c r="BF2134" s="194" t="s">
        <v>7442</v>
      </c>
      <c r="BG2134" s="194" t="s">
        <v>7443</v>
      </c>
      <c r="BI2134" s="194"/>
      <c r="BJ2134" s="230">
        <v>4</v>
      </c>
      <c r="BK2134" s="230" t="s">
        <v>7444</v>
      </c>
      <c r="BL2134" s="198" t="s">
        <v>7412</v>
      </c>
      <c r="CQ2134" s="199">
        <v>1</v>
      </c>
    </row>
    <row r="2135" spans="52:95" x14ac:dyDescent="0.25">
      <c r="AZ2135" s="230" t="s">
        <v>2381</v>
      </c>
      <c r="BA2135" s="230" t="s">
        <v>5332</v>
      </c>
      <c r="BB2135" s="230">
        <v>3</v>
      </c>
      <c r="BC2135" s="194" t="s">
        <v>7472</v>
      </c>
      <c r="BD2135" s="194" t="s">
        <v>13939</v>
      </c>
      <c r="BE2135" s="194" t="s">
        <v>13940</v>
      </c>
      <c r="BI2135" s="194"/>
      <c r="BJ2135" s="230">
        <v>4</v>
      </c>
      <c r="BK2135" s="230" t="s">
        <v>7474</v>
      </c>
      <c r="BL2135" s="198" t="s">
        <v>7412</v>
      </c>
      <c r="CQ2135" s="199">
        <v>1</v>
      </c>
    </row>
    <row r="2136" spans="52:95" x14ac:dyDescent="0.25">
      <c r="AZ2136" s="230" t="s">
        <v>2381</v>
      </c>
      <c r="BA2136" s="230" t="s">
        <v>5332</v>
      </c>
      <c r="BB2136" s="230">
        <v>4</v>
      </c>
      <c r="BC2136" s="194" t="s">
        <v>7502</v>
      </c>
      <c r="BD2136" s="194" t="s">
        <v>13940</v>
      </c>
      <c r="BJ2136" s="230">
        <v>4</v>
      </c>
      <c r="BK2136" s="230" t="s">
        <v>7504</v>
      </c>
      <c r="BL2136" s="198" t="s">
        <v>7412</v>
      </c>
      <c r="CQ2136" s="199">
        <v>1</v>
      </c>
    </row>
    <row r="2137" spans="52:95" x14ac:dyDescent="0.25">
      <c r="AZ2137" s="230" t="s">
        <v>2381</v>
      </c>
      <c r="BA2137" s="230" t="s">
        <v>5332</v>
      </c>
      <c r="BB2137" s="230">
        <v>5</v>
      </c>
      <c r="BC2137" s="194" t="s">
        <v>7529</v>
      </c>
      <c r="BD2137" s="194" t="s">
        <v>13615</v>
      </c>
      <c r="BE2137" s="194" t="s">
        <v>7532</v>
      </c>
      <c r="BF2137" s="194" t="s">
        <v>7533</v>
      </c>
      <c r="BJ2137" s="230">
        <v>4</v>
      </c>
      <c r="BK2137" s="230" t="s">
        <v>7534</v>
      </c>
      <c r="BL2137" s="198" t="s">
        <v>7412</v>
      </c>
      <c r="CQ2137" s="199">
        <v>1</v>
      </c>
    </row>
    <row r="2138" spans="52:95" x14ac:dyDescent="0.25">
      <c r="AZ2138" s="230" t="s">
        <v>2381</v>
      </c>
      <c r="BA2138" s="230" t="s">
        <v>7562</v>
      </c>
      <c r="BB2138" s="230">
        <v>1</v>
      </c>
      <c r="BC2138" s="194" t="s">
        <v>7563</v>
      </c>
      <c r="BD2138" s="194" t="s">
        <v>13940</v>
      </c>
      <c r="BJ2138" s="230">
        <v>4</v>
      </c>
      <c r="BK2138" s="230" t="s">
        <v>7564</v>
      </c>
      <c r="BL2138" s="198" t="s">
        <v>7412</v>
      </c>
      <c r="CQ2138" s="199">
        <v>1</v>
      </c>
    </row>
    <row r="2139" spans="52:95" x14ac:dyDescent="0.25">
      <c r="AZ2139" s="230" t="s">
        <v>2381</v>
      </c>
      <c r="BA2139" s="230" t="s">
        <v>7562</v>
      </c>
      <c r="BB2139" s="230">
        <v>2</v>
      </c>
      <c r="BC2139" s="194" t="s">
        <v>7589</v>
      </c>
      <c r="BD2139" s="194" t="s">
        <v>7590</v>
      </c>
      <c r="BE2139" s="194" t="s">
        <v>7591</v>
      </c>
      <c r="BF2139" s="194" t="s">
        <v>7443</v>
      </c>
      <c r="BG2139" s="194" t="s">
        <v>7442</v>
      </c>
      <c r="BH2139" s="230" t="s">
        <v>7592</v>
      </c>
      <c r="BJ2139" s="230">
        <v>4</v>
      </c>
      <c r="BK2139" s="230" t="s">
        <v>7593</v>
      </c>
      <c r="BL2139" s="198" t="s">
        <v>7412</v>
      </c>
      <c r="CQ2139" s="199">
        <v>1</v>
      </c>
    </row>
    <row r="2140" spans="52:95" x14ac:dyDescent="0.25">
      <c r="AZ2140" s="230" t="s">
        <v>2381</v>
      </c>
      <c r="BA2140" s="230" t="s">
        <v>7562</v>
      </c>
      <c r="BB2140" s="230">
        <v>3</v>
      </c>
      <c r="BC2140" s="194" t="s">
        <v>7620</v>
      </c>
      <c r="BD2140" s="194" t="s">
        <v>13939</v>
      </c>
      <c r="BE2140" s="194" t="s">
        <v>13940</v>
      </c>
      <c r="BI2140" s="194"/>
      <c r="BJ2140" s="230">
        <v>4</v>
      </c>
      <c r="BK2140" s="230" t="s">
        <v>7622</v>
      </c>
      <c r="BL2140" s="198" t="s">
        <v>7412</v>
      </c>
      <c r="CQ2140" s="199">
        <v>1</v>
      </c>
    </row>
    <row r="2141" spans="52:95" x14ac:dyDescent="0.25">
      <c r="AZ2141" s="230" t="s">
        <v>2381</v>
      </c>
      <c r="BA2141" s="230" t="s">
        <v>7562</v>
      </c>
      <c r="BB2141" s="230">
        <v>4</v>
      </c>
      <c r="BC2141" s="194" t="s">
        <v>7649</v>
      </c>
      <c r="BD2141" s="194" t="s">
        <v>7650</v>
      </c>
      <c r="BE2141" s="194" t="s">
        <v>7651</v>
      </c>
      <c r="BF2141" s="194" t="s">
        <v>7652</v>
      </c>
      <c r="BG2141" s="194" t="s">
        <v>7653</v>
      </c>
      <c r="BH2141" s="230" t="s">
        <v>7654</v>
      </c>
      <c r="BI2141" s="230" t="s">
        <v>7655</v>
      </c>
      <c r="BJ2141" s="230">
        <v>4</v>
      </c>
      <c r="BK2141" s="230" t="s">
        <v>7656</v>
      </c>
      <c r="BL2141" s="198" t="s">
        <v>7412</v>
      </c>
      <c r="CQ2141" s="199">
        <v>1</v>
      </c>
    </row>
    <row r="2142" spans="52:95" x14ac:dyDescent="0.25">
      <c r="AZ2142" s="230" t="s">
        <v>2381</v>
      </c>
      <c r="BA2142" s="230" t="s">
        <v>7562</v>
      </c>
      <c r="BB2142" s="230">
        <v>5</v>
      </c>
      <c r="BC2142" s="194" t="s">
        <v>7686</v>
      </c>
      <c r="BD2142" s="194" t="s">
        <v>7687</v>
      </c>
      <c r="BE2142" s="194" t="s">
        <v>7688</v>
      </c>
      <c r="BF2142" s="194" t="s">
        <v>7689</v>
      </c>
      <c r="BG2142" s="194" t="s">
        <v>7690</v>
      </c>
      <c r="BH2142" s="230" t="s">
        <v>7691</v>
      </c>
      <c r="BJ2142" s="230">
        <v>4</v>
      </c>
      <c r="BK2142" s="230" t="s">
        <v>7692</v>
      </c>
      <c r="BL2142" s="198" t="s">
        <v>7412</v>
      </c>
      <c r="CQ2142" s="199">
        <v>1</v>
      </c>
    </row>
    <row r="2143" spans="52:95" x14ac:dyDescent="0.25">
      <c r="AZ2143" s="230" t="s">
        <v>2381</v>
      </c>
      <c r="BA2143" s="230" t="s">
        <v>5333</v>
      </c>
      <c r="BB2143" s="230">
        <v>1</v>
      </c>
      <c r="BC2143" s="194" t="s">
        <v>7719</v>
      </c>
      <c r="BD2143" s="194" t="s">
        <v>13938</v>
      </c>
      <c r="BE2143" s="194" t="s">
        <v>10683</v>
      </c>
      <c r="BH2143" s="194"/>
      <c r="BI2143" s="194"/>
      <c r="BJ2143" s="230">
        <v>4</v>
      </c>
      <c r="BK2143" s="230" t="s">
        <v>7720</v>
      </c>
      <c r="BL2143" s="198" t="s">
        <v>7412</v>
      </c>
      <c r="CQ2143" s="199">
        <v>1</v>
      </c>
    </row>
    <row r="2144" spans="52:95" x14ac:dyDescent="0.25">
      <c r="AZ2144" s="230" t="s">
        <v>2381</v>
      </c>
      <c r="BA2144" s="230" t="s">
        <v>5333</v>
      </c>
      <c r="BB2144" s="230">
        <v>2</v>
      </c>
      <c r="BC2144" s="194" t="s">
        <v>7745</v>
      </c>
      <c r="BD2144" s="194" t="s">
        <v>7746</v>
      </c>
      <c r="BE2144" s="194" t="s">
        <v>7747</v>
      </c>
      <c r="BF2144" s="194" t="s">
        <v>7748</v>
      </c>
      <c r="BG2144" s="194" t="s">
        <v>7749</v>
      </c>
      <c r="BH2144" s="194" t="s">
        <v>7750</v>
      </c>
      <c r="BI2144" s="194"/>
      <c r="BJ2144" s="230">
        <v>4</v>
      </c>
      <c r="BK2144" s="230" t="s">
        <v>7751</v>
      </c>
      <c r="BL2144" s="198" t="s">
        <v>7412</v>
      </c>
      <c r="CQ2144" s="199">
        <v>1</v>
      </c>
    </row>
    <row r="2145" spans="52:95" x14ac:dyDescent="0.25">
      <c r="AZ2145" s="230" t="s">
        <v>2381</v>
      </c>
      <c r="BA2145" s="230" t="s">
        <v>5333</v>
      </c>
      <c r="BB2145" s="230">
        <v>3</v>
      </c>
      <c r="BC2145" s="194" t="s">
        <v>7781</v>
      </c>
      <c r="BD2145" s="194" t="s">
        <v>13938</v>
      </c>
      <c r="BE2145" s="194" t="s">
        <v>13940</v>
      </c>
      <c r="BH2145" s="194"/>
      <c r="BI2145" s="194"/>
      <c r="BJ2145" s="230">
        <v>4</v>
      </c>
      <c r="BK2145" s="230" t="s">
        <v>7782</v>
      </c>
      <c r="BL2145" s="198" t="s">
        <v>7412</v>
      </c>
      <c r="CQ2145" s="199">
        <v>1</v>
      </c>
    </row>
    <row r="2146" spans="52:95" x14ac:dyDescent="0.25">
      <c r="AZ2146" s="230" t="s">
        <v>2381</v>
      </c>
      <c r="BA2146" s="230" t="s">
        <v>5333</v>
      </c>
      <c r="BB2146" s="230">
        <v>4</v>
      </c>
      <c r="BC2146" s="194" t="s">
        <v>7806</v>
      </c>
      <c r="BD2146" s="194" t="s">
        <v>7807</v>
      </c>
      <c r="BE2146" s="194" t="s">
        <v>7808</v>
      </c>
      <c r="BF2146" s="194" t="s">
        <v>7654</v>
      </c>
      <c r="BG2146" s="194" t="s">
        <v>7809</v>
      </c>
      <c r="BH2146" s="194" t="s">
        <v>7810</v>
      </c>
      <c r="BI2146" s="194" t="s">
        <v>7811</v>
      </c>
      <c r="BJ2146" s="230">
        <v>4</v>
      </c>
      <c r="BK2146" s="230" t="s">
        <v>7812</v>
      </c>
      <c r="BL2146" s="198" t="s">
        <v>7412</v>
      </c>
      <c r="CQ2146" s="199">
        <v>1</v>
      </c>
    </row>
    <row r="2147" spans="52:95" x14ac:dyDescent="0.25">
      <c r="AZ2147" s="230" t="s">
        <v>2381</v>
      </c>
      <c r="BA2147" s="230" t="s">
        <v>5333</v>
      </c>
      <c r="BB2147" s="230">
        <v>5</v>
      </c>
      <c r="BC2147" s="194" t="s">
        <v>7836</v>
      </c>
      <c r="BD2147" s="194" t="s">
        <v>7837</v>
      </c>
      <c r="BE2147" s="194" t="s">
        <v>7838</v>
      </c>
      <c r="BF2147" s="194" t="s">
        <v>7839</v>
      </c>
      <c r="BG2147" s="194" t="s">
        <v>7840</v>
      </c>
      <c r="BH2147" s="194" t="s">
        <v>7533</v>
      </c>
      <c r="BI2147" s="194"/>
      <c r="BJ2147" s="230">
        <v>4</v>
      </c>
      <c r="BK2147" s="230" t="s">
        <v>7841</v>
      </c>
      <c r="BL2147" s="198" t="s">
        <v>7412</v>
      </c>
      <c r="CQ2147" s="199">
        <v>1</v>
      </c>
    </row>
    <row r="2148" spans="52:95" x14ac:dyDescent="0.25">
      <c r="AZ2148" s="230" t="s">
        <v>2394</v>
      </c>
      <c r="BA2148" s="230" t="s">
        <v>5332</v>
      </c>
      <c r="BB2148" s="230">
        <v>1</v>
      </c>
      <c r="BC2148" s="194" t="s">
        <v>7408</v>
      </c>
      <c r="BD2148" s="194" t="s">
        <v>13941</v>
      </c>
      <c r="BE2148" s="194" t="s">
        <v>10683</v>
      </c>
      <c r="BJ2148" s="230">
        <v>4</v>
      </c>
      <c r="BK2148" s="230" t="s">
        <v>7411</v>
      </c>
      <c r="BL2148" s="198" t="s">
        <v>7412</v>
      </c>
      <c r="CQ2148" s="199">
        <v>1</v>
      </c>
    </row>
    <row r="2149" spans="52:95" x14ac:dyDescent="0.25">
      <c r="AZ2149" s="230" t="s">
        <v>2394</v>
      </c>
      <c r="BA2149" s="230" t="s">
        <v>5332</v>
      </c>
      <c r="BB2149" s="230">
        <v>2</v>
      </c>
      <c r="BC2149" s="194" t="s">
        <v>7439</v>
      </c>
      <c r="BD2149" s="194" t="s">
        <v>13941</v>
      </c>
      <c r="BE2149" s="194" t="s">
        <v>7441</v>
      </c>
      <c r="BF2149" s="194" t="s">
        <v>7442</v>
      </c>
      <c r="BG2149" s="194" t="s">
        <v>7443</v>
      </c>
      <c r="BJ2149" s="230">
        <v>4</v>
      </c>
      <c r="BK2149" s="230" t="s">
        <v>7444</v>
      </c>
      <c r="BL2149" s="198" t="s">
        <v>7412</v>
      </c>
      <c r="CQ2149" s="199">
        <v>1</v>
      </c>
    </row>
    <row r="2150" spans="52:95" x14ac:dyDescent="0.25">
      <c r="AZ2150" s="230" t="s">
        <v>2394</v>
      </c>
      <c r="BA2150" s="230" t="s">
        <v>5332</v>
      </c>
      <c r="BB2150" s="230">
        <v>3</v>
      </c>
      <c r="BC2150" s="194" t="s">
        <v>7472</v>
      </c>
      <c r="BD2150" s="194" t="s">
        <v>13942</v>
      </c>
      <c r="BE2150" s="194" t="s">
        <v>13943</v>
      </c>
      <c r="BI2150" s="194"/>
      <c r="BJ2150" s="230">
        <v>4</v>
      </c>
      <c r="BK2150" s="230" t="s">
        <v>7474</v>
      </c>
      <c r="BL2150" s="198" t="s">
        <v>7412</v>
      </c>
      <c r="CQ2150" s="199">
        <v>1</v>
      </c>
    </row>
    <row r="2151" spans="52:95" x14ac:dyDescent="0.25">
      <c r="AZ2151" s="230" t="s">
        <v>2394</v>
      </c>
      <c r="BA2151" s="230" t="s">
        <v>5332</v>
      </c>
      <c r="BB2151" s="230">
        <v>4</v>
      </c>
      <c r="BC2151" s="194" t="s">
        <v>7502</v>
      </c>
      <c r="BD2151" s="194" t="s">
        <v>13943</v>
      </c>
      <c r="BJ2151" s="230">
        <v>4</v>
      </c>
      <c r="BK2151" s="230" t="s">
        <v>7504</v>
      </c>
      <c r="BL2151" s="198" t="s">
        <v>7412</v>
      </c>
      <c r="CQ2151" s="199">
        <v>1</v>
      </c>
    </row>
    <row r="2152" spans="52:95" x14ac:dyDescent="0.25">
      <c r="AZ2152" s="230" t="s">
        <v>2394</v>
      </c>
      <c r="BA2152" s="230" t="s">
        <v>5332</v>
      </c>
      <c r="BB2152" s="230">
        <v>5</v>
      </c>
      <c r="BC2152" s="194" t="s">
        <v>7529</v>
      </c>
      <c r="BD2152" s="194" t="s">
        <v>13615</v>
      </c>
      <c r="BE2152" s="194" t="s">
        <v>7532</v>
      </c>
      <c r="BF2152" s="194" t="s">
        <v>7533</v>
      </c>
      <c r="BJ2152" s="230">
        <v>4</v>
      </c>
      <c r="BK2152" s="230" t="s">
        <v>7534</v>
      </c>
      <c r="BL2152" s="198" t="s">
        <v>7412</v>
      </c>
      <c r="CQ2152" s="199">
        <v>1</v>
      </c>
    </row>
    <row r="2153" spans="52:95" x14ac:dyDescent="0.25">
      <c r="AZ2153" s="230" t="s">
        <v>2394</v>
      </c>
      <c r="BA2153" s="230" t="s">
        <v>7562</v>
      </c>
      <c r="BB2153" s="230">
        <v>1</v>
      </c>
      <c r="BC2153" s="194" t="s">
        <v>7563</v>
      </c>
      <c r="BD2153" s="194" t="s">
        <v>13943</v>
      </c>
      <c r="BJ2153" s="230">
        <v>4</v>
      </c>
      <c r="BK2153" s="230" t="s">
        <v>7564</v>
      </c>
      <c r="BL2153" s="198" t="s">
        <v>7412</v>
      </c>
      <c r="CQ2153" s="199">
        <v>1</v>
      </c>
    </row>
    <row r="2154" spans="52:95" x14ac:dyDescent="0.25">
      <c r="AZ2154" s="230" t="s">
        <v>2394</v>
      </c>
      <c r="BA2154" s="230" t="s">
        <v>7562</v>
      </c>
      <c r="BB2154" s="230">
        <v>2</v>
      </c>
      <c r="BC2154" s="194" t="s">
        <v>7589</v>
      </c>
      <c r="BD2154" s="194" t="s">
        <v>7590</v>
      </c>
      <c r="BE2154" s="194" t="s">
        <v>7591</v>
      </c>
      <c r="BF2154" s="194" t="s">
        <v>7443</v>
      </c>
      <c r="BG2154" s="194" t="s">
        <v>7442</v>
      </c>
      <c r="BH2154" s="230" t="s">
        <v>7592</v>
      </c>
      <c r="BJ2154" s="230">
        <v>4</v>
      </c>
      <c r="BK2154" s="230" t="s">
        <v>7593</v>
      </c>
      <c r="BL2154" s="198" t="s">
        <v>7412</v>
      </c>
      <c r="CQ2154" s="199">
        <v>1</v>
      </c>
    </row>
    <row r="2155" spans="52:95" x14ac:dyDescent="0.25">
      <c r="AZ2155" s="230" t="s">
        <v>2394</v>
      </c>
      <c r="BA2155" s="230" t="s">
        <v>7562</v>
      </c>
      <c r="BB2155" s="230">
        <v>3</v>
      </c>
      <c r="BC2155" s="194" t="s">
        <v>7620</v>
      </c>
      <c r="BD2155" s="194" t="s">
        <v>13942</v>
      </c>
      <c r="BE2155" s="194" t="s">
        <v>13943</v>
      </c>
      <c r="BI2155" s="194"/>
      <c r="BJ2155" s="230">
        <v>4</v>
      </c>
      <c r="BK2155" s="230" t="s">
        <v>7622</v>
      </c>
      <c r="BL2155" s="198" t="s">
        <v>7412</v>
      </c>
      <c r="CQ2155" s="199">
        <v>1</v>
      </c>
    </row>
    <row r="2156" spans="52:95" x14ac:dyDescent="0.25">
      <c r="AZ2156" s="230" t="s">
        <v>2394</v>
      </c>
      <c r="BA2156" s="230" t="s">
        <v>7562</v>
      </c>
      <c r="BB2156" s="230">
        <v>4</v>
      </c>
      <c r="BC2156" s="194" t="s">
        <v>7649</v>
      </c>
      <c r="BD2156" s="194" t="s">
        <v>7650</v>
      </c>
      <c r="BE2156" s="194" t="s">
        <v>7651</v>
      </c>
      <c r="BF2156" s="194" t="s">
        <v>7652</v>
      </c>
      <c r="BG2156" s="194" t="s">
        <v>7653</v>
      </c>
      <c r="BH2156" s="230" t="s">
        <v>7654</v>
      </c>
      <c r="BI2156" s="230" t="s">
        <v>7655</v>
      </c>
      <c r="BJ2156" s="230">
        <v>4</v>
      </c>
      <c r="BK2156" s="230" t="s">
        <v>7656</v>
      </c>
      <c r="BL2156" s="198" t="s">
        <v>7412</v>
      </c>
      <c r="CQ2156" s="199">
        <v>1</v>
      </c>
    </row>
    <row r="2157" spans="52:95" x14ac:dyDescent="0.25">
      <c r="AZ2157" s="230" t="s">
        <v>2394</v>
      </c>
      <c r="BA2157" s="230" t="s">
        <v>7562</v>
      </c>
      <c r="BB2157" s="230">
        <v>5</v>
      </c>
      <c r="BC2157" s="194" t="s">
        <v>7686</v>
      </c>
      <c r="BD2157" s="194" t="s">
        <v>7687</v>
      </c>
      <c r="BE2157" s="194" t="s">
        <v>7688</v>
      </c>
      <c r="BF2157" s="194" t="s">
        <v>7689</v>
      </c>
      <c r="BG2157" s="194" t="s">
        <v>7690</v>
      </c>
      <c r="BH2157" s="230" t="s">
        <v>7691</v>
      </c>
      <c r="BJ2157" s="230">
        <v>4</v>
      </c>
      <c r="BK2157" s="230" t="s">
        <v>7692</v>
      </c>
      <c r="BL2157" s="198" t="s">
        <v>7412</v>
      </c>
      <c r="CQ2157" s="199">
        <v>1</v>
      </c>
    </row>
    <row r="2158" spans="52:95" x14ac:dyDescent="0.25">
      <c r="AZ2158" s="230" t="s">
        <v>2394</v>
      </c>
      <c r="BA2158" s="230" t="s">
        <v>5333</v>
      </c>
      <c r="BB2158" s="230">
        <v>1</v>
      </c>
      <c r="BC2158" s="194" t="s">
        <v>7719</v>
      </c>
      <c r="BD2158" s="194" t="s">
        <v>13941</v>
      </c>
      <c r="BE2158" s="194" t="s">
        <v>10683</v>
      </c>
      <c r="BH2158" s="194"/>
      <c r="BI2158" s="194"/>
      <c r="BJ2158" s="230">
        <v>4</v>
      </c>
      <c r="BK2158" s="230" t="s">
        <v>7720</v>
      </c>
      <c r="BL2158" s="198" t="s">
        <v>7412</v>
      </c>
      <c r="CQ2158" s="199">
        <v>1</v>
      </c>
    </row>
    <row r="2159" spans="52:95" x14ac:dyDescent="0.25">
      <c r="AZ2159" s="230" t="s">
        <v>2394</v>
      </c>
      <c r="BA2159" s="230" t="s">
        <v>5333</v>
      </c>
      <c r="BB2159" s="230">
        <v>2</v>
      </c>
      <c r="BC2159" s="194" t="s">
        <v>7745</v>
      </c>
      <c r="BD2159" s="194" t="s">
        <v>7746</v>
      </c>
      <c r="BE2159" s="194" t="s">
        <v>7747</v>
      </c>
      <c r="BF2159" s="194" t="s">
        <v>7748</v>
      </c>
      <c r="BG2159" s="194" t="s">
        <v>7749</v>
      </c>
      <c r="BH2159" s="194" t="s">
        <v>7750</v>
      </c>
      <c r="BI2159" s="194"/>
      <c r="BJ2159" s="230">
        <v>4</v>
      </c>
      <c r="BK2159" s="230" t="s">
        <v>7751</v>
      </c>
      <c r="BL2159" s="198" t="s">
        <v>7412</v>
      </c>
      <c r="CQ2159" s="199">
        <v>1</v>
      </c>
    </row>
    <row r="2160" spans="52:95" x14ac:dyDescent="0.25">
      <c r="AZ2160" s="230" t="s">
        <v>2394</v>
      </c>
      <c r="BA2160" s="230" t="s">
        <v>5333</v>
      </c>
      <c r="BB2160" s="230">
        <v>3</v>
      </c>
      <c r="BC2160" s="194" t="s">
        <v>7781</v>
      </c>
      <c r="BD2160" s="194" t="s">
        <v>13941</v>
      </c>
      <c r="BE2160" s="194" t="s">
        <v>13943</v>
      </c>
      <c r="BH2160" s="194"/>
      <c r="BI2160" s="194"/>
      <c r="BJ2160" s="230">
        <v>4</v>
      </c>
      <c r="BK2160" s="230" t="s">
        <v>7782</v>
      </c>
      <c r="BL2160" s="198" t="s">
        <v>7412</v>
      </c>
      <c r="CQ2160" s="199">
        <v>1</v>
      </c>
    </row>
    <row r="2161" spans="52:95" x14ac:dyDescent="0.25">
      <c r="AZ2161" s="230" t="s">
        <v>2394</v>
      </c>
      <c r="BA2161" s="230" t="s">
        <v>5333</v>
      </c>
      <c r="BB2161" s="230">
        <v>4</v>
      </c>
      <c r="BC2161" s="194" t="s">
        <v>7806</v>
      </c>
      <c r="BD2161" s="194" t="s">
        <v>7807</v>
      </c>
      <c r="BE2161" s="194" t="s">
        <v>7808</v>
      </c>
      <c r="BF2161" s="194" t="s">
        <v>7654</v>
      </c>
      <c r="BG2161" s="194" t="s">
        <v>7809</v>
      </c>
      <c r="BH2161" s="194" t="s">
        <v>7810</v>
      </c>
      <c r="BI2161" s="194" t="s">
        <v>7811</v>
      </c>
      <c r="BJ2161" s="230">
        <v>4</v>
      </c>
      <c r="BK2161" s="230" t="s">
        <v>7812</v>
      </c>
      <c r="BL2161" s="198" t="s">
        <v>7412</v>
      </c>
      <c r="CQ2161" s="199">
        <v>1</v>
      </c>
    </row>
    <row r="2162" spans="52:95" x14ac:dyDescent="0.25">
      <c r="AZ2162" s="230" t="s">
        <v>2394</v>
      </c>
      <c r="BA2162" s="230" t="s">
        <v>5333</v>
      </c>
      <c r="BB2162" s="230">
        <v>5</v>
      </c>
      <c r="BC2162" s="194" t="s">
        <v>7836</v>
      </c>
      <c r="BD2162" s="194" t="s">
        <v>7837</v>
      </c>
      <c r="BE2162" s="194" t="s">
        <v>7838</v>
      </c>
      <c r="BF2162" s="194" t="s">
        <v>7839</v>
      </c>
      <c r="BG2162" s="194" t="s">
        <v>7840</v>
      </c>
      <c r="BH2162" s="194" t="s">
        <v>7533</v>
      </c>
      <c r="BI2162" s="194"/>
      <c r="BJ2162" s="230">
        <v>4</v>
      </c>
      <c r="BK2162" s="230" t="s">
        <v>7841</v>
      </c>
      <c r="BL2162" s="198" t="s">
        <v>7412</v>
      </c>
      <c r="CQ2162" s="199">
        <v>1</v>
      </c>
    </row>
    <row r="2163" spans="52:95" x14ac:dyDescent="0.25">
      <c r="AZ2163" s="230" t="s">
        <v>2407</v>
      </c>
      <c r="BA2163" s="230" t="s">
        <v>5332</v>
      </c>
      <c r="BB2163" s="230">
        <v>1</v>
      </c>
      <c r="BC2163" s="194" t="s">
        <v>7408</v>
      </c>
      <c r="BD2163" s="194" t="s">
        <v>13944</v>
      </c>
      <c r="BE2163" s="194" t="s">
        <v>10683</v>
      </c>
      <c r="BJ2163" s="230">
        <v>4</v>
      </c>
      <c r="BK2163" s="230" t="s">
        <v>7411</v>
      </c>
      <c r="BL2163" s="198" t="s">
        <v>7412</v>
      </c>
      <c r="CQ2163" s="199">
        <v>1</v>
      </c>
    </row>
    <row r="2164" spans="52:95" x14ac:dyDescent="0.25">
      <c r="AZ2164" s="230" t="s">
        <v>2407</v>
      </c>
      <c r="BA2164" s="230" t="s">
        <v>5332</v>
      </c>
      <c r="BB2164" s="230">
        <v>2</v>
      </c>
      <c r="BC2164" s="194" t="s">
        <v>7439</v>
      </c>
      <c r="BD2164" s="194" t="s">
        <v>13944</v>
      </c>
      <c r="BE2164" s="194" t="s">
        <v>7441</v>
      </c>
      <c r="BF2164" s="194" t="s">
        <v>7442</v>
      </c>
      <c r="BG2164" s="194" t="s">
        <v>7443</v>
      </c>
      <c r="BJ2164" s="230">
        <v>4</v>
      </c>
      <c r="BK2164" s="230" t="s">
        <v>7444</v>
      </c>
      <c r="BL2164" s="198" t="s">
        <v>7412</v>
      </c>
      <c r="CQ2164" s="199">
        <v>1</v>
      </c>
    </row>
    <row r="2165" spans="52:95" x14ac:dyDescent="0.25">
      <c r="AZ2165" s="230" t="s">
        <v>2407</v>
      </c>
      <c r="BA2165" s="230" t="s">
        <v>5332</v>
      </c>
      <c r="BB2165" s="230">
        <v>3</v>
      </c>
      <c r="BC2165" s="194" t="s">
        <v>7472</v>
      </c>
      <c r="BD2165" s="194" t="s">
        <v>13945</v>
      </c>
      <c r="BE2165" s="194" t="s">
        <v>13946</v>
      </c>
      <c r="BJ2165" s="230">
        <v>4</v>
      </c>
      <c r="BK2165" s="230" t="s">
        <v>7474</v>
      </c>
      <c r="BL2165" s="198" t="s">
        <v>7412</v>
      </c>
      <c r="CQ2165" s="199">
        <v>1</v>
      </c>
    </row>
    <row r="2166" spans="52:95" x14ac:dyDescent="0.25">
      <c r="AZ2166" s="230" t="s">
        <v>2407</v>
      </c>
      <c r="BA2166" s="230" t="s">
        <v>5332</v>
      </c>
      <c r="BB2166" s="230">
        <v>4</v>
      </c>
      <c r="BC2166" s="194" t="s">
        <v>7502</v>
      </c>
      <c r="BD2166" s="194" t="s">
        <v>13946</v>
      </c>
      <c r="BJ2166" s="230">
        <v>4</v>
      </c>
      <c r="BK2166" s="230" t="s">
        <v>7504</v>
      </c>
      <c r="BL2166" s="198" t="s">
        <v>7412</v>
      </c>
      <c r="CQ2166" s="199">
        <v>1</v>
      </c>
    </row>
    <row r="2167" spans="52:95" x14ac:dyDescent="0.25">
      <c r="AZ2167" s="230" t="s">
        <v>2407</v>
      </c>
      <c r="BA2167" s="230" t="s">
        <v>5332</v>
      </c>
      <c r="BB2167" s="230">
        <v>5</v>
      </c>
      <c r="BC2167" s="194" t="s">
        <v>7529</v>
      </c>
      <c r="BD2167" s="194" t="s">
        <v>13615</v>
      </c>
      <c r="BE2167" s="194" t="s">
        <v>7532</v>
      </c>
      <c r="BF2167" s="194" t="s">
        <v>7533</v>
      </c>
      <c r="BJ2167" s="230">
        <v>4</v>
      </c>
      <c r="BK2167" s="230" t="s">
        <v>7534</v>
      </c>
      <c r="BL2167" s="198" t="s">
        <v>7412</v>
      </c>
      <c r="CQ2167" s="199">
        <v>1</v>
      </c>
    </row>
    <row r="2168" spans="52:95" x14ac:dyDescent="0.25">
      <c r="AZ2168" s="230" t="s">
        <v>2407</v>
      </c>
      <c r="BA2168" s="230" t="s">
        <v>7562</v>
      </c>
      <c r="BB2168" s="230">
        <v>1</v>
      </c>
      <c r="BC2168" s="194" t="s">
        <v>7563</v>
      </c>
      <c r="BD2168" s="194" t="s">
        <v>13946</v>
      </c>
      <c r="BJ2168" s="230">
        <v>4</v>
      </c>
      <c r="BK2168" s="230" t="s">
        <v>7564</v>
      </c>
      <c r="BL2168" s="198" t="s">
        <v>7412</v>
      </c>
      <c r="CQ2168" s="199">
        <v>1</v>
      </c>
    </row>
    <row r="2169" spans="52:95" x14ac:dyDescent="0.25">
      <c r="AZ2169" s="230" t="s">
        <v>2407</v>
      </c>
      <c r="BA2169" s="230" t="s">
        <v>7562</v>
      </c>
      <c r="BB2169" s="230">
        <v>2</v>
      </c>
      <c r="BC2169" s="194" t="s">
        <v>7589</v>
      </c>
      <c r="BD2169" s="194" t="s">
        <v>7590</v>
      </c>
      <c r="BE2169" s="194" t="s">
        <v>7591</v>
      </c>
      <c r="BF2169" s="194" t="s">
        <v>7443</v>
      </c>
      <c r="BG2169" s="194" t="s">
        <v>7442</v>
      </c>
      <c r="BH2169" s="230" t="s">
        <v>7592</v>
      </c>
      <c r="BJ2169" s="230">
        <v>4</v>
      </c>
      <c r="BK2169" s="230" t="s">
        <v>7593</v>
      </c>
      <c r="BL2169" s="198" t="s">
        <v>7412</v>
      </c>
      <c r="CQ2169" s="199">
        <v>1</v>
      </c>
    </row>
    <row r="2170" spans="52:95" x14ac:dyDescent="0.25">
      <c r="AZ2170" s="230" t="s">
        <v>2407</v>
      </c>
      <c r="BA2170" s="230" t="s">
        <v>7562</v>
      </c>
      <c r="BB2170" s="230">
        <v>3</v>
      </c>
      <c r="BC2170" s="194" t="s">
        <v>7620</v>
      </c>
      <c r="BD2170" s="194" t="s">
        <v>13945</v>
      </c>
      <c r="BE2170" s="194" t="s">
        <v>13946</v>
      </c>
      <c r="BJ2170" s="230">
        <v>4</v>
      </c>
      <c r="BK2170" s="230" t="s">
        <v>7622</v>
      </c>
      <c r="BL2170" s="198" t="s">
        <v>7412</v>
      </c>
      <c r="CQ2170" s="199">
        <v>1</v>
      </c>
    </row>
    <row r="2171" spans="52:95" x14ac:dyDescent="0.25">
      <c r="AZ2171" s="230" t="s">
        <v>2407</v>
      </c>
      <c r="BA2171" s="230" t="s">
        <v>7562</v>
      </c>
      <c r="BB2171" s="230">
        <v>4</v>
      </c>
      <c r="BC2171" s="194" t="s">
        <v>7649</v>
      </c>
      <c r="BD2171" s="194" t="s">
        <v>7650</v>
      </c>
      <c r="BE2171" s="194" t="s">
        <v>7651</v>
      </c>
      <c r="BF2171" s="194" t="s">
        <v>7652</v>
      </c>
      <c r="BG2171" s="194" t="s">
        <v>7653</v>
      </c>
      <c r="BH2171" s="230" t="s">
        <v>7654</v>
      </c>
      <c r="BI2171" s="230" t="s">
        <v>7655</v>
      </c>
      <c r="BJ2171" s="230">
        <v>4</v>
      </c>
      <c r="BK2171" s="230" t="s">
        <v>7656</v>
      </c>
      <c r="BL2171" s="198" t="s">
        <v>7412</v>
      </c>
      <c r="CQ2171" s="199">
        <v>1</v>
      </c>
    </row>
    <row r="2172" spans="52:95" x14ac:dyDescent="0.25">
      <c r="AZ2172" s="230" t="s">
        <v>2407</v>
      </c>
      <c r="BA2172" s="230" t="s">
        <v>7562</v>
      </c>
      <c r="BB2172" s="230">
        <v>5</v>
      </c>
      <c r="BC2172" s="194" t="s">
        <v>7686</v>
      </c>
      <c r="BD2172" s="194" t="s">
        <v>7687</v>
      </c>
      <c r="BE2172" s="194" t="s">
        <v>7688</v>
      </c>
      <c r="BF2172" s="194" t="s">
        <v>7689</v>
      </c>
      <c r="BG2172" s="194" t="s">
        <v>7690</v>
      </c>
      <c r="BH2172" s="230" t="s">
        <v>7691</v>
      </c>
      <c r="BJ2172" s="230">
        <v>4</v>
      </c>
      <c r="BK2172" s="230" t="s">
        <v>7692</v>
      </c>
      <c r="BL2172" s="198" t="s">
        <v>7412</v>
      </c>
      <c r="CQ2172" s="199">
        <v>1</v>
      </c>
    </row>
    <row r="2173" spans="52:95" x14ac:dyDescent="0.25">
      <c r="AZ2173" s="230" t="s">
        <v>2407</v>
      </c>
      <c r="BA2173" s="230" t="s">
        <v>5333</v>
      </c>
      <c r="BB2173" s="230">
        <v>1</v>
      </c>
      <c r="BC2173" s="194" t="s">
        <v>7719</v>
      </c>
      <c r="BD2173" s="194" t="s">
        <v>13944</v>
      </c>
      <c r="BE2173" s="194" t="s">
        <v>10683</v>
      </c>
      <c r="BH2173" s="194"/>
      <c r="BI2173" s="194"/>
      <c r="BJ2173" s="230">
        <v>4</v>
      </c>
      <c r="BK2173" s="230" t="s">
        <v>7720</v>
      </c>
      <c r="BL2173" s="198" t="s">
        <v>7412</v>
      </c>
      <c r="CQ2173" s="199">
        <v>1</v>
      </c>
    </row>
    <row r="2174" spans="52:95" x14ac:dyDescent="0.25">
      <c r="AZ2174" s="230" t="s">
        <v>2407</v>
      </c>
      <c r="BA2174" s="230" t="s">
        <v>5333</v>
      </c>
      <c r="BB2174" s="230">
        <v>2</v>
      </c>
      <c r="BC2174" s="194" t="s">
        <v>7745</v>
      </c>
      <c r="BD2174" s="194" t="s">
        <v>7746</v>
      </c>
      <c r="BE2174" s="194" t="s">
        <v>7747</v>
      </c>
      <c r="BF2174" s="194" t="s">
        <v>7748</v>
      </c>
      <c r="BG2174" s="194" t="s">
        <v>7749</v>
      </c>
      <c r="BH2174" s="194" t="s">
        <v>7750</v>
      </c>
      <c r="BI2174" s="194"/>
      <c r="BJ2174" s="230">
        <v>4</v>
      </c>
      <c r="BK2174" s="230" t="s">
        <v>7751</v>
      </c>
      <c r="BL2174" s="198" t="s">
        <v>7412</v>
      </c>
      <c r="CQ2174" s="199">
        <v>1</v>
      </c>
    </row>
    <row r="2175" spans="52:95" x14ac:dyDescent="0.25">
      <c r="AZ2175" s="230" t="s">
        <v>2407</v>
      </c>
      <c r="BA2175" s="230" t="s">
        <v>5333</v>
      </c>
      <c r="BB2175" s="230">
        <v>3</v>
      </c>
      <c r="BC2175" s="194" t="s">
        <v>7781</v>
      </c>
      <c r="BD2175" s="194" t="s">
        <v>13944</v>
      </c>
      <c r="BE2175" s="194" t="s">
        <v>13946</v>
      </c>
      <c r="BH2175" s="194"/>
      <c r="BI2175" s="194"/>
      <c r="BJ2175" s="230">
        <v>4</v>
      </c>
      <c r="BK2175" s="230" t="s">
        <v>7782</v>
      </c>
      <c r="BL2175" s="198" t="s">
        <v>7412</v>
      </c>
      <c r="CQ2175" s="199">
        <v>1</v>
      </c>
    </row>
    <row r="2176" spans="52:95" x14ac:dyDescent="0.25">
      <c r="AZ2176" s="230" t="s">
        <v>2407</v>
      </c>
      <c r="BA2176" s="230" t="s">
        <v>5333</v>
      </c>
      <c r="BB2176" s="230">
        <v>4</v>
      </c>
      <c r="BC2176" s="194" t="s">
        <v>7806</v>
      </c>
      <c r="BD2176" s="194" t="s">
        <v>7807</v>
      </c>
      <c r="BE2176" s="194" t="s">
        <v>7808</v>
      </c>
      <c r="BF2176" s="194" t="s">
        <v>7654</v>
      </c>
      <c r="BG2176" s="194" t="s">
        <v>7809</v>
      </c>
      <c r="BH2176" s="194" t="s">
        <v>7810</v>
      </c>
      <c r="BI2176" s="194" t="s">
        <v>7811</v>
      </c>
      <c r="BJ2176" s="230">
        <v>4</v>
      </c>
      <c r="BK2176" s="230" t="s">
        <v>7812</v>
      </c>
      <c r="BL2176" s="198" t="s">
        <v>7412</v>
      </c>
      <c r="CQ2176" s="199">
        <v>1</v>
      </c>
    </row>
    <row r="2177" spans="52:95" x14ac:dyDescent="0.25">
      <c r="AZ2177" s="230" t="s">
        <v>2407</v>
      </c>
      <c r="BA2177" s="230" t="s">
        <v>5333</v>
      </c>
      <c r="BB2177" s="230">
        <v>5</v>
      </c>
      <c r="BC2177" s="194" t="s">
        <v>7836</v>
      </c>
      <c r="BD2177" s="194" t="s">
        <v>7837</v>
      </c>
      <c r="BE2177" s="194" t="s">
        <v>7838</v>
      </c>
      <c r="BF2177" s="194" t="s">
        <v>7839</v>
      </c>
      <c r="BG2177" s="194" t="s">
        <v>7840</v>
      </c>
      <c r="BH2177" s="194" t="s">
        <v>7533</v>
      </c>
      <c r="BI2177" s="194"/>
      <c r="BJ2177" s="230">
        <v>4</v>
      </c>
      <c r="BK2177" s="230" t="s">
        <v>7841</v>
      </c>
      <c r="BL2177" s="198" t="s">
        <v>7412</v>
      </c>
      <c r="CQ2177" s="199">
        <v>1</v>
      </c>
    </row>
    <row r="2178" spans="52:95" x14ac:dyDescent="0.25">
      <c r="AZ2178" s="230" t="s">
        <v>2420</v>
      </c>
      <c r="BA2178" s="230" t="s">
        <v>5332</v>
      </c>
      <c r="BB2178" s="230">
        <v>1</v>
      </c>
      <c r="BC2178" s="194" t="s">
        <v>7408</v>
      </c>
      <c r="BD2178" s="194" t="s">
        <v>13947</v>
      </c>
      <c r="BE2178" s="194" t="s">
        <v>10683</v>
      </c>
      <c r="BI2178" s="194"/>
      <c r="BJ2178" s="230">
        <v>4</v>
      </c>
      <c r="BK2178" s="230" t="s">
        <v>7411</v>
      </c>
      <c r="BL2178" s="198" t="s">
        <v>7412</v>
      </c>
      <c r="CQ2178" s="199">
        <v>1</v>
      </c>
    </row>
    <row r="2179" spans="52:95" x14ac:dyDescent="0.25">
      <c r="AZ2179" s="230" t="s">
        <v>2420</v>
      </c>
      <c r="BA2179" s="230" t="s">
        <v>5332</v>
      </c>
      <c r="BB2179" s="230">
        <v>2</v>
      </c>
      <c r="BC2179" s="194" t="s">
        <v>7439</v>
      </c>
      <c r="BD2179" s="194" t="s">
        <v>13947</v>
      </c>
      <c r="BE2179" s="194" t="s">
        <v>7441</v>
      </c>
      <c r="BF2179" s="194" t="s">
        <v>7442</v>
      </c>
      <c r="BG2179" s="194" t="s">
        <v>7443</v>
      </c>
      <c r="BI2179" s="194"/>
      <c r="BJ2179" s="230">
        <v>4</v>
      </c>
      <c r="BK2179" s="230" t="s">
        <v>7444</v>
      </c>
      <c r="BL2179" s="198" t="s">
        <v>7412</v>
      </c>
      <c r="CQ2179" s="199">
        <v>1</v>
      </c>
    </row>
    <row r="2180" spans="52:95" x14ac:dyDescent="0.25">
      <c r="AZ2180" s="230" t="s">
        <v>2420</v>
      </c>
      <c r="BA2180" s="230" t="s">
        <v>5332</v>
      </c>
      <c r="BB2180" s="230">
        <v>3</v>
      </c>
      <c r="BC2180" s="194" t="s">
        <v>7472</v>
      </c>
      <c r="BD2180" s="194" t="s">
        <v>13948</v>
      </c>
      <c r="BE2180" s="194" t="s">
        <v>13949</v>
      </c>
      <c r="BI2180" s="194"/>
      <c r="BJ2180" s="230">
        <v>4</v>
      </c>
      <c r="BK2180" s="230" t="s">
        <v>7474</v>
      </c>
      <c r="BL2180" s="198" t="s">
        <v>7412</v>
      </c>
      <c r="CQ2180" s="199">
        <v>1</v>
      </c>
    </row>
    <row r="2181" spans="52:95" x14ac:dyDescent="0.25">
      <c r="AZ2181" s="230" t="s">
        <v>2420</v>
      </c>
      <c r="BA2181" s="230" t="s">
        <v>5332</v>
      </c>
      <c r="BB2181" s="230">
        <v>4</v>
      </c>
      <c r="BC2181" s="194" t="s">
        <v>7502</v>
      </c>
      <c r="BD2181" s="194" t="s">
        <v>13949</v>
      </c>
      <c r="BJ2181" s="230">
        <v>4</v>
      </c>
      <c r="BK2181" s="230" t="s">
        <v>7504</v>
      </c>
      <c r="BL2181" s="198" t="s">
        <v>7412</v>
      </c>
      <c r="CQ2181" s="199">
        <v>1</v>
      </c>
    </row>
    <row r="2182" spans="52:95" x14ac:dyDescent="0.25">
      <c r="AZ2182" s="230" t="s">
        <v>2420</v>
      </c>
      <c r="BA2182" s="230" t="s">
        <v>5332</v>
      </c>
      <c r="BB2182" s="230">
        <v>5</v>
      </c>
      <c r="BC2182" s="194" t="s">
        <v>7529</v>
      </c>
      <c r="BD2182" s="194" t="s">
        <v>13615</v>
      </c>
      <c r="BE2182" s="194" t="s">
        <v>7532</v>
      </c>
      <c r="BF2182" s="194" t="s">
        <v>7533</v>
      </c>
      <c r="BJ2182" s="230">
        <v>4</v>
      </c>
      <c r="BK2182" s="230" t="s">
        <v>7534</v>
      </c>
      <c r="BL2182" s="198" t="s">
        <v>7412</v>
      </c>
      <c r="CQ2182" s="199">
        <v>1</v>
      </c>
    </row>
    <row r="2183" spans="52:95" x14ac:dyDescent="0.25">
      <c r="AZ2183" s="230" t="s">
        <v>2420</v>
      </c>
      <c r="BA2183" s="230" t="s">
        <v>7562</v>
      </c>
      <c r="BB2183" s="230">
        <v>1</v>
      </c>
      <c r="BC2183" s="194" t="s">
        <v>7563</v>
      </c>
      <c r="BD2183" s="194" t="s">
        <v>13949</v>
      </c>
      <c r="BJ2183" s="230">
        <v>4</v>
      </c>
      <c r="BK2183" s="230" t="s">
        <v>7564</v>
      </c>
      <c r="BL2183" s="198" t="s">
        <v>7412</v>
      </c>
      <c r="CQ2183" s="199">
        <v>1</v>
      </c>
    </row>
    <row r="2184" spans="52:95" x14ac:dyDescent="0.25">
      <c r="AZ2184" s="230" t="s">
        <v>2420</v>
      </c>
      <c r="BA2184" s="230" t="s">
        <v>7562</v>
      </c>
      <c r="BB2184" s="230">
        <v>2</v>
      </c>
      <c r="BC2184" s="194" t="s">
        <v>7589</v>
      </c>
      <c r="BD2184" s="194" t="s">
        <v>7590</v>
      </c>
      <c r="BE2184" s="194" t="s">
        <v>7591</v>
      </c>
      <c r="BF2184" s="194" t="s">
        <v>7443</v>
      </c>
      <c r="BG2184" s="194" t="s">
        <v>7442</v>
      </c>
      <c r="BH2184" s="230" t="s">
        <v>7592</v>
      </c>
      <c r="BJ2184" s="230">
        <v>4</v>
      </c>
      <c r="BK2184" s="230" t="s">
        <v>7593</v>
      </c>
      <c r="BL2184" s="198" t="s">
        <v>7412</v>
      </c>
      <c r="CQ2184" s="199">
        <v>1</v>
      </c>
    </row>
    <row r="2185" spans="52:95" x14ac:dyDescent="0.25">
      <c r="AZ2185" s="230" t="s">
        <v>2420</v>
      </c>
      <c r="BA2185" s="230" t="s">
        <v>7562</v>
      </c>
      <c r="BB2185" s="230">
        <v>3</v>
      </c>
      <c r="BC2185" s="194" t="s">
        <v>7620</v>
      </c>
      <c r="BD2185" s="194" t="s">
        <v>13948</v>
      </c>
      <c r="BE2185" s="194" t="s">
        <v>13949</v>
      </c>
      <c r="BI2185" s="194"/>
      <c r="BJ2185" s="230">
        <v>4</v>
      </c>
      <c r="BK2185" s="230" t="s">
        <v>7622</v>
      </c>
      <c r="BL2185" s="198" t="s">
        <v>7412</v>
      </c>
      <c r="CQ2185" s="199">
        <v>1</v>
      </c>
    </row>
    <row r="2186" spans="52:95" x14ac:dyDescent="0.25">
      <c r="AZ2186" s="230" t="s">
        <v>2420</v>
      </c>
      <c r="BA2186" s="230" t="s">
        <v>7562</v>
      </c>
      <c r="BB2186" s="230">
        <v>4</v>
      </c>
      <c r="BC2186" s="194" t="s">
        <v>7649</v>
      </c>
      <c r="BD2186" s="194" t="s">
        <v>7650</v>
      </c>
      <c r="BE2186" s="194" t="s">
        <v>7651</v>
      </c>
      <c r="BF2186" s="194" t="s">
        <v>7652</v>
      </c>
      <c r="BG2186" s="194" t="s">
        <v>7653</v>
      </c>
      <c r="BH2186" s="230" t="s">
        <v>7654</v>
      </c>
      <c r="BI2186" s="230" t="s">
        <v>7655</v>
      </c>
      <c r="BJ2186" s="230">
        <v>4</v>
      </c>
      <c r="BK2186" s="230" t="s">
        <v>7656</v>
      </c>
      <c r="BL2186" s="198" t="s">
        <v>7412</v>
      </c>
      <c r="CQ2186" s="199">
        <v>1</v>
      </c>
    </row>
    <row r="2187" spans="52:95" x14ac:dyDescent="0.25">
      <c r="AZ2187" s="230" t="s">
        <v>2420</v>
      </c>
      <c r="BA2187" s="230" t="s">
        <v>7562</v>
      </c>
      <c r="BB2187" s="230">
        <v>5</v>
      </c>
      <c r="BC2187" s="194" t="s">
        <v>7686</v>
      </c>
      <c r="BD2187" s="194" t="s">
        <v>7687</v>
      </c>
      <c r="BE2187" s="194" t="s">
        <v>7688</v>
      </c>
      <c r="BF2187" s="194" t="s">
        <v>7689</v>
      </c>
      <c r="BG2187" s="194" t="s">
        <v>7690</v>
      </c>
      <c r="BH2187" s="230" t="s">
        <v>7691</v>
      </c>
      <c r="BJ2187" s="230">
        <v>4</v>
      </c>
      <c r="BK2187" s="230" t="s">
        <v>7692</v>
      </c>
      <c r="BL2187" s="198" t="s">
        <v>7412</v>
      </c>
      <c r="CQ2187" s="199">
        <v>1</v>
      </c>
    </row>
    <row r="2188" spans="52:95" x14ac:dyDescent="0.25">
      <c r="AZ2188" s="230" t="s">
        <v>2420</v>
      </c>
      <c r="BA2188" s="230" t="s">
        <v>5333</v>
      </c>
      <c r="BB2188" s="230">
        <v>1</v>
      </c>
      <c r="BC2188" s="194" t="s">
        <v>7719</v>
      </c>
      <c r="BD2188" s="194" t="s">
        <v>13947</v>
      </c>
      <c r="BE2188" s="194" t="s">
        <v>10683</v>
      </c>
      <c r="BH2188" s="194"/>
      <c r="BI2188" s="194"/>
      <c r="BJ2188" s="230">
        <v>4</v>
      </c>
      <c r="BK2188" s="230" t="s">
        <v>7720</v>
      </c>
      <c r="BL2188" s="198" t="s">
        <v>7412</v>
      </c>
      <c r="CQ2188" s="199">
        <v>1</v>
      </c>
    </row>
    <row r="2189" spans="52:95" x14ac:dyDescent="0.25">
      <c r="AZ2189" s="230" t="s">
        <v>2420</v>
      </c>
      <c r="BA2189" s="230" t="s">
        <v>5333</v>
      </c>
      <c r="BB2189" s="230">
        <v>2</v>
      </c>
      <c r="BC2189" s="194" t="s">
        <v>7745</v>
      </c>
      <c r="BD2189" s="194" t="s">
        <v>7746</v>
      </c>
      <c r="BE2189" s="194" t="s">
        <v>7747</v>
      </c>
      <c r="BF2189" s="194" t="s">
        <v>7748</v>
      </c>
      <c r="BG2189" s="194" t="s">
        <v>7749</v>
      </c>
      <c r="BH2189" s="194" t="s">
        <v>7750</v>
      </c>
      <c r="BI2189" s="194"/>
      <c r="BJ2189" s="230">
        <v>4</v>
      </c>
      <c r="BK2189" s="230" t="s">
        <v>7751</v>
      </c>
      <c r="BL2189" s="198" t="s">
        <v>7412</v>
      </c>
      <c r="CQ2189" s="199">
        <v>1</v>
      </c>
    </row>
    <row r="2190" spans="52:95" x14ac:dyDescent="0.25">
      <c r="AZ2190" s="230" t="s">
        <v>2420</v>
      </c>
      <c r="BA2190" s="230" t="s">
        <v>5333</v>
      </c>
      <c r="BB2190" s="230">
        <v>3</v>
      </c>
      <c r="BC2190" s="194" t="s">
        <v>7781</v>
      </c>
      <c r="BD2190" s="194" t="s">
        <v>13947</v>
      </c>
      <c r="BE2190" s="194" t="s">
        <v>13949</v>
      </c>
      <c r="BH2190" s="194"/>
      <c r="BI2190" s="194"/>
      <c r="BJ2190" s="230">
        <v>4</v>
      </c>
      <c r="BK2190" s="230" t="s">
        <v>7782</v>
      </c>
      <c r="BL2190" s="198" t="s">
        <v>7412</v>
      </c>
      <c r="CQ2190" s="199">
        <v>1</v>
      </c>
    </row>
    <row r="2191" spans="52:95" x14ac:dyDescent="0.25">
      <c r="AZ2191" s="230" t="s">
        <v>2420</v>
      </c>
      <c r="BA2191" s="230" t="s">
        <v>5333</v>
      </c>
      <c r="BB2191" s="230">
        <v>4</v>
      </c>
      <c r="BC2191" s="194" t="s">
        <v>7806</v>
      </c>
      <c r="BD2191" s="194" t="s">
        <v>7807</v>
      </c>
      <c r="BE2191" s="194" t="s">
        <v>7808</v>
      </c>
      <c r="BF2191" s="194" t="s">
        <v>7654</v>
      </c>
      <c r="BG2191" s="194" t="s">
        <v>7809</v>
      </c>
      <c r="BH2191" s="194" t="s">
        <v>7810</v>
      </c>
      <c r="BI2191" s="194" t="s">
        <v>7811</v>
      </c>
      <c r="BJ2191" s="230">
        <v>4</v>
      </c>
      <c r="BK2191" s="230" t="s">
        <v>7812</v>
      </c>
      <c r="BL2191" s="198" t="s">
        <v>7412</v>
      </c>
      <c r="CQ2191" s="199">
        <v>1</v>
      </c>
    </row>
    <row r="2192" spans="52:95" x14ac:dyDescent="0.25">
      <c r="AZ2192" s="230" t="s">
        <v>2420</v>
      </c>
      <c r="BA2192" s="230" t="s">
        <v>5333</v>
      </c>
      <c r="BB2192" s="230">
        <v>5</v>
      </c>
      <c r="BC2192" s="194" t="s">
        <v>7836</v>
      </c>
      <c r="BD2192" s="194" t="s">
        <v>7837</v>
      </c>
      <c r="BE2192" s="194" t="s">
        <v>7838</v>
      </c>
      <c r="BF2192" s="194" t="s">
        <v>7839</v>
      </c>
      <c r="BG2192" s="194" t="s">
        <v>7840</v>
      </c>
      <c r="BH2192" s="194" t="s">
        <v>7533</v>
      </c>
      <c r="BI2192" s="194"/>
      <c r="BJ2192" s="230">
        <v>4</v>
      </c>
      <c r="BK2192" s="230" t="s">
        <v>7841</v>
      </c>
      <c r="BL2192" s="198" t="s">
        <v>7412</v>
      </c>
      <c r="CQ2192" s="199">
        <v>1</v>
      </c>
    </row>
    <row r="2193" spans="52:95" x14ac:dyDescent="0.25">
      <c r="AZ2193" s="230" t="s">
        <v>2439</v>
      </c>
      <c r="BA2193" s="230" t="s">
        <v>5332</v>
      </c>
      <c r="BB2193" s="230">
        <v>1</v>
      </c>
      <c r="BC2193" s="194" t="s">
        <v>7408</v>
      </c>
      <c r="BD2193" s="194" t="s">
        <v>13950</v>
      </c>
      <c r="BE2193" s="194" t="s">
        <v>10683</v>
      </c>
      <c r="BI2193" s="194"/>
      <c r="BJ2193" s="230">
        <v>4</v>
      </c>
      <c r="BK2193" s="230" t="s">
        <v>7411</v>
      </c>
      <c r="BL2193" s="198" t="s">
        <v>7412</v>
      </c>
      <c r="CQ2193" s="199">
        <v>1</v>
      </c>
    </row>
    <row r="2194" spans="52:95" x14ac:dyDescent="0.25">
      <c r="AZ2194" s="230" t="s">
        <v>2439</v>
      </c>
      <c r="BA2194" s="230" t="s">
        <v>5332</v>
      </c>
      <c r="BB2194" s="230">
        <v>2</v>
      </c>
      <c r="BC2194" s="194" t="s">
        <v>7439</v>
      </c>
      <c r="BD2194" s="194" t="s">
        <v>13950</v>
      </c>
      <c r="BE2194" s="194" t="s">
        <v>7441</v>
      </c>
      <c r="BF2194" s="194" t="s">
        <v>7442</v>
      </c>
      <c r="BG2194" s="194" t="s">
        <v>7443</v>
      </c>
      <c r="BI2194" s="194"/>
      <c r="BJ2194" s="230">
        <v>4</v>
      </c>
      <c r="BK2194" s="230" t="s">
        <v>7444</v>
      </c>
      <c r="BL2194" s="198" t="s">
        <v>7412</v>
      </c>
      <c r="CQ2194" s="199">
        <v>1</v>
      </c>
    </row>
    <row r="2195" spans="52:95" x14ac:dyDescent="0.25">
      <c r="AZ2195" s="230" t="s">
        <v>2439</v>
      </c>
      <c r="BA2195" s="230" t="s">
        <v>5332</v>
      </c>
      <c r="BB2195" s="230">
        <v>3</v>
      </c>
      <c r="BC2195" s="194" t="s">
        <v>7472</v>
      </c>
      <c r="BD2195" s="194" t="s">
        <v>13951</v>
      </c>
      <c r="BE2195" s="194" t="s">
        <v>13952</v>
      </c>
      <c r="BI2195" s="194"/>
      <c r="BJ2195" s="230">
        <v>4</v>
      </c>
      <c r="BK2195" s="230" t="s">
        <v>7474</v>
      </c>
      <c r="BL2195" s="198" t="s">
        <v>7412</v>
      </c>
      <c r="CQ2195" s="199">
        <v>1</v>
      </c>
    </row>
    <row r="2196" spans="52:95" x14ac:dyDescent="0.25">
      <c r="AZ2196" s="230" t="s">
        <v>2439</v>
      </c>
      <c r="BA2196" s="230" t="s">
        <v>5332</v>
      </c>
      <c r="BB2196" s="230">
        <v>4</v>
      </c>
      <c r="BC2196" s="194" t="s">
        <v>7502</v>
      </c>
      <c r="BD2196" s="194" t="s">
        <v>13952</v>
      </c>
      <c r="BJ2196" s="230">
        <v>4</v>
      </c>
      <c r="BK2196" s="230" t="s">
        <v>7504</v>
      </c>
      <c r="BL2196" s="198" t="s">
        <v>7412</v>
      </c>
      <c r="CQ2196" s="199">
        <v>1</v>
      </c>
    </row>
    <row r="2197" spans="52:95" x14ac:dyDescent="0.25">
      <c r="AZ2197" s="230" t="s">
        <v>2439</v>
      </c>
      <c r="BA2197" s="230" t="s">
        <v>5332</v>
      </c>
      <c r="BB2197" s="230">
        <v>5</v>
      </c>
      <c r="BC2197" s="194" t="s">
        <v>7529</v>
      </c>
      <c r="BD2197" s="194" t="s">
        <v>13615</v>
      </c>
      <c r="BE2197" s="194" t="s">
        <v>7532</v>
      </c>
      <c r="BF2197" s="194" t="s">
        <v>7533</v>
      </c>
      <c r="BJ2197" s="230">
        <v>4</v>
      </c>
      <c r="BK2197" s="230" t="s">
        <v>7534</v>
      </c>
      <c r="BL2197" s="198" t="s">
        <v>7412</v>
      </c>
      <c r="CQ2197" s="199">
        <v>1</v>
      </c>
    </row>
    <row r="2198" spans="52:95" x14ac:dyDescent="0.25">
      <c r="AZ2198" s="230" t="s">
        <v>2439</v>
      </c>
      <c r="BA2198" s="230" t="s">
        <v>7562</v>
      </c>
      <c r="BB2198" s="230">
        <v>1</v>
      </c>
      <c r="BC2198" s="194" t="s">
        <v>7563</v>
      </c>
      <c r="BD2198" s="194" t="s">
        <v>13952</v>
      </c>
      <c r="BJ2198" s="230">
        <v>4</v>
      </c>
      <c r="BK2198" s="230" t="s">
        <v>7564</v>
      </c>
      <c r="BL2198" s="198" t="s">
        <v>7412</v>
      </c>
      <c r="CQ2198" s="199">
        <v>1</v>
      </c>
    </row>
    <row r="2199" spans="52:95" x14ac:dyDescent="0.25">
      <c r="AZ2199" s="230" t="s">
        <v>2439</v>
      </c>
      <c r="BA2199" s="230" t="s">
        <v>7562</v>
      </c>
      <c r="BB2199" s="230">
        <v>2</v>
      </c>
      <c r="BC2199" s="194" t="s">
        <v>7589</v>
      </c>
      <c r="BD2199" s="194" t="s">
        <v>7590</v>
      </c>
      <c r="BE2199" s="194" t="s">
        <v>7591</v>
      </c>
      <c r="BF2199" s="194" t="s">
        <v>7443</v>
      </c>
      <c r="BG2199" s="194" t="s">
        <v>7442</v>
      </c>
      <c r="BH2199" s="230" t="s">
        <v>7592</v>
      </c>
      <c r="BJ2199" s="230">
        <v>4</v>
      </c>
      <c r="BK2199" s="230" t="s">
        <v>7593</v>
      </c>
      <c r="BL2199" s="198" t="s">
        <v>7412</v>
      </c>
      <c r="CQ2199" s="199">
        <v>1</v>
      </c>
    </row>
    <row r="2200" spans="52:95" x14ac:dyDescent="0.25">
      <c r="AZ2200" s="230" t="s">
        <v>2439</v>
      </c>
      <c r="BA2200" s="230" t="s">
        <v>7562</v>
      </c>
      <c r="BB2200" s="230">
        <v>3</v>
      </c>
      <c r="BC2200" s="194" t="s">
        <v>7620</v>
      </c>
      <c r="BD2200" s="194" t="s">
        <v>13951</v>
      </c>
      <c r="BE2200" s="194" t="s">
        <v>13952</v>
      </c>
      <c r="BI2200" s="194"/>
      <c r="BJ2200" s="230">
        <v>4</v>
      </c>
      <c r="BK2200" s="230" t="s">
        <v>7622</v>
      </c>
      <c r="BL2200" s="198" t="s">
        <v>7412</v>
      </c>
      <c r="CQ2200" s="199">
        <v>1</v>
      </c>
    </row>
    <row r="2201" spans="52:95" x14ac:dyDescent="0.25">
      <c r="AZ2201" s="230" t="s">
        <v>2439</v>
      </c>
      <c r="BA2201" s="230" t="s">
        <v>7562</v>
      </c>
      <c r="BB2201" s="230">
        <v>4</v>
      </c>
      <c r="BC2201" s="194" t="s">
        <v>7649</v>
      </c>
      <c r="BD2201" s="194" t="s">
        <v>7650</v>
      </c>
      <c r="BE2201" s="194" t="s">
        <v>7651</v>
      </c>
      <c r="BF2201" s="194" t="s">
        <v>7652</v>
      </c>
      <c r="BG2201" s="194" t="s">
        <v>7653</v>
      </c>
      <c r="BH2201" s="230" t="s">
        <v>7654</v>
      </c>
      <c r="BI2201" s="230" t="s">
        <v>7655</v>
      </c>
      <c r="BJ2201" s="230">
        <v>4</v>
      </c>
      <c r="BK2201" s="230" t="s">
        <v>7656</v>
      </c>
      <c r="BL2201" s="198" t="s">
        <v>7412</v>
      </c>
      <c r="CQ2201" s="199">
        <v>1</v>
      </c>
    </row>
    <row r="2202" spans="52:95" x14ac:dyDescent="0.25">
      <c r="AZ2202" s="230" t="s">
        <v>2439</v>
      </c>
      <c r="BA2202" s="230" t="s">
        <v>7562</v>
      </c>
      <c r="BB2202" s="230">
        <v>5</v>
      </c>
      <c r="BC2202" s="194" t="s">
        <v>7686</v>
      </c>
      <c r="BD2202" s="194" t="s">
        <v>7687</v>
      </c>
      <c r="BE2202" s="194" t="s">
        <v>7688</v>
      </c>
      <c r="BF2202" s="194" t="s">
        <v>7689</v>
      </c>
      <c r="BG2202" s="194" t="s">
        <v>7690</v>
      </c>
      <c r="BH2202" s="230" t="s">
        <v>7691</v>
      </c>
      <c r="BJ2202" s="230">
        <v>4</v>
      </c>
      <c r="BK2202" s="230" t="s">
        <v>7692</v>
      </c>
      <c r="BL2202" s="198" t="s">
        <v>7412</v>
      </c>
      <c r="CQ2202" s="199">
        <v>1</v>
      </c>
    </row>
    <row r="2203" spans="52:95" x14ac:dyDescent="0.25">
      <c r="AZ2203" s="230" t="s">
        <v>2439</v>
      </c>
      <c r="BA2203" s="230" t="s">
        <v>5333</v>
      </c>
      <c r="BB2203" s="230">
        <v>1</v>
      </c>
      <c r="BC2203" s="194" t="s">
        <v>7719</v>
      </c>
      <c r="BD2203" s="194" t="s">
        <v>13950</v>
      </c>
      <c r="BE2203" s="194" t="s">
        <v>10683</v>
      </c>
      <c r="BH2203" s="194"/>
      <c r="BI2203" s="194"/>
      <c r="BJ2203" s="230">
        <v>4</v>
      </c>
      <c r="BK2203" s="230" t="s">
        <v>7720</v>
      </c>
      <c r="BL2203" s="198" t="s">
        <v>7412</v>
      </c>
      <c r="CQ2203" s="199">
        <v>1</v>
      </c>
    </row>
    <row r="2204" spans="52:95" x14ac:dyDescent="0.25">
      <c r="AZ2204" s="230" t="s">
        <v>2439</v>
      </c>
      <c r="BA2204" s="230" t="s">
        <v>5333</v>
      </c>
      <c r="BB2204" s="230">
        <v>2</v>
      </c>
      <c r="BC2204" s="194" t="s">
        <v>7745</v>
      </c>
      <c r="BD2204" s="194" t="s">
        <v>7746</v>
      </c>
      <c r="BE2204" s="194" t="s">
        <v>7747</v>
      </c>
      <c r="BF2204" s="194" t="s">
        <v>7748</v>
      </c>
      <c r="BG2204" s="194" t="s">
        <v>7749</v>
      </c>
      <c r="BH2204" s="194" t="s">
        <v>7750</v>
      </c>
      <c r="BI2204" s="194"/>
      <c r="BJ2204" s="230">
        <v>4</v>
      </c>
      <c r="BK2204" s="230" t="s">
        <v>7751</v>
      </c>
      <c r="BL2204" s="198" t="s">
        <v>7412</v>
      </c>
      <c r="CQ2204" s="199">
        <v>1</v>
      </c>
    </row>
    <row r="2205" spans="52:95" x14ac:dyDescent="0.25">
      <c r="AZ2205" s="230" t="s">
        <v>2439</v>
      </c>
      <c r="BA2205" s="230" t="s">
        <v>5333</v>
      </c>
      <c r="BB2205" s="230">
        <v>3</v>
      </c>
      <c r="BC2205" s="194" t="s">
        <v>7781</v>
      </c>
      <c r="BD2205" s="194" t="s">
        <v>13950</v>
      </c>
      <c r="BE2205" s="194" t="s">
        <v>13952</v>
      </c>
      <c r="BH2205" s="194"/>
      <c r="BI2205" s="194"/>
      <c r="BJ2205" s="230">
        <v>4</v>
      </c>
      <c r="BK2205" s="230" t="s">
        <v>7782</v>
      </c>
      <c r="BL2205" s="198" t="s">
        <v>7412</v>
      </c>
      <c r="CQ2205" s="199">
        <v>1</v>
      </c>
    </row>
    <row r="2206" spans="52:95" x14ac:dyDescent="0.25">
      <c r="AZ2206" s="230" t="s">
        <v>2439</v>
      </c>
      <c r="BA2206" s="230" t="s">
        <v>5333</v>
      </c>
      <c r="BB2206" s="230">
        <v>4</v>
      </c>
      <c r="BC2206" s="194" t="s">
        <v>7806</v>
      </c>
      <c r="BD2206" s="194" t="s">
        <v>7807</v>
      </c>
      <c r="BE2206" s="194" t="s">
        <v>7808</v>
      </c>
      <c r="BF2206" s="194" t="s">
        <v>7654</v>
      </c>
      <c r="BG2206" s="194" t="s">
        <v>7809</v>
      </c>
      <c r="BH2206" s="194" t="s">
        <v>7810</v>
      </c>
      <c r="BI2206" s="194" t="s">
        <v>7811</v>
      </c>
      <c r="BJ2206" s="230">
        <v>4</v>
      </c>
      <c r="BK2206" s="230" t="s">
        <v>7812</v>
      </c>
      <c r="BL2206" s="198" t="s">
        <v>7412</v>
      </c>
      <c r="CQ2206" s="199">
        <v>1</v>
      </c>
    </row>
    <row r="2207" spans="52:95" x14ac:dyDescent="0.25">
      <c r="AZ2207" s="230" t="s">
        <v>2439</v>
      </c>
      <c r="BA2207" s="230" t="s">
        <v>5333</v>
      </c>
      <c r="BB2207" s="230">
        <v>5</v>
      </c>
      <c r="BC2207" s="194" t="s">
        <v>7836</v>
      </c>
      <c r="BD2207" s="194" t="s">
        <v>7837</v>
      </c>
      <c r="BE2207" s="194" t="s">
        <v>7838</v>
      </c>
      <c r="BF2207" s="194" t="s">
        <v>7839</v>
      </c>
      <c r="BG2207" s="194" t="s">
        <v>7840</v>
      </c>
      <c r="BH2207" s="194" t="s">
        <v>7533</v>
      </c>
      <c r="BI2207" s="194"/>
      <c r="BJ2207" s="230">
        <v>4</v>
      </c>
      <c r="BK2207" s="230" t="s">
        <v>7841</v>
      </c>
      <c r="BL2207" s="198" t="s">
        <v>7412</v>
      </c>
      <c r="CQ2207" s="199">
        <v>1</v>
      </c>
    </row>
    <row r="2208" spans="52:95" x14ac:dyDescent="0.25">
      <c r="AZ2208" s="230" t="s">
        <v>2450</v>
      </c>
      <c r="BA2208" s="230" t="s">
        <v>5332</v>
      </c>
      <c r="BB2208" s="230">
        <v>1</v>
      </c>
      <c r="BC2208" s="194" t="s">
        <v>7408</v>
      </c>
      <c r="BD2208" s="194" t="s">
        <v>13953</v>
      </c>
      <c r="BE2208" s="194" t="s">
        <v>10683</v>
      </c>
      <c r="BJ2208" s="230">
        <v>4</v>
      </c>
      <c r="BK2208" s="230" t="s">
        <v>7411</v>
      </c>
      <c r="BL2208" s="198" t="s">
        <v>7412</v>
      </c>
      <c r="CQ2208" s="199">
        <v>1</v>
      </c>
    </row>
    <row r="2209" spans="52:95" x14ac:dyDescent="0.25">
      <c r="AZ2209" s="230" t="s">
        <v>2450</v>
      </c>
      <c r="BA2209" s="230" t="s">
        <v>5332</v>
      </c>
      <c r="BB2209" s="230">
        <v>2</v>
      </c>
      <c r="BC2209" s="194" t="s">
        <v>7439</v>
      </c>
      <c r="BD2209" s="194" t="s">
        <v>13953</v>
      </c>
      <c r="BE2209" s="194" t="s">
        <v>7441</v>
      </c>
      <c r="BF2209" s="194" t="s">
        <v>7442</v>
      </c>
      <c r="BG2209" s="194" t="s">
        <v>7443</v>
      </c>
      <c r="BJ2209" s="230">
        <v>4</v>
      </c>
      <c r="BK2209" s="230" t="s">
        <v>7444</v>
      </c>
      <c r="BL2209" s="198" t="s">
        <v>7412</v>
      </c>
      <c r="CQ2209" s="199">
        <v>1</v>
      </c>
    </row>
    <row r="2210" spans="52:95" x14ac:dyDescent="0.25">
      <c r="AZ2210" s="230" t="s">
        <v>2450</v>
      </c>
      <c r="BA2210" s="230" t="s">
        <v>5332</v>
      </c>
      <c r="BB2210" s="230">
        <v>3</v>
      </c>
      <c r="BC2210" s="194" t="s">
        <v>7472</v>
      </c>
      <c r="BD2210" s="194" t="s">
        <v>13954</v>
      </c>
      <c r="BE2210" s="194" t="s">
        <v>13955</v>
      </c>
      <c r="BJ2210" s="230">
        <v>4</v>
      </c>
      <c r="BK2210" s="230" t="s">
        <v>7474</v>
      </c>
      <c r="BL2210" s="198" t="s">
        <v>7412</v>
      </c>
      <c r="CQ2210" s="199">
        <v>1</v>
      </c>
    </row>
    <row r="2211" spans="52:95" x14ac:dyDescent="0.25">
      <c r="AZ2211" s="230" t="s">
        <v>2450</v>
      </c>
      <c r="BA2211" s="230" t="s">
        <v>5332</v>
      </c>
      <c r="BB2211" s="230">
        <v>4</v>
      </c>
      <c r="BC2211" s="194" t="s">
        <v>7502</v>
      </c>
      <c r="BD2211" s="194" t="s">
        <v>13955</v>
      </c>
      <c r="BJ2211" s="230">
        <v>4</v>
      </c>
      <c r="BK2211" s="230" t="s">
        <v>7504</v>
      </c>
      <c r="BL2211" s="198" t="s">
        <v>7412</v>
      </c>
      <c r="CQ2211" s="199">
        <v>1</v>
      </c>
    </row>
    <row r="2212" spans="52:95" x14ac:dyDescent="0.25">
      <c r="AZ2212" s="230" t="s">
        <v>2450</v>
      </c>
      <c r="BA2212" s="230" t="s">
        <v>5332</v>
      </c>
      <c r="BB2212" s="230">
        <v>5</v>
      </c>
      <c r="BC2212" s="194" t="s">
        <v>7529</v>
      </c>
      <c r="BD2212" s="194" t="s">
        <v>13615</v>
      </c>
      <c r="BE2212" s="194" t="s">
        <v>7532</v>
      </c>
      <c r="BF2212" s="194" t="s">
        <v>7533</v>
      </c>
      <c r="BJ2212" s="230">
        <v>4</v>
      </c>
      <c r="BK2212" s="230" t="s">
        <v>7534</v>
      </c>
      <c r="BL2212" s="198" t="s">
        <v>7412</v>
      </c>
      <c r="CQ2212" s="199">
        <v>1</v>
      </c>
    </row>
    <row r="2213" spans="52:95" x14ac:dyDescent="0.25">
      <c r="AZ2213" s="230" t="s">
        <v>2450</v>
      </c>
      <c r="BA2213" s="230" t="s">
        <v>7562</v>
      </c>
      <c r="BB2213" s="230">
        <v>1</v>
      </c>
      <c r="BC2213" s="194" t="s">
        <v>7563</v>
      </c>
      <c r="BD2213" s="194" t="s">
        <v>13955</v>
      </c>
      <c r="BJ2213" s="230">
        <v>4</v>
      </c>
      <c r="BK2213" s="230" t="s">
        <v>7564</v>
      </c>
      <c r="BL2213" s="198" t="s">
        <v>7412</v>
      </c>
      <c r="CQ2213" s="199">
        <v>1</v>
      </c>
    </row>
    <row r="2214" spans="52:95" x14ac:dyDescent="0.25">
      <c r="AZ2214" s="230" t="s">
        <v>2450</v>
      </c>
      <c r="BA2214" s="230" t="s">
        <v>7562</v>
      </c>
      <c r="BB2214" s="230">
        <v>2</v>
      </c>
      <c r="BC2214" s="194" t="s">
        <v>7589</v>
      </c>
      <c r="BD2214" s="194" t="s">
        <v>7590</v>
      </c>
      <c r="BE2214" s="194" t="s">
        <v>7591</v>
      </c>
      <c r="BF2214" s="194" t="s">
        <v>7443</v>
      </c>
      <c r="BG2214" s="194" t="s">
        <v>7442</v>
      </c>
      <c r="BH2214" s="230" t="s">
        <v>7592</v>
      </c>
      <c r="BJ2214" s="230">
        <v>4</v>
      </c>
      <c r="BK2214" s="230" t="s">
        <v>7593</v>
      </c>
      <c r="BL2214" s="198" t="s">
        <v>7412</v>
      </c>
      <c r="CQ2214" s="199">
        <v>1</v>
      </c>
    </row>
    <row r="2215" spans="52:95" x14ac:dyDescent="0.25">
      <c r="AZ2215" s="230" t="s">
        <v>2450</v>
      </c>
      <c r="BA2215" s="230" t="s">
        <v>7562</v>
      </c>
      <c r="BB2215" s="230">
        <v>3</v>
      </c>
      <c r="BC2215" s="194" t="s">
        <v>7620</v>
      </c>
      <c r="BD2215" s="194" t="s">
        <v>13954</v>
      </c>
      <c r="BE2215" s="194" t="s">
        <v>13955</v>
      </c>
      <c r="BJ2215" s="230">
        <v>4</v>
      </c>
      <c r="BK2215" s="230" t="s">
        <v>7622</v>
      </c>
      <c r="BL2215" s="198" t="s">
        <v>7412</v>
      </c>
      <c r="CQ2215" s="199">
        <v>1</v>
      </c>
    </row>
    <row r="2216" spans="52:95" x14ac:dyDescent="0.25">
      <c r="AZ2216" s="230" t="s">
        <v>2450</v>
      </c>
      <c r="BA2216" s="230" t="s">
        <v>7562</v>
      </c>
      <c r="BB2216" s="230">
        <v>4</v>
      </c>
      <c r="BC2216" s="194" t="s">
        <v>7649</v>
      </c>
      <c r="BD2216" s="194" t="s">
        <v>7650</v>
      </c>
      <c r="BE2216" s="194" t="s">
        <v>7651</v>
      </c>
      <c r="BF2216" s="194" t="s">
        <v>7652</v>
      </c>
      <c r="BG2216" s="194" t="s">
        <v>7653</v>
      </c>
      <c r="BH2216" s="230" t="s">
        <v>7654</v>
      </c>
      <c r="BI2216" s="230" t="s">
        <v>7655</v>
      </c>
      <c r="BJ2216" s="230">
        <v>4</v>
      </c>
      <c r="BK2216" s="230" t="s">
        <v>7656</v>
      </c>
      <c r="BL2216" s="198" t="s">
        <v>7412</v>
      </c>
      <c r="CQ2216" s="199">
        <v>1</v>
      </c>
    </row>
    <row r="2217" spans="52:95" x14ac:dyDescent="0.25">
      <c r="AZ2217" s="230" t="s">
        <v>2450</v>
      </c>
      <c r="BA2217" s="230" t="s">
        <v>7562</v>
      </c>
      <c r="BB2217" s="230">
        <v>5</v>
      </c>
      <c r="BC2217" s="194" t="s">
        <v>7686</v>
      </c>
      <c r="BD2217" s="194" t="s">
        <v>7687</v>
      </c>
      <c r="BE2217" s="194" t="s">
        <v>7688</v>
      </c>
      <c r="BF2217" s="194" t="s">
        <v>7689</v>
      </c>
      <c r="BG2217" s="194" t="s">
        <v>7690</v>
      </c>
      <c r="BH2217" s="230" t="s">
        <v>7691</v>
      </c>
      <c r="BJ2217" s="230">
        <v>4</v>
      </c>
      <c r="BK2217" s="230" t="s">
        <v>7692</v>
      </c>
      <c r="BL2217" s="198" t="s">
        <v>7412</v>
      </c>
      <c r="CQ2217" s="199">
        <v>1</v>
      </c>
    </row>
    <row r="2218" spans="52:95" x14ac:dyDescent="0.25">
      <c r="AZ2218" s="230" t="s">
        <v>2450</v>
      </c>
      <c r="BA2218" s="230" t="s">
        <v>5333</v>
      </c>
      <c r="BB2218" s="230">
        <v>1</v>
      </c>
      <c r="BC2218" s="194" t="s">
        <v>7719</v>
      </c>
      <c r="BD2218" s="194" t="s">
        <v>13953</v>
      </c>
      <c r="BE2218" s="194" t="s">
        <v>10683</v>
      </c>
      <c r="BH2218" s="194"/>
      <c r="BI2218" s="194"/>
      <c r="BJ2218" s="230">
        <v>4</v>
      </c>
      <c r="BK2218" s="230" t="s">
        <v>7720</v>
      </c>
      <c r="BL2218" s="198" t="s">
        <v>7412</v>
      </c>
      <c r="CQ2218" s="199">
        <v>1</v>
      </c>
    </row>
    <row r="2219" spans="52:95" x14ac:dyDescent="0.25">
      <c r="AZ2219" s="230" t="s">
        <v>2450</v>
      </c>
      <c r="BA2219" s="230" t="s">
        <v>5333</v>
      </c>
      <c r="BB2219" s="230">
        <v>2</v>
      </c>
      <c r="BC2219" s="194" t="s">
        <v>7745</v>
      </c>
      <c r="BD2219" s="194" t="s">
        <v>7746</v>
      </c>
      <c r="BE2219" s="194" t="s">
        <v>7747</v>
      </c>
      <c r="BF2219" s="194" t="s">
        <v>7748</v>
      </c>
      <c r="BG2219" s="194" t="s">
        <v>7749</v>
      </c>
      <c r="BH2219" s="194" t="s">
        <v>7750</v>
      </c>
      <c r="BI2219" s="194"/>
      <c r="BJ2219" s="230">
        <v>4</v>
      </c>
      <c r="BK2219" s="230" t="s">
        <v>7751</v>
      </c>
      <c r="BL2219" s="198" t="s">
        <v>7412</v>
      </c>
      <c r="CQ2219" s="199">
        <v>1</v>
      </c>
    </row>
    <row r="2220" spans="52:95" x14ac:dyDescent="0.25">
      <c r="AZ2220" s="230" t="s">
        <v>2450</v>
      </c>
      <c r="BA2220" s="230" t="s">
        <v>5333</v>
      </c>
      <c r="BB2220" s="230">
        <v>3</v>
      </c>
      <c r="BC2220" s="194" t="s">
        <v>7781</v>
      </c>
      <c r="BD2220" s="194" t="s">
        <v>13953</v>
      </c>
      <c r="BE2220" s="194" t="s">
        <v>13955</v>
      </c>
      <c r="BH2220" s="194"/>
      <c r="BI2220" s="194"/>
      <c r="BJ2220" s="230">
        <v>4</v>
      </c>
      <c r="BK2220" s="230" t="s">
        <v>7782</v>
      </c>
      <c r="BL2220" s="198" t="s">
        <v>7412</v>
      </c>
      <c r="CQ2220" s="199">
        <v>1</v>
      </c>
    </row>
    <row r="2221" spans="52:95" x14ac:dyDescent="0.25">
      <c r="AZ2221" s="230" t="s">
        <v>2450</v>
      </c>
      <c r="BA2221" s="230" t="s">
        <v>5333</v>
      </c>
      <c r="BB2221" s="230">
        <v>4</v>
      </c>
      <c r="BC2221" s="194" t="s">
        <v>7806</v>
      </c>
      <c r="BD2221" s="194" t="s">
        <v>7807</v>
      </c>
      <c r="BE2221" s="194" t="s">
        <v>7808</v>
      </c>
      <c r="BF2221" s="194" t="s">
        <v>7654</v>
      </c>
      <c r="BG2221" s="194" t="s">
        <v>7809</v>
      </c>
      <c r="BH2221" s="194" t="s">
        <v>7810</v>
      </c>
      <c r="BI2221" s="194" t="s">
        <v>7811</v>
      </c>
      <c r="BJ2221" s="230">
        <v>4</v>
      </c>
      <c r="BK2221" s="230" t="s">
        <v>7812</v>
      </c>
      <c r="BL2221" s="198" t="s">
        <v>7412</v>
      </c>
      <c r="CQ2221" s="199">
        <v>1</v>
      </c>
    </row>
    <row r="2222" spans="52:95" x14ac:dyDescent="0.25">
      <c r="AZ2222" s="230" t="s">
        <v>2450</v>
      </c>
      <c r="BA2222" s="230" t="s">
        <v>5333</v>
      </c>
      <c r="BB2222" s="230">
        <v>5</v>
      </c>
      <c r="BC2222" s="194" t="s">
        <v>7836</v>
      </c>
      <c r="BD2222" s="194" t="s">
        <v>7837</v>
      </c>
      <c r="BE2222" s="194" t="s">
        <v>7838</v>
      </c>
      <c r="BF2222" s="194" t="s">
        <v>7839</v>
      </c>
      <c r="BG2222" s="194" t="s">
        <v>7840</v>
      </c>
      <c r="BH2222" s="194" t="s">
        <v>7533</v>
      </c>
      <c r="BI2222" s="194"/>
      <c r="BJ2222" s="230">
        <v>4</v>
      </c>
      <c r="BK2222" s="230" t="s">
        <v>7841</v>
      </c>
      <c r="BL2222" s="198" t="s">
        <v>7412</v>
      </c>
      <c r="CQ2222" s="199">
        <v>1</v>
      </c>
    </row>
    <row r="2223" spans="52:95" x14ac:dyDescent="0.25">
      <c r="AZ2223" s="230" t="s">
        <v>2461</v>
      </c>
      <c r="BA2223" s="230" t="s">
        <v>5332</v>
      </c>
      <c r="BB2223" s="230">
        <v>1</v>
      </c>
      <c r="BC2223" s="194" t="s">
        <v>7408</v>
      </c>
      <c r="BD2223" s="194" t="s">
        <v>10683</v>
      </c>
      <c r="BJ2223" s="230">
        <v>4</v>
      </c>
      <c r="BK2223" s="230" t="s">
        <v>7411</v>
      </c>
      <c r="BL2223" s="198" t="s">
        <v>7412</v>
      </c>
      <c r="CQ2223" s="199">
        <v>1</v>
      </c>
    </row>
    <row r="2224" spans="52:95" x14ac:dyDescent="0.25">
      <c r="AZ2224" s="230" t="s">
        <v>2461</v>
      </c>
      <c r="BA2224" s="230" t="s">
        <v>5332</v>
      </c>
      <c r="BB2224" s="230">
        <v>2</v>
      </c>
      <c r="BC2224" s="194" t="s">
        <v>7439</v>
      </c>
      <c r="BD2224" s="194" t="s">
        <v>7441</v>
      </c>
      <c r="BE2224" s="194" t="s">
        <v>7442</v>
      </c>
      <c r="BF2224" s="194" t="s">
        <v>7443</v>
      </c>
      <c r="BJ2224" s="230">
        <v>4</v>
      </c>
      <c r="BK2224" s="230" t="s">
        <v>7444</v>
      </c>
      <c r="BL2224" s="198" t="s">
        <v>7412</v>
      </c>
      <c r="CQ2224" s="199">
        <v>1</v>
      </c>
    </row>
    <row r="2225" spans="52:95" x14ac:dyDescent="0.25">
      <c r="AZ2225" s="230" t="s">
        <v>2461</v>
      </c>
      <c r="BA2225" s="230" t="s">
        <v>5332</v>
      </c>
      <c r="BB2225" s="230">
        <v>3</v>
      </c>
      <c r="BC2225" s="194" t="s">
        <v>7472</v>
      </c>
      <c r="BD2225" s="194" t="s">
        <v>13956</v>
      </c>
      <c r="BE2225" s="194" t="s">
        <v>13957</v>
      </c>
      <c r="BJ2225" s="230">
        <v>4</v>
      </c>
      <c r="BK2225" s="230" t="s">
        <v>7474</v>
      </c>
      <c r="BL2225" s="198" t="s">
        <v>7412</v>
      </c>
      <c r="CQ2225" s="199">
        <v>1</v>
      </c>
    </row>
    <row r="2226" spans="52:95" x14ac:dyDescent="0.25">
      <c r="AZ2226" s="230" t="s">
        <v>2461</v>
      </c>
      <c r="BA2226" s="230" t="s">
        <v>5332</v>
      </c>
      <c r="BB2226" s="230">
        <v>4</v>
      </c>
      <c r="BC2226" s="194" t="s">
        <v>7502</v>
      </c>
      <c r="BD2226" s="194" t="s">
        <v>13957</v>
      </c>
      <c r="BJ2226" s="230">
        <v>4</v>
      </c>
      <c r="BK2226" s="230" t="s">
        <v>7504</v>
      </c>
      <c r="BL2226" s="198" t="s">
        <v>7412</v>
      </c>
      <c r="CQ2226" s="199">
        <v>1</v>
      </c>
    </row>
    <row r="2227" spans="52:95" x14ac:dyDescent="0.25">
      <c r="AZ2227" s="230" t="s">
        <v>2461</v>
      </c>
      <c r="BA2227" s="230" t="s">
        <v>5332</v>
      </c>
      <c r="BB2227" s="230">
        <v>5</v>
      </c>
      <c r="BC2227" s="194" t="s">
        <v>7529</v>
      </c>
      <c r="BD2227" s="194" t="s">
        <v>13615</v>
      </c>
      <c r="BE2227" s="194" t="s">
        <v>7532</v>
      </c>
      <c r="BF2227" s="194" t="s">
        <v>7533</v>
      </c>
      <c r="BJ2227" s="230">
        <v>4</v>
      </c>
      <c r="BK2227" s="230" t="s">
        <v>7534</v>
      </c>
      <c r="BL2227" s="198" t="s">
        <v>7412</v>
      </c>
      <c r="CQ2227" s="199">
        <v>1</v>
      </c>
    </row>
    <row r="2228" spans="52:95" x14ac:dyDescent="0.25">
      <c r="AZ2228" s="230" t="s">
        <v>2461</v>
      </c>
      <c r="BA2228" s="230" t="s">
        <v>7562</v>
      </c>
      <c r="BB2228" s="230">
        <v>1</v>
      </c>
      <c r="BC2228" s="194" t="s">
        <v>7563</v>
      </c>
      <c r="BD2228" s="194" t="s">
        <v>13957</v>
      </c>
      <c r="BJ2228" s="230">
        <v>4</v>
      </c>
      <c r="BK2228" s="230" t="s">
        <v>7564</v>
      </c>
      <c r="BL2228" s="198" t="s">
        <v>7412</v>
      </c>
      <c r="CQ2228" s="199">
        <v>1</v>
      </c>
    </row>
    <row r="2229" spans="52:95" x14ac:dyDescent="0.25">
      <c r="AZ2229" s="230" t="s">
        <v>2461</v>
      </c>
      <c r="BA2229" s="230" t="s">
        <v>7562</v>
      </c>
      <c r="BB2229" s="230">
        <v>2</v>
      </c>
      <c r="BC2229" s="194" t="s">
        <v>7589</v>
      </c>
      <c r="BD2229" s="194" t="s">
        <v>7590</v>
      </c>
      <c r="BE2229" s="194" t="s">
        <v>7591</v>
      </c>
      <c r="BF2229" s="194" t="s">
        <v>7443</v>
      </c>
      <c r="BG2229" s="194" t="s">
        <v>7442</v>
      </c>
      <c r="BH2229" s="230" t="s">
        <v>7592</v>
      </c>
      <c r="BJ2229" s="230">
        <v>4</v>
      </c>
      <c r="BK2229" s="230" t="s">
        <v>7593</v>
      </c>
      <c r="BL2229" s="198" t="s">
        <v>7412</v>
      </c>
      <c r="CQ2229" s="199">
        <v>1</v>
      </c>
    </row>
    <row r="2230" spans="52:95" x14ac:dyDescent="0.25">
      <c r="AZ2230" s="230" t="s">
        <v>2461</v>
      </c>
      <c r="BA2230" s="230" t="s">
        <v>7562</v>
      </c>
      <c r="BB2230" s="230">
        <v>3</v>
      </c>
      <c r="BC2230" s="194" t="s">
        <v>7620</v>
      </c>
      <c r="BD2230" s="194" t="s">
        <v>13958</v>
      </c>
      <c r="BE2230" s="194" t="s">
        <v>13957</v>
      </c>
      <c r="BI2230" s="194"/>
      <c r="BJ2230" s="230">
        <v>4</v>
      </c>
      <c r="BK2230" s="230" t="s">
        <v>7622</v>
      </c>
      <c r="BL2230" s="198" t="s">
        <v>7412</v>
      </c>
      <c r="CQ2230" s="199">
        <v>1</v>
      </c>
    </row>
    <row r="2231" spans="52:95" x14ac:dyDescent="0.25">
      <c r="AZ2231" s="230" t="s">
        <v>2461</v>
      </c>
      <c r="BA2231" s="230" t="s">
        <v>7562</v>
      </c>
      <c r="BB2231" s="230">
        <v>4</v>
      </c>
      <c r="BC2231" s="194" t="s">
        <v>7649</v>
      </c>
      <c r="BD2231" s="194" t="s">
        <v>7650</v>
      </c>
      <c r="BE2231" s="194" t="s">
        <v>7651</v>
      </c>
      <c r="BF2231" s="194" t="s">
        <v>7652</v>
      </c>
      <c r="BG2231" s="194" t="s">
        <v>7653</v>
      </c>
      <c r="BH2231" s="230" t="s">
        <v>7654</v>
      </c>
      <c r="BI2231" s="230" t="s">
        <v>7655</v>
      </c>
      <c r="BJ2231" s="230">
        <v>4</v>
      </c>
      <c r="BK2231" s="230" t="s">
        <v>7656</v>
      </c>
      <c r="BL2231" s="198" t="s">
        <v>7412</v>
      </c>
      <c r="CQ2231" s="199">
        <v>1</v>
      </c>
    </row>
    <row r="2232" spans="52:95" x14ac:dyDescent="0.25">
      <c r="AZ2232" s="230" t="s">
        <v>2461</v>
      </c>
      <c r="BA2232" s="230" t="s">
        <v>7562</v>
      </c>
      <c r="BB2232" s="230">
        <v>5</v>
      </c>
      <c r="BC2232" s="194" t="s">
        <v>7686</v>
      </c>
      <c r="BD2232" s="194" t="s">
        <v>7687</v>
      </c>
      <c r="BE2232" s="194" t="s">
        <v>7688</v>
      </c>
      <c r="BF2232" s="194" t="s">
        <v>7689</v>
      </c>
      <c r="BG2232" s="194" t="s">
        <v>7690</v>
      </c>
      <c r="BH2232" s="230" t="s">
        <v>7691</v>
      </c>
      <c r="BJ2232" s="230">
        <v>4</v>
      </c>
      <c r="BK2232" s="230" t="s">
        <v>7692</v>
      </c>
      <c r="BL2232" s="198" t="s">
        <v>7412</v>
      </c>
      <c r="CQ2232" s="199">
        <v>1</v>
      </c>
    </row>
    <row r="2233" spans="52:95" x14ac:dyDescent="0.25">
      <c r="AZ2233" s="230" t="s">
        <v>2461</v>
      </c>
      <c r="BA2233" s="230" t="s">
        <v>5333</v>
      </c>
      <c r="BB2233" s="230">
        <v>1</v>
      </c>
      <c r="BC2233" s="194" t="s">
        <v>7719</v>
      </c>
      <c r="BD2233" s="194" t="s">
        <v>10683</v>
      </c>
      <c r="BH2233" s="194"/>
      <c r="BI2233" s="194"/>
      <c r="BJ2233" s="230">
        <v>4</v>
      </c>
      <c r="BK2233" s="230" t="s">
        <v>7720</v>
      </c>
      <c r="BL2233" s="198" t="s">
        <v>7412</v>
      </c>
      <c r="CQ2233" s="199">
        <v>1</v>
      </c>
    </row>
    <row r="2234" spans="52:95" x14ac:dyDescent="0.25">
      <c r="AZ2234" s="230" t="s">
        <v>2461</v>
      </c>
      <c r="BA2234" s="230" t="s">
        <v>5333</v>
      </c>
      <c r="BB2234" s="230">
        <v>2</v>
      </c>
      <c r="BC2234" s="194" t="s">
        <v>7745</v>
      </c>
      <c r="BD2234" s="194" t="s">
        <v>7746</v>
      </c>
      <c r="BE2234" s="194" t="s">
        <v>7747</v>
      </c>
      <c r="BF2234" s="194" t="s">
        <v>7748</v>
      </c>
      <c r="BG2234" s="194" t="s">
        <v>7749</v>
      </c>
      <c r="BH2234" s="194" t="s">
        <v>7750</v>
      </c>
      <c r="BI2234" s="194"/>
      <c r="BJ2234" s="230">
        <v>4</v>
      </c>
      <c r="BK2234" s="230" t="s">
        <v>7751</v>
      </c>
      <c r="BL2234" s="198" t="s">
        <v>7412</v>
      </c>
      <c r="CQ2234" s="199">
        <v>1</v>
      </c>
    </row>
    <row r="2235" spans="52:95" x14ac:dyDescent="0.25">
      <c r="AZ2235" s="230" t="s">
        <v>2461</v>
      </c>
      <c r="BA2235" s="230" t="s">
        <v>5333</v>
      </c>
      <c r="BB2235" s="230">
        <v>3</v>
      </c>
      <c r="BC2235" s="194" t="s">
        <v>7781</v>
      </c>
      <c r="BD2235" s="194" t="s">
        <v>13957</v>
      </c>
      <c r="BH2235" s="194"/>
      <c r="BI2235" s="194"/>
      <c r="BJ2235" s="230">
        <v>4</v>
      </c>
      <c r="BK2235" s="230" t="s">
        <v>7782</v>
      </c>
      <c r="BL2235" s="198" t="s">
        <v>7412</v>
      </c>
      <c r="CQ2235" s="199">
        <v>1</v>
      </c>
    </row>
    <row r="2236" spans="52:95" x14ac:dyDescent="0.25">
      <c r="AZ2236" s="230" t="s">
        <v>2461</v>
      </c>
      <c r="BA2236" s="230" t="s">
        <v>5333</v>
      </c>
      <c r="BB2236" s="230">
        <v>4</v>
      </c>
      <c r="BC2236" s="194" t="s">
        <v>7806</v>
      </c>
      <c r="BD2236" s="194" t="s">
        <v>7807</v>
      </c>
      <c r="BE2236" s="194" t="s">
        <v>7808</v>
      </c>
      <c r="BF2236" s="194" t="s">
        <v>7654</v>
      </c>
      <c r="BG2236" s="194" t="s">
        <v>7809</v>
      </c>
      <c r="BH2236" s="194" t="s">
        <v>7810</v>
      </c>
      <c r="BI2236" s="194" t="s">
        <v>7811</v>
      </c>
      <c r="BJ2236" s="230">
        <v>4</v>
      </c>
      <c r="BK2236" s="230" t="s">
        <v>7812</v>
      </c>
      <c r="BL2236" s="198" t="s">
        <v>7412</v>
      </c>
      <c r="CQ2236" s="199">
        <v>1</v>
      </c>
    </row>
    <row r="2237" spans="52:95" x14ac:dyDescent="0.25">
      <c r="AZ2237" s="230" t="s">
        <v>2461</v>
      </c>
      <c r="BA2237" s="230" t="s">
        <v>5333</v>
      </c>
      <c r="BB2237" s="230">
        <v>5</v>
      </c>
      <c r="BC2237" s="194" t="s">
        <v>7836</v>
      </c>
      <c r="BD2237" s="194" t="s">
        <v>7837</v>
      </c>
      <c r="BE2237" s="194" t="s">
        <v>7838</v>
      </c>
      <c r="BF2237" s="194" t="s">
        <v>7839</v>
      </c>
      <c r="BG2237" s="194" t="s">
        <v>7840</v>
      </c>
      <c r="BH2237" s="194" t="s">
        <v>7533</v>
      </c>
      <c r="BI2237" s="194"/>
      <c r="BJ2237" s="230">
        <v>4</v>
      </c>
      <c r="BK2237" s="230" t="s">
        <v>7841</v>
      </c>
      <c r="BL2237" s="198" t="s">
        <v>7412</v>
      </c>
      <c r="CQ2237" s="199">
        <v>1</v>
      </c>
    </row>
    <row r="2238" spans="52:95" x14ac:dyDescent="0.25">
      <c r="AZ2238" s="230" t="s">
        <v>2472</v>
      </c>
      <c r="BA2238" s="230" t="s">
        <v>5332</v>
      </c>
      <c r="BB2238" s="230">
        <v>1</v>
      </c>
      <c r="BC2238" s="194" t="s">
        <v>7408</v>
      </c>
      <c r="BD2238" s="194" t="s">
        <v>13959</v>
      </c>
      <c r="BE2238" s="194" t="s">
        <v>10683</v>
      </c>
      <c r="BI2238" s="194"/>
      <c r="BJ2238" s="230">
        <v>4</v>
      </c>
      <c r="BK2238" s="230" t="s">
        <v>7411</v>
      </c>
      <c r="BL2238" s="198" t="s">
        <v>7412</v>
      </c>
      <c r="CQ2238" s="199">
        <v>1</v>
      </c>
    </row>
    <row r="2239" spans="52:95" x14ac:dyDescent="0.25">
      <c r="AZ2239" s="230" t="s">
        <v>2472</v>
      </c>
      <c r="BA2239" s="230" t="s">
        <v>5332</v>
      </c>
      <c r="BB2239" s="230">
        <v>2</v>
      </c>
      <c r="BC2239" s="194" t="s">
        <v>7439</v>
      </c>
      <c r="BD2239" s="194" t="s">
        <v>13959</v>
      </c>
      <c r="BE2239" s="194" t="s">
        <v>7441</v>
      </c>
      <c r="BF2239" s="194" t="s">
        <v>7442</v>
      </c>
      <c r="BG2239" s="194" t="s">
        <v>7443</v>
      </c>
      <c r="BI2239" s="194"/>
      <c r="BJ2239" s="230">
        <v>4</v>
      </c>
      <c r="BK2239" s="230" t="s">
        <v>7444</v>
      </c>
      <c r="BL2239" s="198" t="s">
        <v>7412</v>
      </c>
      <c r="CQ2239" s="199">
        <v>1</v>
      </c>
    </row>
    <row r="2240" spans="52:95" x14ac:dyDescent="0.25">
      <c r="AZ2240" s="230" t="s">
        <v>2472</v>
      </c>
      <c r="BA2240" s="230" t="s">
        <v>5332</v>
      </c>
      <c r="BB2240" s="230">
        <v>3</v>
      </c>
      <c r="BC2240" s="194" t="s">
        <v>7472</v>
      </c>
      <c r="BD2240" s="194" t="s">
        <v>13960</v>
      </c>
      <c r="BE2240" s="194" t="s">
        <v>13961</v>
      </c>
      <c r="BI2240" s="194"/>
      <c r="BJ2240" s="230">
        <v>4</v>
      </c>
      <c r="BK2240" s="230" t="s">
        <v>7474</v>
      </c>
      <c r="BL2240" s="198" t="s">
        <v>7412</v>
      </c>
      <c r="CQ2240" s="199">
        <v>1</v>
      </c>
    </row>
    <row r="2241" spans="52:95" x14ac:dyDescent="0.25">
      <c r="AZ2241" s="230" t="s">
        <v>2472</v>
      </c>
      <c r="BA2241" s="230" t="s">
        <v>5332</v>
      </c>
      <c r="BB2241" s="230">
        <v>4</v>
      </c>
      <c r="BC2241" s="194" t="s">
        <v>7502</v>
      </c>
      <c r="BD2241" s="194" t="s">
        <v>13962</v>
      </c>
      <c r="BE2241" s="194" t="s">
        <v>13961</v>
      </c>
      <c r="BJ2241" s="230">
        <v>4</v>
      </c>
      <c r="BK2241" s="230" t="s">
        <v>7504</v>
      </c>
      <c r="BL2241" s="198" t="s">
        <v>7412</v>
      </c>
      <c r="CQ2241" s="199">
        <v>1</v>
      </c>
    </row>
    <row r="2242" spans="52:95" x14ac:dyDescent="0.25">
      <c r="AZ2242" s="230" t="s">
        <v>2472</v>
      </c>
      <c r="BA2242" s="230" t="s">
        <v>5332</v>
      </c>
      <c r="BB2242" s="230">
        <v>5</v>
      </c>
      <c r="BC2242" s="194" t="s">
        <v>7529</v>
      </c>
      <c r="BD2242" s="194" t="s">
        <v>13615</v>
      </c>
      <c r="BE2242" s="194" t="s">
        <v>7532</v>
      </c>
      <c r="BF2242" s="194" t="s">
        <v>7533</v>
      </c>
      <c r="BJ2242" s="230">
        <v>4</v>
      </c>
      <c r="BK2242" s="230" t="s">
        <v>7534</v>
      </c>
      <c r="BL2242" s="198" t="s">
        <v>7412</v>
      </c>
      <c r="CQ2242" s="199">
        <v>1</v>
      </c>
    </row>
    <row r="2243" spans="52:95" x14ac:dyDescent="0.25">
      <c r="AZ2243" s="230" t="s">
        <v>2472</v>
      </c>
      <c r="BA2243" s="230" t="s">
        <v>7562</v>
      </c>
      <c r="BB2243" s="230">
        <v>1</v>
      </c>
      <c r="BC2243" s="194" t="s">
        <v>7563</v>
      </c>
      <c r="BD2243" s="194" t="s">
        <v>13961</v>
      </c>
      <c r="BJ2243" s="230">
        <v>4</v>
      </c>
      <c r="BK2243" s="230" t="s">
        <v>7564</v>
      </c>
      <c r="BL2243" s="198" t="s">
        <v>7412</v>
      </c>
      <c r="CQ2243" s="199">
        <v>1</v>
      </c>
    </row>
    <row r="2244" spans="52:95" x14ac:dyDescent="0.25">
      <c r="AZ2244" s="230" t="s">
        <v>2472</v>
      </c>
      <c r="BA2244" s="230" t="s">
        <v>7562</v>
      </c>
      <c r="BB2244" s="230">
        <v>2</v>
      </c>
      <c r="BC2244" s="194" t="s">
        <v>7589</v>
      </c>
      <c r="BD2244" s="194" t="s">
        <v>7590</v>
      </c>
      <c r="BE2244" s="194" t="s">
        <v>7591</v>
      </c>
      <c r="BF2244" s="194" t="s">
        <v>7443</v>
      </c>
      <c r="BG2244" s="194" t="s">
        <v>7442</v>
      </c>
      <c r="BH2244" s="230" t="s">
        <v>7592</v>
      </c>
      <c r="BJ2244" s="230">
        <v>4</v>
      </c>
      <c r="BK2244" s="230" t="s">
        <v>7593</v>
      </c>
      <c r="BL2244" s="198" t="s">
        <v>7412</v>
      </c>
      <c r="CQ2244" s="199">
        <v>1</v>
      </c>
    </row>
    <row r="2245" spans="52:95" x14ac:dyDescent="0.25">
      <c r="AZ2245" s="230" t="s">
        <v>2472</v>
      </c>
      <c r="BA2245" s="230" t="s">
        <v>7562</v>
      </c>
      <c r="BB2245" s="230">
        <v>3</v>
      </c>
      <c r="BC2245" s="194" t="s">
        <v>7620</v>
      </c>
      <c r="BD2245" s="194" t="s">
        <v>13960</v>
      </c>
      <c r="BE2245" s="194" t="s">
        <v>13961</v>
      </c>
      <c r="BI2245" s="194"/>
      <c r="BJ2245" s="230">
        <v>4</v>
      </c>
      <c r="BK2245" s="230" t="s">
        <v>7622</v>
      </c>
      <c r="BL2245" s="198" t="s">
        <v>7412</v>
      </c>
      <c r="CQ2245" s="199">
        <v>1</v>
      </c>
    </row>
    <row r="2246" spans="52:95" x14ac:dyDescent="0.25">
      <c r="AZ2246" s="230" t="s">
        <v>2472</v>
      </c>
      <c r="BA2246" s="230" t="s">
        <v>7562</v>
      </c>
      <c r="BB2246" s="230">
        <v>4</v>
      </c>
      <c r="BC2246" s="194" t="s">
        <v>7649</v>
      </c>
      <c r="BD2246" s="194" t="s">
        <v>7650</v>
      </c>
      <c r="BE2246" s="194" t="s">
        <v>7651</v>
      </c>
      <c r="BF2246" s="194" t="s">
        <v>7652</v>
      </c>
      <c r="BG2246" s="194" t="s">
        <v>7653</v>
      </c>
      <c r="BH2246" s="230" t="s">
        <v>7654</v>
      </c>
      <c r="BI2246" s="230" t="s">
        <v>7655</v>
      </c>
      <c r="BJ2246" s="230">
        <v>4</v>
      </c>
      <c r="BK2246" s="230" t="s">
        <v>7656</v>
      </c>
      <c r="BL2246" s="198" t="s">
        <v>7412</v>
      </c>
      <c r="CQ2246" s="199">
        <v>1</v>
      </c>
    </row>
    <row r="2247" spans="52:95" x14ac:dyDescent="0.25">
      <c r="AZ2247" s="230" t="s">
        <v>2472</v>
      </c>
      <c r="BA2247" s="230" t="s">
        <v>7562</v>
      </c>
      <c r="BB2247" s="230">
        <v>5</v>
      </c>
      <c r="BC2247" s="194" t="s">
        <v>7686</v>
      </c>
      <c r="BD2247" s="194" t="s">
        <v>7687</v>
      </c>
      <c r="BE2247" s="194" t="s">
        <v>7688</v>
      </c>
      <c r="BF2247" s="194" t="s">
        <v>7689</v>
      </c>
      <c r="BG2247" s="194" t="s">
        <v>7690</v>
      </c>
      <c r="BH2247" s="230" t="s">
        <v>7691</v>
      </c>
      <c r="BJ2247" s="230">
        <v>4</v>
      </c>
      <c r="BK2247" s="230" t="s">
        <v>7692</v>
      </c>
      <c r="BL2247" s="198" t="s">
        <v>7412</v>
      </c>
      <c r="CQ2247" s="199">
        <v>1</v>
      </c>
    </row>
    <row r="2248" spans="52:95" x14ac:dyDescent="0.25">
      <c r="AZ2248" s="230" t="s">
        <v>2472</v>
      </c>
      <c r="BA2248" s="230" t="s">
        <v>5333</v>
      </c>
      <c r="BB2248" s="230">
        <v>1</v>
      </c>
      <c r="BC2248" s="194" t="s">
        <v>7719</v>
      </c>
      <c r="BD2248" s="194" t="s">
        <v>13959</v>
      </c>
      <c r="BE2248" s="194" t="s">
        <v>10683</v>
      </c>
      <c r="BH2248" s="194"/>
      <c r="BI2248" s="194"/>
      <c r="BJ2248" s="230">
        <v>4</v>
      </c>
      <c r="BK2248" s="230" t="s">
        <v>7720</v>
      </c>
      <c r="BL2248" s="198" t="s">
        <v>7412</v>
      </c>
      <c r="CQ2248" s="199">
        <v>1</v>
      </c>
    </row>
    <row r="2249" spans="52:95" x14ac:dyDescent="0.25">
      <c r="AZ2249" s="230" t="s">
        <v>2472</v>
      </c>
      <c r="BA2249" s="230" t="s">
        <v>5333</v>
      </c>
      <c r="BB2249" s="230">
        <v>2</v>
      </c>
      <c r="BC2249" s="194" t="s">
        <v>7745</v>
      </c>
      <c r="BD2249" s="194" t="s">
        <v>7746</v>
      </c>
      <c r="BE2249" s="194" t="s">
        <v>7747</v>
      </c>
      <c r="BF2249" s="194" t="s">
        <v>7748</v>
      </c>
      <c r="BG2249" s="194" t="s">
        <v>7749</v>
      </c>
      <c r="BH2249" s="194" t="s">
        <v>7750</v>
      </c>
      <c r="BI2249" s="194"/>
      <c r="BJ2249" s="230">
        <v>4</v>
      </c>
      <c r="BK2249" s="230" t="s">
        <v>7751</v>
      </c>
      <c r="BL2249" s="198" t="s">
        <v>7412</v>
      </c>
      <c r="CQ2249" s="199">
        <v>1</v>
      </c>
    </row>
    <row r="2250" spans="52:95" x14ac:dyDescent="0.25">
      <c r="AZ2250" s="230" t="s">
        <v>2472</v>
      </c>
      <c r="BA2250" s="230" t="s">
        <v>5333</v>
      </c>
      <c r="BB2250" s="230">
        <v>3</v>
      </c>
      <c r="BC2250" s="194" t="s">
        <v>7781</v>
      </c>
      <c r="BD2250" s="194" t="s">
        <v>13959</v>
      </c>
      <c r="BE2250" s="194" t="s">
        <v>13961</v>
      </c>
      <c r="BH2250" s="194"/>
      <c r="BI2250" s="194"/>
      <c r="BJ2250" s="230">
        <v>4</v>
      </c>
      <c r="BK2250" s="230" t="s">
        <v>7782</v>
      </c>
      <c r="BL2250" s="198" t="s">
        <v>7412</v>
      </c>
      <c r="CQ2250" s="199">
        <v>1</v>
      </c>
    </row>
    <row r="2251" spans="52:95" x14ac:dyDescent="0.25">
      <c r="AZ2251" s="230" t="s">
        <v>2472</v>
      </c>
      <c r="BA2251" s="230" t="s">
        <v>5333</v>
      </c>
      <c r="BB2251" s="230">
        <v>4</v>
      </c>
      <c r="BC2251" s="194" t="s">
        <v>7806</v>
      </c>
      <c r="BD2251" s="194" t="s">
        <v>7807</v>
      </c>
      <c r="BE2251" s="194" t="s">
        <v>7808</v>
      </c>
      <c r="BF2251" s="194" t="s">
        <v>7654</v>
      </c>
      <c r="BG2251" s="194" t="s">
        <v>7809</v>
      </c>
      <c r="BH2251" s="194" t="s">
        <v>7810</v>
      </c>
      <c r="BI2251" s="194" t="s">
        <v>7811</v>
      </c>
      <c r="BJ2251" s="230">
        <v>4</v>
      </c>
      <c r="BK2251" s="230" t="s">
        <v>7812</v>
      </c>
      <c r="BL2251" s="198" t="s">
        <v>7412</v>
      </c>
      <c r="CQ2251" s="199">
        <v>1</v>
      </c>
    </row>
    <row r="2252" spans="52:95" x14ac:dyDescent="0.25">
      <c r="AZ2252" s="230" t="s">
        <v>2472</v>
      </c>
      <c r="BA2252" s="230" t="s">
        <v>5333</v>
      </c>
      <c r="BB2252" s="230">
        <v>5</v>
      </c>
      <c r="BC2252" s="194" t="s">
        <v>7836</v>
      </c>
      <c r="BD2252" s="194" t="s">
        <v>7837</v>
      </c>
      <c r="BE2252" s="194" t="s">
        <v>7838</v>
      </c>
      <c r="BF2252" s="194" t="s">
        <v>7839</v>
      </c>
      <c r="BG2252" s="194" t="s">
        <v>7840</v>
      </c>
      <c r="BH2252" s="194" t="s">
        <v>7533</v>
      </c>
      <c r="BI2252" s="194"/>
      <c r="BJ2252" s="230">
        <v>4</v>
      </c>
      <c r="BK2252" s="230" t="s">
        <v>7841</v>
      </c>
      <c r="BL2252" s="198" t="s">
        <v>7412</v>
      </c>
      <c r="CQ2252" s="199">
        <v>1</v>
      </c>
    </row>
    <row r="2253" spans="52:95" x14ac:dyDescent="0.25">
      <c r="AZ2253" s="230" t="s">
        <v>2483</v>
      </c>
      <c r="BA2253" s="230" t="s">
        <v>5332</v>
      </c>
      <c r="BB2253" s="230">
        <v>1</v>
      </c>
      <c r="BC2253" s="194" t="s">
        <v>7408</v>
      </c>
      <c r="BD2253" s="194" t="s">
        <v>13160</v>
      </c>
      <c r="BE2253" s="194" t="s">
        <v>10683</v>
      </c>
      <c r="BJ2253" s="230">
        <v>4</v>
      </c>
      <c r="BK2253" s="230" t="s">
        <v>7411</v>
      </c>
      <c r="BL2253" s="198" t="s">
        <v>7412</v>
      </c>
      <c r="CQ2253" s="199">
        <v>1</v>
      </c>
    </row>
    <row r="2254" spans="52:95" x14ac:dyDescent="0.25">
      <c r="AZ2254" s="230" t="s">
        <v>2483</v>
      </c>
      <c r="BA2254" s="230" t="s">
        <v>5332</v>
      </c>
      <c r="BB2254" s="230">
        <v>2</v>
      </c>
      <c r="BC2254" s="194" t="s">
        <v>7439</v>
      </c>
      <c r="BD2254" s="194" t="s">
        <v>13160</v>
      </c>
      <c r="BE2254" s="194" t="s">
        <v>7441</v>
      </c>
      <c r="BF2254" s="194" t="s">
        <v>7442</v>
      </c>
      <c r="BG2254" s="194" t="s">
        <v>7443</v>
      </c>
      <c r="BJ2254" s="230">
        <v>4</v>
      </c>
      <c r="BK2254" s="230" t="s">
        <v>7444</v>
      </c>
      <c r="BL2254" s="198" t="s">
        <v>7412</v>
      </c>
      <c r="CQ2254" s="199">
        <v>1</v>
      </c>
    </row>
    <row r="2255" spans="52:95" x14ac:dyDescent="0.25">
      <c r="AZ2255" s="230" t="s">
        <v>2483</v>
      </c>
      <c r="BA2255" s="230" t="s">
        <v>5332</v>
      </c>
      <c r="BB2255" s="230">
        <v>3</v>
      </c>
      <c r="BC2255" s="194" t="s">
        <v>7472</v>
      </c>
      <c r="BD2255" s="194" t="s">
        <v>13963</v>
      </c>
      <c r="BJ2255" s="230">
        <v>4</v>
      </c>
      <c r="BK2255" s="230" t="s">
        <v>7474</v>
      </c>
      <c r="BL2255" s="198" t="s">
        <v>7412</v>
      </c>
      <c r="CQ2255" s="199">
        <v>1</v>
      </c>
    </row>
    <row r="2256" spans="52:95" x14ac:dyDescent="0.25">
      <c r="AZ2256" s="230" t="s">
        <v>2483</v>
      </c>
      <c r="BA2256" s="230" t="s">
        <v>5332</v>
      </c>
      <c r="BB2256" s="230">
        <v>4</v>
      </c>
      <c r="BC2256" s="194" t="s">
        <v>7502</v>
      </c>
      <c r="BD2256" s="194" t="s">
        <v>13963</v>
      </c>
      <c r="BJ2256" s="230">
        <v>4</v>
      </c>
      <c r="BK2256" s="230" t="s">
        <v>7504</v>
      </c>
      <c r="BL2256" s="198" t="s">
        <v>7412</v>
      </c>
      <c r="CQ2256" s="199">
        <v>1</v>
      </c>
    </row>
    <row r="2257" spans="52:95" x14ac:dyDescent="0.25">
      <c r="AZ2257" s="230" t="s">
        <v>2483</v>
      </c>
      <c r="BA2257" s="230" t="s">
        <v>5332</v>
      </c>
      <c r="BB2257" s="230">
        <v>5</v>
      </c>
      <c r="BC2257" s="194" t="s">
        <v>7529</v>
      </c>
      <c r="BD2257" s="194" t="s">
        <v>13615</v>
      </c>
      <c r="BE2257" s="194" t="s">
        <v>7532</v>
      </c>
      <c r="BF2257" s="194" t="s">
        <v>7533</v>
      </c>
      <c r="BJ2257" s="230">
        <v>4</v>
      </c>
      <c r="BK2257" s="230" t="s">
        <v>7534</v>
      </c>
      <c r="BL2257" s="198" t="s">
        <v>7412</v>
      </c>
      <c r="CQ2257" s="199">
        <v>1</v>
      </c>
    </row>
    <row r="2258" spans="52:95" x14ac:dyDescent="0.25">
      <c r="AZ2258" s="230" t="s">
        <v>2483</v>
      </c>
      <c r="BA2258" s="230" t="s">
        <v>7562</v>
      </c>
      <c r="BB2258" s="230">
        <v>1</v>
      </c>
      <c r="BC2258" s="194" t="s">
        <v>7563</v>
      </c>
      <c r="BD2258" s="194" t="s">
        <v>13963</v>
      </c>
      <c r="BJ2258" s="230">
        <v>4</v>
      </c>
      <c r="BK2258" s="230" t="s">
        <v>7564</v>
      </c>
      <c r="BL2258" s="198" t="s">
        <v>7412</v>
      </c>
      <c r="CQ2258" s="199">
        <v>1</v>
      </c>
    </row>
    <row r="2259" spans="52:95" x14ac:dyDescent="0.25">
      <c r="AZ2259" s="230" t="s">
        <v>2483</v>
      </c>
      <c r="BA2259" s="230" t="s">
        <v>7562</v>
      </c>
      <c r="BB2259" s="230">
        <v>2</v>
      </c>
      <c r="BC2259" s="194" t="s">
        <v>7589</v>
      </c>
      <c r="BD2259" s="194" t="s">
        <v>7590</v>
      </c>
      <c r="BE2259" s="194" t="s">
        <v>7591</v>
      </c>
      <c r="BF2259" s="194" t="s">
        <v>7443</v>
      </c>
      <c r="BG2259" s="194" t="s">
        <v>7442</v>
      </c>
      <c r="BH2259" s="230" t="s">
        <v>7592</v>
      </c>
      <c r="BJ2259" s="230">
        <v>4</v>
      </c>
      <c r="BK2259" s="230" t="s">
        <v>7593</v>
      </c>
      <c r="BL2259" s="198" t="s">
        <v>7412</v>
      </c>
      <c r="CQ2259" s="199">
        <v>1</v>
      </c>
    </row>
    <row r="2260" spans="52:95" x14ac:dyDescent="0.25">
      <c r="AZ2260" s="230" t="s">
        <v>2483</v>
      </c>
      <c r="BA2260" s="230" t="s">
        <v>7562</v>
      </c>
      <c r="BB2260" s="230">
        <v>3</v>
      </c>
      <c r="BC2260" s="194" t="s">
        <v>7620</v>
      </c>
      <c r="BD2260" s="194" t="s">
        <v>13964</v>
      </c>
      <c r="BE2260" s="194" t="s">
        <v>13963</v>
      </c>
      <c r="BI2260" s="194"/>
      <c r="BJ2260" s="230">
        <v>4</v>
      </c>
      <c r="BK2260" s="230" t="s">
        <v>7622</v>
      </c>
      <c r="BL2260" s="198" t="s">
        <v>7412</v>
      </c>
      <c r="CQ2260" s="199">
        <v>1</v>
      </c>
    </row>
    <row r="2261" spans="52:95" x14ac:dyDescent="0.25">
      <c r="AZ2261" s="230" t="s">
        <v>2483</v>
      </c>
      <c r="BA2261" s="230" t="s">
        <v>7562</v>
      </c>
      <c r="BB2261" s="230">
        <v>4</v>
      </c>
      <c r="BC2261" s="194" t="s">
        <v>7649</v>
      </c>
      <c r="BD2261" s="194" t="s">
        <v>7650</v>
      </c>
      <c r="BE2261" s="194" t="s">
        <v>7651</v>
      </c>
      <c r="BF2261" s="194" t="s">
        <v>7652</v>
      </c>
      <c r="BG2261" s="194" t="s">
        <v>7653</v>
      </c>
      <c r="BH2261" s="230" t="s">
        <v>7654</v>
      </c>
      <c r="BI2261" s="230" t="s">
        <v>7655</v>
      </c>
      <c r="BJ2261" s="230">
        <v>4</v>
      </c>
      <c r="BK2261" s="230" t="s">
        <v>7656</v>
      </c>
      <c r="BL2261" s="198" t="s">
        <v>7412</v>
      </c>
      <c r="CQ2261" s="199">
        <v>1</v>
      </c>
    </row>
    <row r="2262" spans="52:95" x14ac:dyDescent="0.25">
      <c r="AZ2262" s="230" t="s">
        <v>2483</v>
      </c>
      <c r="BA2262" s="230" t="s">
        <v>7562</v>
      </c>
      <c r="BB2262" s="230">
        <v>5</v>
      </c>
      <c r="BC2262" s="194" t="s">
        <v>7686</v>
      </c>
      <c r="BD2262" s="194" t="s">
        <v>7687</v>
      </c>
      <c r="BE2262" s="194" t="s">
        <v>7688</v>
      </c>
      <c r="BF2262" s="194" t="s">
        <v>7689</v>
      </c>
      <c r="BG2262" s="194" t="s">
        <v>7690</v>
      </c>
      <c r="BH2262" s="230" t="s">
        <v>7691</v>
      </c>
      <c r="BJ2262" s="230">
        <v>4</v>
      </c>
      <c r="BK2262" s="230" t="s">
        <v>7692</v>
      </c>
      <c r="BL2262" s="198" t="s">
        <v>7412</v>
      </c>
      <c r="CQ2262" s="199">
        <v>1</v>
      </c>
    </row>
    <row r="2263" spans="52:95" x14ac:dyDescent="0.25">
      <c r="AZ2263" s="230" t="s">
        <v>2483</v>
      </c>
      <c r="BA2263" s="230" t="s">
        <v>5333</v>
      </c>
      <c r="BB2263" s="230">
        <v>1</v>
      </c>
      <c r="BC2263" s="194" t="s">
        <v>7719</v>
      </c>
      <c r="BD2263" s="194" t="s">
        <v>13160</v>
      </c>
      <c r="BE2263" s="194" t="s">
        <v>10683</v>
      </c>
      <c r="BH2263" s="194"/>
      <c r="BI2263" s="194"/>
      <c r="BJ2263" s="230">
        <v>4</v>
      </c>
      <c r="BK2263" s="230" t="s">
        <v>7720</v>
      </c>
      <c r="BL2263" s="198" t="s">
        <v>7412</v>
      </c>
      <c r="CQ2263" s="199">
        <v>1</v>
      </c>
    </row>
    <row r="2264" spans="52:95" x14ac:dyDescent="0.25">
      <c r="AZ2264" s="230" t="s">
        <v>2483</v>
      </c>
      <c r="BA2264" s="230" t="s">
        <v>5333</v>
      </c>
      <c r="BB2264" s="230">
        <v>2</v>
      </c>
      <c r="BC2264" s="194" t="s">
        <v>7745</v>
      </c>
      <c r="BD2264" s="194" t="s">
        <v>7746</v>
      </c>
      <c r="BE2264" s="194" t="s">
        <v>7747</v>
      </c>
      <c r="BF2264" s="194" t="s">
        <v>7748</v>
      </c>
      <c r="BG2264" s="194" t="s">
        <v>7749</v>
      </c>
      <c r="BH2264" s="194" t="s">
        <v>7750</v>
      </c>
      <c r="BI2264" s="194"/>
      <c r="BJ2264" s="230">
        <v>4</v>
      </c>
      <c r="BK2264" s="230" t="s">
        <v>7751</v>
      </c>
      <c r="BL2264" s="198" t="s">
        <v>7412</v>
      </c>
      <c r="CQ2264" s="199">
        <v>1</v>
      </c>
    </row>
    <row r="2265" spans="52:95" x14ac:dyDescent="0.25">
      <c r="AZ2265" s="230" t="s">
        <v>2483</v>
      </c>
      <c r="BA2265" s="230" t="s">
        <v>5333</v>
      </c>
      <c r="BB2265" s="230">
        <v>3</v>
      </c>
      <c r="BC2265" s="194" t="s">
        <v>7781</v>
      </c>
      <c r="BD2265" s="194" t="s">
        <v>13160</v>
      </c>
      <c r="BE2265" s="194" t="s">
        <v>13963</v>
      </c>
      <c r="BH2265" s="194"/>
      <c r="BI2265" s="194"/>
      <c r="BJ2265" s="230">
        <v>4</v>
      </c>
      <c r="BK2265" s="230" t="s">
        <v>7782</v>
      </c>
      <c r="BL2265" s="198" t="s">
        <v>7412</v>
      </c>
      <c r="CQ2265" s="199">
        <v>1</v>
      </c>
    </row>
    <row r="2266" spans="52:95" x14ac:dyDescent="0.25">
      <c r="AZ2266" s="230" t="s">
        <v>2483</v>
      </c>
      <c r="BA2266" s="230" t="s">
        <v>5333</v>
      </c>
      <c r="BB2266" s="230">
        <v>4</v>
      </c>
      <c r="BC2266" s="194" t="s">
        <v>7806</v>
      </c>
      <c r="BD2266" s="194" t="s">
        <v>7807</v>
      </c>
      <c r="BE2266" s="194" t="s">
        <v>7808</v>
      </c>
      <c r="BF2266" s="194" t="s">
        <v>7654</v>
      </c>
      <c r="BG2266" s="194" t="s">
        <v>7809</v>
      </c>
      <c r="BH2266" s="194" t="s">
        <v>7810</v>
      </c>
      <c r="BI2266" s="194" t="s">
        <v>7811</v>
      </c>
      <c r="BJ2266" s="230">
        <v>4</v>
      </c>
      <c r="BK2266" s="230" t="s">
        <v>7812</v>
      </c>
      <c r="BL2266" s="198" t="s">
        <v>7412</v>
      </c>
      <c r="CQ2266" s="199">
        <v>1</v>
      </c>
    </row>
    <row r="2267" spans="52:95" x14ac:dyDescent="0.25">
      <c r="AZ2267" s="230" t="s">
        <v>2483</v>
      </c>
      <c r="BA2267" s="230" t="s">
        <v>5333</v>
      </c>
      <c r="BB2267" s="230">
        <v>5</v>
      </c>
      <c r="BC2267" s="194" t="s">
        <v>7836</v>
      </c>
      <c r="BD2267" s="194" t="s">
        <v>7837</v>
      </c>
      <c r="BE2267" s="194" t="s">
        <v>7838</v>
      </c>
      <c r="BF2267" s="194" t="s">
        <v>7839</v>
      </c>
      <c r="BG2267" s="194" t="s">
        <v>7840</v>
      </c>
      <c r="BH2267" s="194" t="s">
        <v>7533</v>
      </c>
      <c r="BI2267" s="194"/>
      <c r="BJ2267" s="230">
        <v>4</v>
      </c>
      <c r="BK2267" s="230" t="s">
        <v>7841</v>
      </c>
      <c r="BL2267" s="198" t="s">
        <v>7412</v>
      </c>
      <c r="CQ2267" s="199">
        <v>1</v>
      </c>
    </row>
    <row r="2268" spans="52:95" x14ac:dyDescent="0.25">
      <c r="AZ2268" s="230" t="s">
        <v>2494</v>
      </c>
      <c r="BA2268" s="230" t="s">
        <v>5332</v>
      </c>
      <c r="BB2268" s="230">
        <v>1</v>
      </c>
      <c r="BC2268" s="194" t="s">
        <v>7408</v>
      </c>
      <c r="BD2268" s="194" t="s">
        <v>13965</v>
      </c>
      <c r="BE2268" s="194" t="s">
        <v>10683</v>
      </c>
      <c r="BI2268" s="194"/>
      <c r="BJ2268" s="230">
        <v>4</v>
      </c>
      <c r="BK2268" s="230" t="s">
        <v>7411</v>
      </c>
      <c r="BL2268" s="198" t="s">
        <v>7412</v>
      </c>
      <c r="CQ2268" s="199">
        <v>1</v>
      </c>
    </row>
    <row r="2269" spans="52:95" x14ac:dyDescent="0.25">
      <c r="AZ2269" s="230" t="s">
        <v>2494</v>
      </c>
      <c r="BA2269" s="230" t="s">
        <v>5332</v>
      </c>
      <c r="BB2269" s="230">
        <v>2</v>
      </c>
      <c r="BC2269" s="194" t="s">
        <v>7439</v>
      </c>
      <c r="BD2269" s="194" t="s">
        <v>13965</v>
      </c>
      <c r="BE2269" s="194" t="s">
        <v>7441</v>
      </c>
      <c r="BF2269" s="194" t="s">
        <v>7442</v>
      </c>
      <c r="BG2269" s="194" t="s">
        <v>7443</v>
      </c>
      <c r="BI2269" s="194"/>
      <c r="BJ2269" s="230">
        <v>4</v>
      </c>
      <c r="BK2269" s="230" t="s">
        <v>7444</v>
      </c>
      <c r="BL2269" s="198" t="s">
        <v>7412</v>
      </c>
      <c r="CQ2269" s="199">
        <v>1</v>
      </c>
    </row>
    <row r="2270" spans="52:95" x14ac:dyDescent="0.25">
      <c r="AZ2270" s="230" t="s">
        <v>2494</v>
      </c>
      <c r="BA2270" s="230" t="s">
        <v>5332</v>
      </c>
      <c r="BB2270" s="230">
        <v>3</v>
      </c>
      <c r="BC2270" s="194" t="s">
        <v>7472</v>
      </c>
      <c r="BD2270" s="194" t="s">
        <v>13966</v>
      </c>
      <c r="BE2270" s="194" t="s">
        <v>13967</v>
      </c>
      <c r="BI2270" s="194"/>
      <c r="BJ2270" s="230">
        <v>4</v>
      </c>
      <c r="BK2270" s="230" t="s">
        <v>7474</v>
      </c>
      <c r="BL2270" s="198" t="s">
        <v>7412</v>
      </c>
      <c r="CQ2270" s="199">
        <v>1</v>
      </c>
    </row>
    <row r="2271" spans="52:95" x14ac:dyDescent="0.25">
      <c r="AZ2271" s="230" t="s">
        <v>2494</v>
      </c>
      <c r="BA2271" s="230" t="s">
        <v>5332</v>
      </c>
      <c r="BB2271" s="230">
        <v>4</v>
      </c>
      <c r="BC2271" s="194" t="s">
        <v>7502</v>
      </c>
      <c r="BD2271" s="194" t="s">
        <v>13967</v>
      </c>
      <c r="BJ2271" s="230">
        <v>4</v>
      </c>
      <c r="BK2271" s="230" t="s">
        <v>7504</v>
      </c>
      <c r="BL2271" s="198" t="s">
        <v>7412</v>
      </c>
      <c r="CQ2271" s="199">
        <v>1</v>
      </c>
    </row>
    <row r="2272" spans="52:95" x14ac:dyDescent="0.25">
      <c r="AZ2272" s="230" t="s">
        <v>2494</v>
      </c>
      <c r="BA2272" s="230" t="s">
        <v>5332</v>
      </c>
      <c r="BB2272" s="230">
        <v>5</v>
      </c>
      <c r="BC2272" s="194" t="s">
        <v>7529</v>
      </c>
      <c r="BD2272" s="194" t="s">
        <v>13615</v>
      </c>
      <c r="BE2272" s="194" t="s">
        <v>7532</v>
      </c>
      <c r="BF2272" s="194" t="s">
        <v>7533</v>
      </c>
      <c r="BJ2272" s="230">
        <v>4</v>
      </c>
      <c r="BK2272" s="230" t="s">
        <v>7534</v>
      </c>
      <c r="BL2272" s="198" t="s">
        <v>7412</v>
      </c>
      <c r="CQ2272" s="199">
        <v>1</v>
      </c>
    </row>
    <row r="2273" spans="52:95" x14ac:dyDescent="0.25">
      <c r="AZ2273" s="230" t="s">
        <v>2494</v>
      </c>
      <c r="BA2273" s="230" t="s">
        <v>7562</v>
      </c>
      <c r="BB2273" s="230">
        <v>1</v>
      </c>
      <c r="BC2273" s="194" t="s">
        <v>7563</v>
      </c>
      <c r="BD2273" s="194" t="s">
        <v>13967</v>
      </c>
      <c r="BJ2273" s="230">
        <v>4</v>
      </c>
      <c r="BK2273" s="230" t="s">
        <v>7564</v>
      </c>
      <c r="BL2273" s="198" t="s">
        <v>7412</v>
      </c>
      <c r="CQ2273" s="199">
        <v>1</v>
      </c>
    </row>
    <row r="2274" spans="52:95" x14ac:dyDescent="0.25">
      <c r="AZ2274" s="230" t="s">
        <v>2494</v>
      </c>
      <c r="BA2274" s="230" t="s">
        <v>7562</v>
      </c>
      <c r="BB2274" s="230">
        <v>2</v>
      </c>
      <c r="BC2274" s="194" t="s">
        <v>7589</v>
      </c>
      <c r="BD2274" s="194" t="s">
        <v>7590</v>
      </c>
      <c r="BE2274" s="194" t="s">
        <v>7591</v>
      </c>
      <c r="BF2274" s="194" t="s">
        <v>7443</v>
      </c>
      <c r="BG2274" s="194" t="s">
        <v>7442</v>
      </c>
      <c r="BH2274" s="230" t="s">
        <v>7592</v>
      </c>
      <c r="BJ2274" s="230">
        <v>4</v>
      </c>
      <c r="BK2274" s="230" t="s">
        <v>7593</v>
      </c>
      <c r="BL2274" s="198" t="s">
        <v>7412</v>
      </c>
      <c r="CQ2274" s="199">
        <v>1</v>
      </c>
    </row>
    <row r="2275" spans="52:95" x14ac:dyDescent="0.25">
      <c r="AZ2275" s="230" t="s">
        <v>2494</v>
      </c>
      <c r="BA2275" s="230" t="s">
        <v>7562</v>
      </c>
      <c r="BB2275" s="230">
        <v>3</v>
      </c>
      <c r="BC2275" s="194" t="s">
        <v>7620</v>
      </c>
      <c r="BD2275" s="194" t="s">
        <v>13966</v>
      </c>
      <c r="BE2275" s="194" t="s">
        <v>13967</v>
      </c>
      <c r="BI2275" s="194"/>
      <c r="BJ2275" s="230">
        <v>4</v>
      </c>
      <c r="BK2275" s="230" t="s">
        <v>7622</v>
      </c>
      <c r="BL2275" s="198" t="s">
        <v>7412</v>
      </c>
      <c r="CQ2275" s="199">
        <v>1</v>
      </c>
    </row>
    <row r="2276" spans="52:95" x14ac:dyDescent="0.25">
      <c r="AZ2276" s="230" t="s">
        <v>2494</v>
      </c>
      <c r="BA2276" s="230" t="s">
        <v>7562</v>
      </c>
      <c r="BB2276" s="230">
        <v>4</v>
      </c>
      <c r="BC2276" s="194" t="s">
        <v>7649</v>
      </c>
      <c r="BD2276" s="194" t="s">
        <v>7650</v>
      </c>
      <c r="BE2276" s="194" t="s">
        <v>7651</v>
      </c>
      <c r="BF2276" s="194" t="s">
        <v>7652</v>
      </c>
      <c r="BG2276" s="194" t="s">
        <v>7653</v>
      </c>
      <c r="BH2276" s="230" t="s">
        <v>7654</v>
      </c>
      <c r="BI2276" s="230" t="s">
        <v>7655</v>
      </c>
      <c r="BJ2276" s="230">
        <v>4</v>
      </c>
      <c r="BK2276" s="230" t="s">
        <v>7656</v>
      </c>
      <c r="BL2276" s="198" t="s">
        <v>7412</v>
      </c>
      <c r="CQ2276" s="199">
        <v>1</v>
      </c>
    </row>
    <row r="2277" spans="52:95" x14ac:dyDescent="0.25">
      <c r="AZ2277" s="230" t="s">
        <v>2494</v>
      </c>
      <c r="BA2277" s="230" t="s">
        <v>7562</v>
      </c>
      <c r="BB2277" s="230">
        <v>5</v>
      </c>
      <c r="BC2277" s="194" t="s">
        <v>7686</v>
      </c>
      <c r="BD2277" s="194" t="s">
        <v>7687</v>
      </c>
      <c r="BE2277" s="194" t="s">
        <v>7688</v>
      </c>
      <c r="BF2277" s="194" t="s">
        <v>7689</v>
      </c>
      <c r="BG2277" s="194" t="s">
        <v>7690</v>
      </c>
      <c r="BH2277" s="230" t="s">
        <v>7691</v>
      </c>
      <c r="BJ2277" s="230">
        <v>4</v>
      </c>
      <c r="BK2277" s="230" t="s">
        <v>7692</v>
      </c>
      <c r="BL2277" s="198" t="s">
        <v>7412</v>
      </c>
      <c r="CQ2277" s="199">
        <v>1</v>
      </c>
    </row>
    <row r="2278" spans="52:95" x14ac:dyDescent="0.25">
      <c r="AZ2278" s="230" t="s">
        <v>2494</v>
      </c>
      <c r="BA2278" s="230" t="s">
        <v>5333</v>
      </c>
      <c r="BB2278" s="230">
        <v>1</v>
      </c>
      <c r="BC2278" s="194" t="s">
        <v>7719</v>
      </c>
      <c r="BD2278" s="194" t="s">
        <v>13965</v>
      </c>
      <c r="BE2278" s="194" t="s">
        <v>10683</v>
      </c>
      <c r="BH2278" s="194"/>
      <c r="BI2278" s="194"/>
      <c r="BJ2278" s="230">
        <v>4</v>
      </c>
      <c r="BK2278" s="230" t="s">
        <v>7720</v>
      </c>
      <c r="BL2278" s="198" t="s">
        <v>7412</v>
      </c>
      <c r="CQ2278" s="199">
        <v>1</v>
      </c>
    </row>
    <row r="2279" spans="52:95" x14ac:dyDescent="0.25">
      <c r="AZ2279" s="230" t="s">
        <v>2494</v>
      </c>
      <c r="BA2279" s="230" t="s">
        <v>5333</v>
      </c>
      <c r="BB2279" s="230">
        <v>2</v>
      </c>
      <c r="BC2279" s="194" t="s">
        <v>7745</v>
      </c>
      <c r="BD2279" s="194" t="s">
        <v>7746</v>
      </c>
      <c r="BE2279" s="194" t="s">
        <v>7747</v>
      </c>
      <c r="BF2279" s="194" t="s">
        <v>7748</v>
      </c>
      <c r="BG2279" s="194" t="s">
        <v>7749</v>
      </c>
      <c r="BH2279" s="194" t="s">
        <v>7750</v>
      </c>
      <c r="BI2279" s="194"/>
      <c r="BJ2279" s="230">
        <v>4</v>
      </c>
      <c r="BK2279" s="230" t="s">
        <v>7751</v>
      </c>
      <c r="BL2279" s="198" t="s">
        <v>7412</v>
      </c>
      <c r="CQ2279" s="199">
        <v>1</v>
      </c>
    </row>
    <row r="2280" spans="52:95" x14ac:dyDescent="0.25">
      <c r="AZ2280" s="230" t="s">
        <v>2494</v>
      </c>
      <c r="BA2280" s="230" t="s">
        <v>5333</v>
      </c>
      <c r="BB2280" s="230">
        <v>3</v>
      </c>
      <c r="BC2280" s="194" t="s">
        <v>7781</v>
      </c>
      <c r="BD2280" s="194" t="s">
        <v>13965</v>
      </c>
      <c r="BE2280" s="194" t="s">
        <v>13967</v>
      </c>
      <c r="BH2280" s="194"/>
      <c r="BI2280" s="194"/>
      <c r="BJ2280" s="230">
        <v>4</v>
      </c>
      <c r="BK2280" s="230" t="s">
        <v>7782</v>
      </c>
      <c r="BL2280" s="198" t="s">
        <v>7412</v>
      </c>
      <c r="CQ2280" s="199">
        <v>1</v>
      </c>
    </row>
    <row r="2281" spans="52:95" x14ac:dyDescent="0.25">
      <c r="AZ2281" s="230" t="s">
        <v>2494</v>
      </c>
      <c r="BA2281" s="230" t="s">
        <v>5333</v>
      </c>
      <c r="BB2281" s="230">
        <v>4</v>
      </c>
      <c r="BC2281" s="194" t="s">
        <v>7806</v>
      </c>
      <c r="BD2281" s="194" t="s">
        <v>7807</v>
      </c>
      <c r="BE2281" s="194" t="s">
        <v>7808</v>
      </c>
      <c r="BF2281" s="194" t="s">
        <v>7654</v>
      </c>
      <c r="BG2281" s="194" t="s">
        <v>7809</v>
      </c>
      <c r="BH2281" s="194" t="s">
        <v>7810</v>
      </c>
      <c r="BI2281" s="194" t="s">
        <v>7811</v>
      </c>
      <c r="BJ2281" s="230">
        <v>4</v>
      </c>
      <c r="BK2281" s="230" t="s">
        <v>7812</v>
      </c>
      <c r="BL2281" s="198" t="s">
        <v>7412</v>
      </c>
      <c r="CQ2281" s="199">
        <v>1</v>
      </c>
    </row>
    <row r="2282" spans="52:95" x14ac:dyDescent="0.25">
      <c r="AZ2282" s="230" t="s">
        <v>2494</v>
      </c>
      <c r="BA2282" s="230" t="s">
        <v>5333</v>
      </c>
      <c r="BB2282" s="230">
        <v>5</v>
      </c>
      <c r="BC2282" s="194" t="s">
        <v>7836</v>
      </c>
      <c r="BD2282" s="194" t="s">
        <v>7837</v>
      </c>
      <c r="BE2282" s="194" t="s">
        <v>7838</v>
      </c>
      <c r="BF2282" s="194" t="s">
        <v>7839</v>
      </c>
      <c r="BG2282" s="194" t="s">
        <v>7840</v>
      </c>
      <c r="BH2282" s="194" t="s">
        <v>7533</v>
      </c>
      <c r="BI2282" s="194"/>
      <c r="BJ2282" s="230">
        <v>4</v>
      </c>
      <c r="BK2282" s="230" t="s">
        <v>7841</v>
      </c>
      <c r="BL2282" s="198" t="s">
        <v>7412</v>
      </c>
      <c r="CQ2282" s="199">
        <v>1</v>
      </c>
    </row>
    <row r="2283" spans="52:95" x14ac:dyDescent="0.25">
      <c r="AZ2283" s="230" t="s">
        <v>2505</v>
      </c>
      <c r="BA2283" s="230" t="s">
        <v>5332</v>
      </c>
      <c r="BB2283" s="230">
        <v>1</v>
      </c>
      <c r="BC2283" s="194" t="s">
        <v>7408</v>
      </c>
      <c r="BD2283" s="194" t="s">
        <v>13968</v>
      </c>
      <c r="BE2283" s="194" t="s">
        <v>10683</v>
      </c>
      <c r="BJ2283" s="230">
        <v>4</v>
      </c>
      <c r="BK2283" s="230" t="s">
        <v>7411</v>
      </c>
      <c r="BL2283" s="198" t="s">
        <v>7412</v>
      </c>
      <c r="CQ2283" s="199">
        <v>1</v>
      </c>
    </row>
    <row r="2284" spans="52:95" x14ac:dyDescent="0.25">
      <c r="AZ2284" s="230" t="s">
        <v>2505</v>
      </c>
      <c r="BA2284" s="230" t="s">
        <v>5332</v>
      </c>
      <c r="BB2284" s="230">
        <v>2</v>
      </c>
      <c r="BC2284" s="194" t="s">
        <v>7439</v>
      </c>
      <c r="BD2284" s="194" t="s">
        <v>13968</v>
      </c>
      <c r="BE2284" s="194" t="s">
        <v>7441</v>
      </c>
      <c r="BF2284" s="194" t="s">
        <v>7442</v>
      </c>
      <c r="BG2284" s="194" t="s">
        <v>7443</v>
      </c>
      <c r="BJ2284" s="230">
        <v>4</v>
      </c>
      <c r="BK2284" s="230" t="s">
        <v>7444</v>
      </c>
      <c r="BL2284" s="198" t="s">
        <v>7412</v>
      </c>
      <c r="CQ2284" s="199">
        <v>1</v>
      </c>
    </row>
    <row r="2285" spans="52:95" x14ac:dyDescent="0.25">
      <c r="AZ2285" s="230" t="s">
        <v>2505</v>
      </c>
      <c r="BA2285" s="230" t="s">
        <v>5332</v>
      </c>
      <c r="BB2285" s="230">
        <v>3</v>
      </c>
      <c r="BC2285" s="194" t="s">
        <v>7472</v>
      </c>
      <c r="BD2285" s="194" t="s">
        <v>13969</v>
      </c>
      <c r="BE2285" s="194" t="s">
        <v>13970</v>
      </c>
      <c r="BI2285" s="194"/>
      <c r="BJ2285" s="230">
        <v>4</v>
      </c>
      <c r="BK2285" s="230" t="s">
        <v>7474</v>
      </c>
      <c r="BL2285" s="198" t="s">
        <v>7412</v>
      </c>
      <c r="CQ2285" s="199">
        <v>1</v>
      </c>
    </row>
    <row r="2286" spans="52:95" x14ac:dyDescent="0.25">
      <c r="AZ2286" s="230" t="s">
        <v>2505</v>
      </c>
      <c r="BA2286" s="230" t="s">
        <v>5332</v>
      </c>
      <c r="BB2286" s="230">
        <v>4</v>
      </c>
      <c r="BC2286" s="194" t="s">
        <v>7502</v>
      </c>
      <c r="BD2286" s="194" t="s">
        <v>13970</v>
      </c>
      <c r="BJ2286" s="230">
        <v>4</v>
      </c>
      <c r="BK2286" s="230" t="s">
        <v>7504</v>
      </c>
      <c r="BL2286" s="198" t="s">
        <v>7412</v>
      </c>
      <c r="CQ2286" s="199">
        <v>1</v>
      </c>
    </row>
    <row r="2287" spans="52:95" x14ac:dyDescent="0.25">
      <c r="AZ2287" s="230" t="s">
        <v>2505</v>
      </c>
      <c r="BA2287" s="230" t="s">
        <v>5332</v>
      </c>
      <c r="BB2287" s="230">
        <v>5</v>
      </c>
      <c r="BC2287" s="194" t="s">
        <v>7529</v>
      </c>
      <c r="BD2287" s="194" t="s">
        <v>13615</v>
      </c>
      <c r="BE2287" s="194" t="s">
        <v>7532</v>
      </c>
      <c r="BF2287" s="194" t="s">
        <v>7533</v>
      </c>
      <c r="BJ2287" s="230">
        <v>4</v>
      </c>
      <c r="BK2287" s="230" t="s">
        <v>7534</v>
      </c>
      <c r="BL2287" s="198" t="s">
        <v>7412</v>
      </c>
      <c r="CQ2287" s="199">
        <v>1</v>
      </c>
    </row>
    <row r="2288" spans="52:95" x14ac:dyDescent="0.25">
      <c r="AZ2288" s="230" t="s">
        <v>2505</v>
      </c>
      <c r="BA2288" s="230" t="s">
        <v>7562</v>
      </c>
      <c r="BB2288" s="230">
        <v>1</v>
      </c>
      <c r="BC2288" s="194" t="s">
        <v>7563</v>
      </c>
      <c r="BD2288" s="194" t="s">
        <v>13970</v>
      </c>
      <c r="BJ2288" s="230">
        <v>4</v>
      </c>
      <c r="BK2288" s="230" t="s">
        <v>7564</v>
      </c>
      <c r="BL2288" s="198" t="s">
        <v>7412</v>
      </c>
      <c r="CQ2288" s="199">
        <v>1</v>
      </c>
    </row>
    <row r="2289" spans="52:95" x14ac:dyDescent="0.25">
      <c r="AZ2289" s="230" t="s">
        <v>2505</v>
      </c>
      <c r="BA2289" s="230" t="s">
        <v>7562</v>
      </c>
      <c r="BB2289" s="230">
        <v>2</v>
      </c>
      <c r="BC2289" s="194" t="s">
        <v>7589</v>
      </c>
      <c r="BD2289" s="194" t="s">
        <v>7590</v>
      </c>
      <c r="BE2289" s="194" t="s">
        <v>7591</v>
      </c>
      <c r="BF2289" s="194" t="s">
        <v>7443</v>
      </c>
      <c r="BG2289" s="194" t="s">
        <v>7442</v>
      </c>
      <c r="BH2289" s="230" t="s">
        <v>7592</v>
      </c>
      <c r="BJ2289" s="230">
        <v>4</v>
      </c>
      <c r="BK2289" s="230" t="s">
        <v>7593</v>
      </c>
      <c r="BL2289" s="198" t="s">
        <v>7412</v>
      </c>
      <c r="CQ2289" s="199">
        <v>1</v>
      </c>
    </row>
    <row r="2290" spans="52:95" x14ac:dyDescent="0.25">
      <c r="AZ2290" s="230" t="s">
        <v>2505</v>
      </c>
      <c r="BA2290" s="230" t="s">
        <v>7562</v>
      </c>
      <c r="BB2290" s="230">
        <v>3</v>
      </c>
      <c r="BC2290" s="194" t="s">
        <v>7620</v>
      </c>
      <c r="BD2290" s="194" t="s">
        <v>13969</v>
      </c>
      <c r="BE2290" s="194" t="s">
        <v>13970</v>
      </c>
      <c r="BI2290" s="194"/>
      <c r="BJ2290" s="230">
        <v>4</v>
      </c>
      <c r="BK2290" s="230" t="s">
        <v>7622</v>
      </c>
      <c r="BL2290" s="198" t="s">
        <v>7412</v>
      </c>
      <c r="CQ2290" s="199">
        <v>1</v>
      </c>
    </row>
    <row r="2291" spans="52:95" x14ac:dyDescent="0.25">
      <c r="AZ2291" s="230" t="s">
        <v>2505</v>
      </c>
      <c r="BA2291" s="230" t="s">
        <v>7562</v>
      </c>
      <c r="BB2291" s="230">
        <v>4</v>
      </c>
      <c r="BC2291" s="194" t="s">
        <v>7649</v>
      </c>
      <c r="BD2291" s="194" t="s">
        <v>7650</v>
      </c>
      <c r="BE2291" s="194" t="s">
        <v>7651</v>
      </c>
      <c r="BF2291" s="194" t="s">
        <v>7652</v>
      </c>
      <c r="BG2291" s="194" t="s">
        <v>7653</v>
      </c>
      <c r="BH2291" s="230" t="s">
        <v>7654</v>
      </c>
      <c r="BI2291" s="230" t="s">
        <v>7655</v>
      </c>
      <c r="BJ2291" s="230">
        <v>4</v>
      </c>
      <c r="BK2291" s="230" t="s">
        <v>7656</v>
      </c>
      <c r="BL2291" s="198" t="s">
        <v>7412</v>
      </c>
      <c r="CQ2291" s="199">
        <v>1</v>
      </c>
    </row>
    <row r="2292" spans="52:95" x14ac:dyDescent="0.25">
      <c r="AZ2292" s="230" t="s">
        <v>2505</v>
      </c>
      <c r="BA2292" s="230" t="s">
        <v>7562</v>
      </c>
      <c r="BB2292" s="230">
        <v>5</v>
      </c>
      <c r="BC2292" s="194" t="s">
        <v>7686</v>
      </c>
      <c r="BD2292" s="194" t="s">
        <v>7687</v>
      </c>
      <c r="BE2292" s="194" t="s">
        <v>7688</v>
      </c>
      <c r="BF2292" s="194" t="s">
        <v>7689</v>
      </c>
      <c r="BG2292" s="194" t="s">
        <v>7690</v>
      </c>
      <c r="BH2292" s="230" t="s">
        <v>7691</v>
      </c>
      <c r="BJ2292" s="230">
        <v>4</v>
      </c>
      <c r="BK2292" s="230" t="s">
        <v>7692</v>
      </c>
      <c r="BL2292" s="198" t="s">
        <v>7412</v>
      </c>
      <c r="CQ2292" s="199">
        <v>1</v>
      </c>
    </row>
    <row r="2293" spans="52:95" x14ac:dyDescent="0.25">
      <c r="AZ2293" s="230" t="s">
        <v>2505</v>
      </c>
      <c r="BA2293" s="230" t="s">
        <v>5333</v>
      </c>
      <c r="BB2293" s="230">
        <v>1</v>
      </c>
      <c r="BC2293" s="194" t="s">
        <v>7719</v>
      </c>
      <c r="BD2293" s="194" t="s">
        <v>13968</v>
      </c>
      <c r="BE2293" s="194" t="s">
        <v>10683</v>
      </c>
      <c r="BH2293" s="194"/>
      <c r="BI2293" s="194"/>
      <c r="BJ2293" s="230">
        <v>4</v>
      </c>
      <c r="BK2293" s="230" t="s">
        <v>7720</v>
      </c>
      <c r="BL2293" s="198" t="s">
        <v>7412</v>
      </c>
      <c r="CQ2293" s="199">
        <v>1</v>
      </c>
    </row>
    <row r="2294" spans="52:95" x14ac:dyDescent="0.25">
      <c r="AZ2294" s="230" t="s">
        <v>2505</v>
      </c>
      <c r="BA2294" s="230" t="s">
        <v>5333</v>
      </c>
      <c r="BB2294" s="230">
        <v>2</v>
      </c>
      <c r="BC2294" s="194" t="s">
        <v>7745</v>
      </c>
      <c r="BD2294" s="194" t="s">
        <v>7746</v>
      </c>
      <c r="BE2294" s="194" t="s">
        <v>7747</v>
      </c>
      <c r="BF2294" s="194" t="s">
        <v>7748</v>
      </c>
      <c r="BG2294" s="194" t="s">
        <v>7749</v>
      </c>
      <c r="BH2294" s="194" t="s">
        <v>7750</v>
      </c>
      <c r="BI2294" s="194"/>
      <c r="BJ2294" s="230">
        <v>4</v>
      </c>
      <c r="BK2294" s="230" t="s">
        <v>7751</v>
      </c>
      <c r="BL2294" s="198" t="s">
        <v>7412</v>
      </c>
      <c r="CQ2294" s="199">
        <v>1</v>
      </c>
    </row>
    <row r="2295" spans="52:95" x14ac:dyDescent="0.25">
      <c r="AZ2295" s="230" t="s">
        <v>2505</v>
      </c>
      <c r="BA2295" s="230" t="s">
        <v>5333</v>
      </c>
      <c r="BB2295" s="230">
        <v>3</v>
      </c>
      <c r="BC2295" s="194" t="s">
        <v>7781</v>
      </c>
      <c r="BD2295" s="194" t="s">
        <v>13968</v>
      </c>
      <c r="BE2295" s="194" t="s">
        <v>13970</v>
      </c>
      <c r="BH2295" s="194"/>
      <c r="BI2295" s="194"/>
      <c r="BJ2295" s="230">
        <v>4</v>
      </c>
      <c r="BK2295" s="230" t="s">
        <v>7782</v>
      </c>
      <c r="BL2295" s="198" t="s">
        <v>7412</v>
      </c>
      <c r="CQ2295" s="199">
        <v>1</v>
      </c>
    </row>
    <row r="2296" spans="52:95" x14ac:dyDescent="0.25">
      <c r="AZ2296" s="230" t="s">
        <v>2505</v>
      </c>
      <c r="BA2296" s="230" t="s">
        <v>5333</v>
      </c>
      <c r="BB2296" s="230">
        <v>4</v>
      </c>
      <c r="BC2296" s="194" t="s">
        <v>7806</v>
      </c>
      <c r="BD2296" s="194" t="s">
        <v>7807</v>
      </c>
      <c r="BE2296" s="194" t="s">
        <v>7808</v>
      </c>
      <c r="BF2296" s="194" t="s">
        <v>7654</v>
      </c>
      <c r="BG2296" s="194" t="s">
        <v>7809</v>
      </c>
      <c r="BH2296" s="194" t="s">
        <v>7810</v>
      </c>
      <c r="BI2296" s="194" t="s">
        <v>7811</v>
      </c>
      <c r="BJ2296" s="230">
        <v>4</v>
      </c>
      <c r="BK2296" s="230" t="s">
        <v>7812</v>
      </c>
      <c r="BL2296" s="198" t="s">
        <v>7412</v>
      </c>
      <c r="CQ2296" s="199">
        <v>1</v>
      </c>
    </row>
    <row r="2297" spans="52:95" x14ac:dyDescent="0.25">
      <c r="AZ2297" s="230" t="s">
        <v>2505</v>
      </c>
      <c r="BA2297" s="230" t="s">
        <v>5333</v>
      </c>
      <c r="BB2297" s="230">
        <v>5</v>
      </c>
      <c r="BC2297" s="194" t="s">
        <v>7836</v>
      </c>
      <c r="BD2297" s="194" t="s">
        <v>7837</v>
      </c>
      <c r="BE2297" s="194" t="s">
        <v>7838</v>
      </c>
      <c r="BF2297" s="194" t="s">
        <v>7839</v>
      </c>
      <c r="BG2297" s="194" t="s">
        <v>7840</v>
      </c>
      <c r="BH2297" s="194" t="s">
        <v>7533</v>
      </c>
      <c r="BI2297" s="194"/>
      <c r="BJ2297" s="230">
        <v>4</v>
      </c>
      <c r="BK2297" s="230" t="s">
        <v>7841</v>
      </c>
      <c r="BL2297" s="198" t="s">
        <v>7412</v>
      </c>
      <c r="CQ2297" s="199">
        <v>1</v>
      </c>
    </row>
    <row r="2298" spans="52:95" x14ac:dyDescent="0.25">
      <c r="AZ2298" s="230" t="s">
        <v>2516</v>
      </c>
      <c r="BA2298" s="230" t="s">
        <v>5332</v>
      </c>
      <c r="BB2298" s="230">
        <v>1</v>
      </c>
      <c r="BC2298" s="194" t="s">
        <v>7408</v>
      </c>
      <c r="BD2298" s="194" t="s">
        <v>13971</v>
      </c>
      <c r="BE2298" s="194" t="s">
        <v>8951</v>
      </c>
      <c r="BI2298" s="194"/>
      <c r="BJ2298" s="230">
        <v>4</v>
      </c>
      <c r="BK2298" s="230" t="s">
        <v>7411</v>
      </c>
      <c r="BL2298" s="198" t="s">
        <v>7412</v>
      </c>
      <c r="CQ2298" s="199">
        <v>1</v>
      </c>
    </row>
    <row r="2299" spans="52:95" x14ac:dyDescent="0.25">
      <c r="AZ2299" s="230" t="s">
        <v>2516</v>
      </c>
      <c r="BA2299" s="230" t="s">
        <v>5332</v>
      </c>
      <c r="BB2299" s="230">
        <v>2</v>
      </c>
      <c r="BC2299" s="194" t="s">
        <v>7439</v>
      </c>
      <c r="BD2299" s="194" t="s">
        <v>13972</v>
      </c>
      <c r="BE2299" s="194" t="s">
        <v>7441</v>
      </c>
      <c r="BF2299" s="194" t="s">
        <v>7442</v>
      </c>
      <c r="BG2299" s="194" t="s">
        <v>7443</v>
      </c>
      <c r="BJ2299" s="230">
        <v>4</v>
      </c>
      <c r="BK2299" s="230" t="s">
        <v>7444</v>
      </c>
      <c r="BL2299" s="198" t="s">
        <v>7412</v>
      </c>
      <c r="CQ2299" s="199">
        <v>1</v>
      </c>
    </row>
    <row r="2300" spans="52:95" x14ac:dyDescent="0.25">
      <c r="AZ2300" s="230" t="s">
        <v>2516</v>
      </c>
      <c r="BA2300" s="230" t="s">
        <v>5332</v>
      </c>
      <c r="BB2300" s="230">
        <v>3</v>
      </c>
      <c r="BC2300" s="194" t="s">
        <v>7472</v>
      </c>
      <c r="BD2300" s="194" t="s">
        <v>13972</v>
      </c>
      <c r="BE2300" s="194" t="s">
        <v>13973</v>
      </c>
      <c r="BJ2300" s="230">
        <v>4</v>
      </c>
      <c r="BK2300" s="230" t="s">
        <v>7474</v>
      </c>
      <c r="BL2300" s="198" t="s">
        <v>7412</v>
      </c>
      <c r="CQ2300" s="199">
        <v>1</v>
      </c>
    </row>
    <row r="2301" spans="52:95" x14ac:dyDescent="0.25">
      <c r="AZ2301" s="230" t="s">
        <v>2516</v>
      </c>
      <c r="BA2301" s="230" t="s">
        <v>5332</v>
      </c>
      <c r="BB2301" s="230">
        <v>4</v>
      </c>
      <c r="BC2301" s="194" t="s">
        <v>7502</v>
      </c>
      <c r="BD2301" s="194" t="s">
        <v>13974</v>
      </c>
      <c r="BJ2301" s="230">
        <v>4</v>
      </c>
      <c r="BK2301" s="230" t="s">
        <v>7504</v>
      </c>
      <c r="BL2301" s="198" t="s">
        <v>7412</v>
      </c>
      <c r="CQ2301" s="199">
        <v>1</v>
      </c>
    </row>
    <row r="2302" spans="52:95" x14ac:dyDescent="0.25">
      <c r="AZ2302" s="230" t="s">
        <v>2516</v>
      </c>
      <c r="BA2302" s="230" t="s">
        <v>5332</v>
      </c>
      <c r="BB2302" s="230">
        <v>5</v>
      </c>
      <c r="BC2302" s="194" t="s">
        <v>7529</v>
      </c>
      <c r="BD2302" s="194" t="s">
        <v>13975</v>
      </c>
      <c r="BE2302" s="194" t="s">
        <v>7532</v>
      </c>
      <c r="BF2302" s="194" t="s">
        <v>7533</v>
      </c>
      <c r="BJ2302" s="230">
        <v>4</v>
      </c>
      <c r="BK2302" s="230" t="s">
        <v>7534</v>
      </c>
      <c r="BL2302" s="198" t="s">
        <v>7412</v>
      </c>
      <c r="CQ2302" s="199">
        <v>1</v>
      </c>
    </row>
    <row r="2303" spans="52:95" x14ac:dyDescent="0.25">
      <c r="AZ2303" s="230" t="s">
        <v>2516</v>
      </c>
      <c r="BA2303" s="230" t="s">
        <v>7562</v>
      </c>
      <c r="BB2303" s="230">
        <v>1</v>
      </c>
      <c r="BC2303" s="194" t="s">
        <v>7563</v>
      </c>
      <c r="BD2303" s="194" t="s">
        <v>13976</v>
      </c>
      <c r="BJ2303" s="230">
        <v>4</v>
      </c>
      <c r="BK2303" s="230" t="s">
        <v>7564</v>
      </c>
      <c r="BL2303" s="198" t="s">
        <v>7412</v>
      </c>
      <c r="CQ2303" s="199">
        <v>1</v>
      </c>
    </row>
    <row r="2304" spans="52:95" x14ac:dyDescent="0.25">
      <c r="AZ2304" s="230" t="s">
        <v>2516</v>
      </c>
      <c r="BA2304" s="230" t="s">
        <v>7562</v>
      </c>
      <c r="BB2304" s="230">
        <v>2</v>
      </c>
      <c r="BC2304" s="194" t="s">
        <v>7589</v>
      </c>
      <c r="BD2304" s="194" t="s">
        <v>7590</v>
      </c>
      <c r="BE2304" s="194" t="s">
        <v>7591</v>
      </c>
      <c r="BF2304" s="194" t="s">
        <v>7443</v>
      </c>
      <c r="BG2304" s="194" t="s">
        <v>7442</v>
      </c>
      <c r="BH2304" s="230" t="s">
        <v>7592</v>
      </c>
      <c r="BJ2304" s="230">
        <v>4</v>
      </c>
      <c r="BK2304" s="230" t="s">
        <v>7593</v>
      </c>
      <c r="BL2304" s="198" t="s">
        <v>7412</v>
      </c>
      <c r="CQ2304" s="199">
        <v>1</v>
      </c>
    </row>
    <row r="2305" spans="52:95" x14ac:dyDescent="0.25">
      <c r="AZ2305" s="230" t="s">
        <v>2516</v>
      </c>
      <c r="BA2305" s="230" t="s">
        <v>7562</v>
      </c>
      <c r="BB2305" s="230">
        <v>3</v>
      </c>
      <c r="BC2305" s="194" t="s">
        <v>7620</v>
      </c>
      <c r="BD2305" s="194" t="s">
        <v>13977</v>
      </c>
      <c r="BE2305" s="194" t="s">
        <v>13973</v>
      </c>
      <c r="BI2305" s="194"/>
      <c r="BJ2305" s="230">
        <v>4</v>
      </c>
      <c r="BK2305" s="230" t="s">
        <v>7622</v>
      </c>
      <c r="BL2305" s="198" t="s">
        <v>7412</v>
      </c>
      <c r="CQ2305" s="199">
        <v>1</v>
      </c>
    </row>
    <row r="2306" spans="52:95" x14ac:dyDescent="0.25">
      <c r="AZ2306" s="230" t="s">
        <v>2516</v>
      </c>
      <c r="BA2306" s="230" t="s">
        <v>7562</v>
      </c>
      <c r="BB2306" s="230">
        <v>4</v>
      </c>
      <c r="BC2306" s="194" t="s">
        <v>7649</v>
      </c>
      <c r="BD2306" s="194" t="s">
        <v>7650</v>
      </c>
      <c r="BE2306" s="194" t="s">
        <v>7651</v>
      </c>
      <c r="BF2306" s="194" t="s">
        <v>7652</v>
      </c>
      <c r="BG2306" s="194" t="s">
        <v>7653</v>
      </c>
      <c r="BH2306" s="230" t="s">
        <v>7654</v>
      </c>
      <c r="BI2306" s="230" t="s">
        <v>7655</v>
      </c>
      <c r="BJ2306" s="230">
        <v>4</v>
      </c>
      <c r="BK2306" s="230" t="s">
        <v>7656</v>
      </c>
      <c r="BL2306" s="198" t="s">
        <v>7412</v>
      </c>
      <c r="CQ2306" s="199">
        <v>1</v>
      </c>
    </row>
    <row r="2307" spans="52:95" x14ac:dyDescent="0.25">
      <c r="AZ2307" s="230" t="s">
        <v>2516</v>
      </c>
      <c r="BA2307" s="230" t="s">
        <v>7562</v>
      </c>
      <c r="BB2307" s="230">
        <v>5</v>
      </c>
      <c r="BC2307" s="194" t="s">
        <v>7686</v>
      </c>
      <c r="BD2307" s="194" t="s">
        <v>7687</v>
      </c>
      <c r="BE2307" s="194" t="s">
        <v>7688</v>
      </c>
      <c r="BF2307" s="194" t="s">
        <v>7689</v>
      </c>
      <c r="BG2307" s="194" t="s">
        <v>7690</v>
      </c>
      <c r="BH2307" s="230" t="s">
        <v>7691</v>
      </c>
      <c r="BJ2307" s="230">
        <v>4</v>
      </c>
      <c r="BK2307" s="230" t="s">
        <v>7692</v>
      </c>
      <c r="BL2307" s="198" t="s">
        <v>7412</v>
      </c>
      <c r="CQ2307" s="199">
        <v>1</v>
      </c>
    </row>
    <row r="2308" spans="52:95" x14ac:dyDescent="0.25">
      <c r="AZ2308" s="230" t="s">
        <v>2516</v>
      </c>
      <c r="BA2308" s="230" t="s">
        <v>5333</v>
      </c>
      <c r="BB2308" s="230">
        <v>1</v>
      </c>
      <c r="BC2308" s="194" t="s">
        <v>7719</v>
      </c>
      <c r="BD2308" s="194" t="s">
        <v>13971</v>
      </c>
      <c r="BE2308" s="194" t="s">
        <v>8951</v>
      </c>
      <c r="BH2308" s="194"/>
      <c r="BI2308" s="194"/>
      <c r="BJ2308" s="230">
        <v>4</v>
      </c>
      <c r="BK2308" s="230" t="s">
        <v>7720</v>
      </c>
      <c r="BL2308" s="198" t="s">
        <v>7412</v>
      </c>
      <c r="CQ2308" s="199">
        <v>1</v>
      </c>
    </row>
    <row r="2309" spans="52:95" x14ac:dyDescent="0.25">
      <c r="AZ2309" s="230" t="s">
        <v>2516</v>
      </c>
      <c r="BA2309" s="230" t="s">
        <v>5333</v>
      </c>
      <c r="BB2309" s="230">
        <v>2</v>
      </c>
      <c r="BC2309" s="194" t="s">
        <v>7745</v>
      </c>
      <c r="BD2309" s="194" t="s">
        <v>7746</v>
      </c>
      <c r="BE2309" s="194" t="s">
        <v>7747</v>
      </c>
      <c r="BF2309" s="194" t="s">
        <v>7748</v>
      </c>
      <c r="BG2309" s="194" t="s">
        <v>7749</v>
      </c>
      <c r="BH2309" s="194" t="s">
        <v>7750</v>
      </c>
      <c r="BI2309" s="194"/>
      <c r="BJ2309" s="230">
        <v>4</v>
      </c>
      <c r="BK2309" s="230" t="s">
        <v>7751</v>
      </c>
      <c r="BL2309" s="198" t="s">
        <v>7412</v>
      </c>
      <c r="CQ2309" s="199">
        <v>1</v>
      </c>
    </row>
    <row r="2310" spans="52:95" x14ac:dyDescent="0.25">
      <c r="AZ2310" s="230" t="s">
        <v>2516</v>
      </c>
      <c r="BA2310" s="230" t="s">
        <v>5333</v>
      </c>
      <c r="BB2310" s="230">
        <v>3</v>
      </c>
      <c r="BC2310" s="194" t="s">
        <v>7781</v>
      </c>
      <c r="BD2310" s="194" t="s">
        <v>13978</v>
      </c>
      <c r="BE2310" s="194" t="s">
        <v>13973</v>
      </c>
      <c r="BH2310" s="194"/>
      <c r="BI2310" s="194"/>
      <c r="BJ2310" s="230">
        <v>4</v>
      </c>
      <c r="BK2310" s="230" t="s">
        <v>7782</v>
      </c>
      <c r="BL2310" s="198" t="s">
        <v>7412</v>
      </c>
      <c r="CQ2310" s="199">
        <v>1</v>
      </c>
    </row>
    <row r="2311" spans="52:95" x14ac:dyDescent="0.25">
      <c r="AZ2311" s="230" t="s">
        <v>2516</v>
      </c>
      <c r="BA2311" s="230" t="s">
        <v>5333</v>
      </c>
      <c r="BB2311" s="230">
        <v>4</v>
      </c>
      <c r="BC2311" s="194" t="s">
        <v>7806</v>
      </c>
      <c r="BD2311" s="194" t="s">
        <v>7807</v>
      </c>
      <c r="BE2311" s="194" t="s">
        <v>7808</v>
      </c>
      <c r="BF2311" s="194" t="s">
        <v>7654</v>
      </c>
      <c r="BG2311" s="194" t="s">
        <v>7809</v>
      </c>
      <c r="BH2311" s="194" t="s">
        <v>7810</v>
      </c>
      <c r="BI2311" s="194" t="s">
        <v>7811</v>
      </c>
      <c r="BJ2311" s="230">
        <v>4</v>
      </c>
      <c r="BK2311" s="230" t="s">
        <v>7812</v>
      </c>
      <c r="BL2311" s="198" t="s">
        <v>7412</v>
      </c>
      <c r="CQ2311" s="199">
        <v>1</v>
      </c>
    </row>
    <row r="2312" spans="52:95" x14ac:dyDescent="0.25">
      <c r="AZ2312" s="230" t="s">
        <v>2516</v>
      </c>
      <c r="BA2312" s="230" t="s">
        <v>5333</v>
      </c>
      <c r="BB2312" s="230">
        <v>5</v>
      </c>
      <c r="BC2312" s="194" t="s">
        <v>7836</v>
      </c>
      <c r="BD2312" s="194" t="s">
        <v>7837</v>
      </c>
      <c r="BE2312" s="194" t="s">
        <v>7838</v>
      </c>
      <c r="BF2312" s="194" t="s">
        <v>7839</v>
      </c>
      <c r="BG2312" s="194" t="s">
        <v>7840</v>
      </c>
      <c r="BH2312" s="194" t="s">
        <v>7533</v>
      </c>
      <c r="BI2312" s="194"/>
      <c r="BJ2312" s="230">
        <v>4</v>
      </c>
      <c r="BK2312" s="230" t="s">
        <v>7841</v>
      </c>
      <c r="BL2312" s="198" t="s">
        <v>7412</v>
      </c>
      <c r="CQ2312" s="199">
        <v>1</v>
      </c>
    </row>
    <row r="2313" spans="52:95" x14ac:dyDescent="0.25">
      <c r="AZ2313" s="230" t="s">
        <v>2527</v>
      </c>
      <c r="BA2313" s="230" t="s">
        <v>5332</v>
      </c>
      <c r="BB2313" s="230">
        <v>1</v>
      </c>
      <c r="BC2313" s="194" t="s">
        <v>7408</v>
      </c>
      <c r="BD2313" s="194" t="s">
        <v>13979</v>
      </c>
      <c r="BE2313" s="194" t="s">
        <v>13971</v>
      </c>
      <c r="BF2313" s="194" t="s">
        <v>8951</v>
      </c>
      <c r="BJ2313" s="230">
        <v>4</v>
      </c>
      <c r="BK2313" s="230" t="s">
        <v>7411</v>
      </c>
      <c r="BL2313" s="198" t="s">
        <v>7412</v>
      </c>
      <c r="CQ2313" s="199">
        <v>1</v>
      </c>
    </row>
    <row r="2314" spans="52:95" x14ac:dyDescent="0.25">
      <c r="AZ2314" s="230" t="s">
        <v>2527</v>
      </c>
      <c r="BA2314" s="230" t="s">
        <v>5332</v>
      </c>
      <c r="BB2314" s="230">
        <v>2</v>
      </c>
      <c r="BC2314" s="194" t="s">
        <v>7439</v>
      </c>
      <c r="BD2314" s="194" t="s">
        <v>13980</v>
      </c>
      <c r="BE2314" s="194" t="s">
        <v>7441</v>
      </c>
      <c r="BF2314" s="194" t="s">
        <v>7442</v>
      </c>
      <c r="BG2314" s="194" t="s">
        <v>7443</v>
      </c>
      <c r="BJ2314" s="230">
        <v>4</v>
      </c>
      <c r="BK2314" s="230" t="s">
        <v>7444</v>
      </c>
      <c r="BL2314" s="198" t="s">
        <v>7412</v>
      </c>
      <c r="CQ2314" s="199">
        <v>1</v>
      </c>
    </row>
    <row r="2315" spans="52:95" x14ac:dyDescent="0.25">
      <c r="AZ2315" s="230" t="s">
        <v>2527</v>
      </c>
      <c r="BA2315" s="230" t="s">
        <v>5332</v>
      </c>
      <c r="BB2315" s="230">
        <v>3</v>
      </c>
      <c r="BC2315" s="194" t="s">
        <v>7472</v>
      </c>
      <c r="BD2315" s="194" t="s">
        <v>13977</v>
      </c>
      <c r="BE2315" s="194" t="s">
        <v>13973</v>
      </c>
      <c r="BI2315" s="194"/>
      <c r="BJ2315" s="230">
        <v>4</v>
      </c>
      <c r="BK2315" s="230" t="s">
        <v>7474</v>
      </c>
      <c r="BL2315" s="198" t="s">
        <v>7412</v>
      </c>
      <c r="CQ2315" s="199">
        <v>1</v>
      </c>
    </row>
    <row r="2316" spans="52:95" x14ac:dyDescent="0.25">
      <c r="AZ2316" s="230" t="s">
        <v>2527</v>
      </c>
      <c r="BA2316" s="230" t="s">
        <v>5332</v>
      </c>
      <c r="BB2316" s="230">
        <v>4</v>
      </c>
      <c r="BC2316" s="194" t="s">
        <v>7502</v>
      </c>
      <c r="BD2316" s="194" t="s">
        <v>13974</v>
      </c>
      <c r="BJ2316" s="230">
        <v>4</v>
      </c>
      <c r="BK2316" s="230" t="s">
        <v>7504</v>
      </c>
      <c r="BL2316" s="198" t="s">
        <v>7412</v>
      </c>
      <c r="CQ2316" s="199">
        <v>1</v>
      </c>
    </row>
    <row r="2317" spans="52:95" x14ac:dyDescent="0.25">
      <c r="AZ2317" s="230" t="s">
        <v>2527</v>
      </c>
      <c r="BA2317" s="230" t="s">
        <v>5332</v>
      </c>
      <c r="BB2317" s="230">
        <v>5</v>
      </c>
      <c r="BC2317" s="194" t="s">
        <v>7529</v>
      </c>
      <c r="BD2317" s="194" t="s">
        <v>13975</v>
      </c>
      <c r="BE2317" s="194" t="s">
        <v>7532</v>
      </c>
      <c r="BF2317" s="194" t="s">
        <v>7533</v>
      </c>
      <c r="BJ2317" s="230">
        <v>4</v>
      </c>
      <c r="BK2317" s="230" t="s">
        <v>7534</v>
      </c>
      <c r="BL2317" s="198" t="s">
        <v>7412</v>
      </c>
      <c r="CQ2317" s="199">
        <v>1</v>
      </c>
    </row>
    <row r="2318" spans="52:95" x14ac:dyDescent="0.25">
      <c r="AZ2318" s="230" t="s">
        <v>2527</v>
      </c>
      <c r="BA2318" s="230" t="s">
        <v>7562</v>
      </c>
      <c r="BB2318" s="230">
        <v>1</v>
      </c>
      <c r="BC2318" s="194" t="s">
        <v>7563</v>
      </c>
      <c r="BD2318" s="194" t="s">
        <v>13981</v>
      </c>
      <c r="BJ2318" s="230">
        <v>4</v>
      </c>
      <c r="BK2318" s="230" t="s">
        <v>7564</v>
      </c>
      <c r="BL2318" s="198" t="s">
        <v>7412</v>
      </c>
      <c r="CQ2318" s="199">
        <v>1</v>
      </c>
    </row>
    <row r="2319" spans="52:95" x14ac:dyDescent="0.25">
      <c r="AZ2319" s="230" t="s">
        <v>2527</v>
      </c>
      <c r="BA2319" s="230" t="s">
        <v>7562</v>
      </c>
      <c r="BB2319" s="230">
        <v>2</v>
      </c>
      <c r="BC2319" s="194" t="s">
        <v>7589</v>
      </c>
      <c r="BD2319" s="194" t="s">
        <v>7590</v>
      </c>
      <c r="BE2319" s="194" t="s">
        <v>7591</v>
      </c>
      <c r="BF2319" s="194" t="s">
        <v>7443</v>
      </c>
      <c r="BG2319" s="194" t="s">
        <v>7442</v>
      </c>
      <c r="BH2319" s="230" t="s">
        <v>7592</v>
      </c>
      <c r="BJ2319" s="230">
        <v>4</v>
      </c>
      <c r="BK2319" s="230" t="s">
        <v>7593</v>
      </c>
      <c r="BL2319" s="198" t="s">
        <v>7412</v>
      </c>
      <c r="CQ2319" s="199">
        <v>1</v>
      </c>
    </row>
    <row r="2320" spans="52:95" x14ac:dyDescent="0.25">
      <c r="AZ2320" s="230" t="s">
        <v>2527</v>
      </c>
      <c r="BA2320" s="230" t="s">
        <v>7562</v>
      </c>
      <c r="BB2320" s="230">
        <v>3</v>
      </c>
      <c r="BC2320" s="194" t="s">
        <v>7620</v>
      </c>
      <c r="BD2320" s="194" t="s">
        <v>13977</v>
      </c>
      <c r="BE2320" s="194" t="s">
        <v>13973</v>
      </c>
      <c r="BI2320" s="194"/>
      <c r="BJ2320" s="230">
        <v>4</v>
      </c>
      <c r="BK2320" s="230" t="s">
        <v>7622</v>
      </c>
      <c r="BL2320" s="198" t="s">
        <v>7412</v>
      </c>
      <c r="CQ2320" s="199">
        <v>1</v>
      </c>
    </row>
    <row r="2321" spans="52:95" x14ac:dyDescent="0.25">
      <c r="AZ2321" s="230" t="s">
        <v>2527</v>
      </c>
      <c r="BA2321" s="230" t="s">
        <v>7562</v>
      </c>
      <c r="BB2321" s="230">
        <v>4</v>
      </c>
      <c r="BC2321" s="194" t="s">
        <v>7649</v>
      </c>
      <c r="BD2321" s="194" t="s">
        <v>7650</v>
      </c>
      <c r="BE2321" s="194" t="s">
        <v>7651</v>
      </c>
      <c r="BF2321" s="194" t="s">
        <v>7652</v>
      </c>
      <c r="BG2321" s="194" t="s">
        <v>7653</v>
      </c>
      <c r="BH2321" s="230" t="s">
        <v>7654</v>
      </c>
      <c r="BI2321" s="230" t="s">
        <v>7655</v>
      </c>
      <c r="BJ2321" s="230">
        <v>4</v>
      </c>
      <c r="BK2321" s="230" t="s">
        <v>7656</v>
      </c>
      <c r="BL2321" s="198" t="s">
        <v>7412</v>
      </c>
      <c r="CQ2321" s="199">
        <v>1</v>
      </c>
    </row>
    <row r="2322" spans="52:95" x14ac:dyDescent="0.25">
      <c r="AZ2322" s="230" t="s">
        <v>2527</v>
      </c>
      <c r="BA2322" s="230" t="s">
        <v>7562</v>
      </c>
      <c r="BB2322" s="230">
        <v>5</v>
      </c>
      <c r="BC2322" s="194" t="s">
        <v>7686</v>
      </c>
      <c r="BD2322" s="194" t="s">
        <v>7687</v>
      </c>
      <c r="BE2322" s="194" t="s">
        <v>7688</v>
      </c>
      <c r="BF2322" s="194" t="s">
        <v>7689</v>
      </c>
      <c r="BG2322" s="194" t="s">
        <v>7690</v>
      </c>
      <c r="BH2322" s="230" t="s">
        <v>7691</v>
      </c>
      <c r="BJ2322" s="230">
        <v>4</v>
      </c>
      <c r="BK2322" s="230" t="s">
        <v>7692</v>
      </c>
      <c r="BL2322" s="198" t="s">
        <v>7412</v>
      </c>
      <c r="CQ2322" s="199">
        <v>1</v>
      </c>
    </row>
    <row r="2323" spans="52:95" x14ac:dyDescent="0.25">
      <c r="AZ2323" s="230" t="s">
        <v>2527</v>
      </c>
      <c r="BA2323" s="230" t="s">
        <v>5333</v>
      </c>
      <c r="BB2323" s="230">
        <v>1</v>
      </c>
      <c r="BC2323" s="194" t="s">
        <v>7719</v>
      </c>
      <c r="BD2323" s="194" t="s">
        <v>13971</v>
      </c>
      <c r="BE2323" s="194" t="s">
        <v>8951</v>
      </c>
      <c r="BH2323" s="194"/>
      <c r="BI2323" s="194"/>
      <c r="BJ2323" s="230">
        <v>4</v>
      </c>
      <c r="BK2323" s="230" t="s">
        <v>7720</v>
      </c>
      <c r="BL2323" s="198" t="s">
        <v>7412</v>
      </c>
      <c r="CQ2323" s="199">
        <v>1</v>
      </c>
    </row>
    <row r="2324" spans="52:95" x14ac:dyDescent="0.25">
      <c r="AZ2324" s="230" t="s">
        <v>2527</v>
      </c>
      <c r="BA2324" s="230" t="s">
        <v>5333</v>
      </c>
      <c r="BB2324" s="230">
        <v>2</v>
      </c>
      <c r="BC2324" s="194" t="s">
        <v>7745</v>
      </c>
      <c r="BD2324" s="194" t="s">
        <v>7746</v>
      </c>
      <c r="BE2324" s="194" t="s">
        <v>7747</v>
      </c>
      <c r="BF2324" s="194" t="s">
        <v>7748</v>
      </c>
      <c r="BG2324" s="194" t="s">
        <v>7749</v>
      </c>
      <c r="BH2324" s="194" t="s">
        <v>7750</v>
      </c>
      <c r="BI2324" s="194"/>
      <c r="BJ2324" s="230">
        <v>4</v>
      </c>
      <c r="BK2324" s="230" t="s">
        <v>7751</v>
      </c>
      <c r="BL2324" s="198" t="s">
        <v>7412</v>
      </c>
      <c r="CQ2324" s="199">
        <v>1</v>
      </c>
    </row>
    <row r="2325" spans="52:95" x14ac:dyDescent="0.25">
      <c r="AZ2325" s="230" t="s">
        <v>2527</v>
      </c>
      <c r="BA2325" s="230" t="s">
        <v>5333</v>
      </c>
      <c r="BB2325" s="230">
        <v>3</v>
      </c>
      <c r="BC2325" s="194" t="s">
        <v>7781</v>
      </c>
      <c r="BD2325" s="194" t="s">
        <v>13982</v>
      </c>
      <c r="BE2325" s="194" t="s">
        <v>13973</v>
      </c>
      <c r="BH2325" s="194"/>
      <c r="BI2325" s="194"/>
      <c r="BJ2325" s="230">
        <v>4</v>
      </c>
      <c r="BK2325" s="230" t="s">
        <v>7782</v>
      </c>
      <c r="BL2325" s="198" t="s">
        <v>7412</v>
      </c>
      <c r="CQ2325" s="199">
        <v>1</v>
      </c>
    </row>
    <row r="2326" spans="52:95" x14ac:dyDescent="0.25">
      <c r="AZ2326" s="230" t="s">
        <v>2527</v>
      </c>
      <c r="BA2326" s="230" t="s">
        <v>5333</v>
      </c>
      <c r="BB2326" s="230">
        <v>4</v>
      </c>
      <c r="BC2326" s="194" t="s">
        <v>7806</v>
      </c>
      <c r="BD2326" s="194" t="s">
        <v>7807</v>
      </c>
      <c r="BE2326" s="194" t="s">
        <v>7808</v>
      </c>
      <c r="BF2326" s="194" t="s">
        <v>7654</v>
      </c>
      <c r="BG2326" s="194" t="s">
        <v>7809</v>
      </c>
      <c r="BH2326" s="194" t="s">
        <v>7810</v>
      </c>
      <c r="BI2326" s="194" t="s">
        <v>7811</v>
      </c>
      <c r="BJ2326" s="230">
        <v>4</v>
      </c>
      <c r="BK2326" s="230" t="s">
        <v>7812</v>
      </c>
      <c r="BL2326" s="198" t="s">
        <v>7412</v>
      </c>
      <c r="CQ2326" s="199">
        <v>1</v>
      </c>
    </row>
    <row r="2327" spans="52:95" x14ac:dyDescent="0.25">
      <c r="AZ2327" s="230" t="s">
        <v>2527</v>
      </c>
      <c r="BA2327" s="230" t="s">
        <v>5333</v>
      </c>
      <c r="BB2327" s="230">
        <v>5</v>
      </c>
      <c r="BC2327" s="194" t="s">
        <v>7836</v>
      </c>
      <c r="BD2327" s="194" t="s">
        <v>7837</v>
      </c>
      <c r="BE2327" s="194" t="s">
        <v>7838</v>
      </c>
      <c r="BF2327" s="194" t="s">
        <v>7839</v>
      </c>
      <c r="BG2327" s="194" t="s">
        <v>7840</v>
      </c>
      <c r="BH2327" s="194" t="s">
        <v>7533</v>
      </c>
      <c r="BI2327" s="194"/>
      <c r="BJ2327" s="230">
        <v>4</v>
      </c>
      <c r="BK2327" s="230" t="s">
        <v>7841</v>
      </c>
      <c r="BL2327" s="198" t="s">
        <v>7412</v>
      </c>
      <c r="CQ2327" s="199">
        <v>1</v>
      </c>
    </row>
    <row r="2328" spans="52:95" x14ac:dyDescent="0.25">
      <c r="AZ2328" s="230" t="s">
        <v>2538</v>
      </c>
      <c r="BA2328" s="230" t="s">
        <v>5332</v>
      </c>
      <c r="BB2328" s="230">
        <v>1</v>
      </c>
      <c r="BC2328" s="194" t="s">
        <v>7408</v>
      </c>
      <c r="BD2328" s="194" t="s">
        <v>13983</v>
      </c>
      <c r="BE2328" s="194" t="s">
        <v>10683</v>
      </c>
      <c r="BI2328" s="194"/>
      <c r="BJ2328" s="230">
        <v>4</v>
      </c>
      <c r="BK2328" s="230" t="s">
        <v>7411</v>
      </c>
      <c r="BL2328" s="198" t="s">
        <v>7412</v>
      </c>
      <c r="CQ2328" s="199">
        <v>1</v>
      </c>
    </row>
    <row r="2329" spans="52:95" x14ac:dyDescent="0.25">
      <c r="AZ2329" s="230" t="s">
        <v>2538</v>
      </c>
      <c r="BA2329" s="230" t="s">
        <v>5332</v>
      </c>
      <c r="BB2329" s="230">
        <v>2</v>
      </c>
      <c r="BC2329" s="194" t="s">
        <v>7439</v>
      </c>
      <c r="BD2329" s="194" t="s">
        <v>13984</v>
      </c>
      <c r="BE2329" s="194" t="s">
        <v>7441</v>
      </c>
      <c r="BF2329" s="194" t="s">
        <v>7442</v>
      </c>
      <c r="BG2329" s="194" t="s">
        <v>7443</v>
      </c>
      <c r="BJ2329" s="230">
        <v>4</v>
      </c>
      <c r="BK2329" s="230" t="s">
        <v>7444</v>
      </c>
      <c r="BL2329" s="198" t="s">
        <v>7412</v>
      </c>
      <c r="CQ2329" s="199">
        <v>1</v>
      </c>
    </row>
    <row r="2330" spans="52:95" x14ac:dyDescent="0.25">
      <c r="AZ2330" s="230" t="s">
        <v>2538</v>
      </c>
      <c r="BA2330" s="230" t="s">
        <v>5332</v>
      </c>
      <c r="BB2330" s="230">
        <v>3</v>
      </c>
      <c r="BC2330" s="194" t="s">
        <v>7472</v>
      </c>
      <c r="BD2330" s="194" t="s">
        <v>13985</v>
      </c>
      <c r="BE2330" s="194" t="s">
        <v>13973</v>
      </c>
      <c r="BI2330" s="194"/>
      <c r="BJ2330" s="230">
        <v>4</v>
      </c>
      <c r="BK2330" s="230" t="s">
        <v>7474</v>
      </c>
      <c r="BL2330" s="198" t="s">
        <v>7412</v>
      </c>
      <c r="CQ2330" s="199">
        <v>1</v>
      </c>
    </row>
    <row r="2331" spans="52:95" x14ac:dyDescent="0.25">
      <c r="AZ2331" s="230" t="s">
        <v>2538</v>
      </c>
      <c r="BA2331" s="230" t="s">
        <v>5332</v>
      </c>
      <c r="BB2331" s="230">
        <v>4</v>
      </c>
      <c r="BC2331" s="194" t="s">
        <v>7502</v>
      </c>
      <c r="BD2331" s="194" t="s">
        <v>13974</v>
      </c>
      <c r="BJ2331" s="230">
        <v>4</v>
      </c>
      <c r="BK2331" s="230" t="s">
        <v>7504</v>
      </c>
      <c r="BL2331" s="198" t="s">
        <v>7412</v>
      </c>
      <c r="CQ2331" s="199">
        <v>1</v>
      </c>
    </row>
    <row r="2332" spans="52:95" x14ac:dyDescent="0.25">
      <c r="AZ2332" s="230" t="s">
        <v>2538</v>
      </c>
      <c r="BA2332" s="230" t="s">
        <v>5332</v>
      </c>
      <c r="BB2332" s="230">
        <v>5</v>
      </c>
      <c r="BC2332" s="194" t="s">
        <v>7529</v>
      </c>
      <c r="BD2332" s="194" t="s">
        <v>13975</v>
      </c>
      <c r="BE2332" s="194" t="s">
        <v>7532</v>
      </c>
      <c r="BF2332" s="194" t="s">
        <v>7533</v>
      </c>
      <c r="BJ2332" s="230">
        <v>4</v>
      </c>
      <c r="BK2332" s="230" t="s">
        <v>7534</v>
      </c>
      <c r="BL2332" s="198" t="s">
        <v>7412</v>
      </c>
      <c r="CQ2332" s="199">
        <v>1</v>
      </c>
    </row>
    <row r="2333" spans="52:95" x14ac:dyDescent="0.25">
      <c r="AZ2333" s="230" t="s">
        <v>2538</v>
      </c>
      <c r="BA2333" s="230" t="s">
        <v>7562</v>
      </c>
      <c r="BB2333" s="230">
        <v>1</v>
      </c>
      <c r="BC2333" s="194" t="s">
        <v>7563</v>
      </c>
      <c r="BD2333" s="194" t="s">
        <v>13986</v>
      </c>
      <c r="BJ2333" s="230">
        <v>4</v>
      </c>
      <c r="BK2333" s="230" t="s">
        <v>7564</v>
      </c>
      <c r="BL2333" s="198" t="s">
        <v>7412</v>
      </c>
      <c r="CQ2333" s="199">
        <v>1</v>
      </c>
    </row>
    <row r="2334" spans="52:95" x14ac:dyDescent="0.25">
      <c r="AZ2334" s="230" t="s">
        <v>2538</v>
      </c>
      <c r="BA2334" s="230" t="s">
        <v>7562</v>
      </c>
      <c r="BB2334" s="230">
        <v>2</v>
      </c>
      <c r="BC2334" s="194" t="s">
        <v>7589</v>
      </c>
      <c r="BD2334" s="194" t="s">
        <v>7590</v>
      </c>
      <c r="BE2334" s="194" t="s">
        <v>7591</v>
      </c>
      <c r="BF2334" s="194" t="s">
        <v>7443</v>
      </c>
      <c r="BG2334" s="194" t="s">
        <v>7442</v>
      </c>
      <c r="BH2334" s="230" t="s">
        <v>7592</v>
      </c>
      <c r="BJ2334" s="230">
        <v>4</v>
      </c>
      <c r="BK2334" s="230" t="s">
        <v>7593</v>
      </c>
      <c r="BL2334" s="198" t="s">
        <v>7412</v>
      </c>
      <c r="CQ2334" s="199">
        <v>1</v>
      </c>
    </row>
    <row r="2335" spans="52:95" x14ac:dyDescent="0.25">
      <c r="AZ2335" s="230" t="s">
        <v>2538</v>
      </c>
      <c r="BA2335" s="230" t="s">
        <v>7562</v>
      </c>
      <c r="BB2335" s="230">
        <v>3</v>
      </c>
      <c r="BC2335" s="194" t="s">
        <v>7620</v>
      </c>
      <c r="BD2335" s="194" t="s">
        <v>13985</v>
      </c>
      <c r="BE2335" s="194" t="s">
        <v>13973</v>
      </c>
      <c r="BI2335" s="194"/>
      <c r="BJ2335" s="230">
        <v>4</v>
      </c>
      <c r="BK2335" s="230" t="s">
        <v>7622</v>
      </c>
      <c r="BL2335" s="198" t="s">
        <v>7412</v>
      </c>
      <c r="CQ2335" s="199">
        <v>1</v>
      </c>
    </row>
    <row r="2336" spans="52:95" x14ac:dyDescent="0.25">
      <c r="AZ2336" s="230" t="s">
        <v>2538</v>
      </c>
      <c r="BA2336" s="230" t="s">
        <v>7562</v>
      </c>
      <c r="BB2336" s="230">
        <v>4</v>
      </c>
      <c r="BC2336" s="194" t="s">
        <v>7649</v>
      </c>
      <c r="BD2336" s="194" t="s">
        <v>7650</v>
      </c>
      <c r="BE2336" s="194" t="s">
        <v>7651</v>
      </c>
      <c r="BF2336" s="194" t="s">
        <v>7652</v>
      </c>
      <c r="BG2336" s="194" t="s">
        <v>7653</v>
      </c>
      <c r="BH2336" s="230" t="s">
        <v>7654</v>
      </c>
      <c r="BI2336" s="230" t="s">
        <v>7655</v>
      </c>
      <c r="BJ2336" s="230">
        <v>4</v>
      </c>
      <c r="BK2336" s="230" t="s">
        <v>7656</v>
      </c>
      <c r="BL2336" s="198" t="s">
        <v>7412</v>
      </c>
      <c r="CQ2336" s="199">
        <v>1</v>
      </c>
    </row>
    <row r="2337" spans="52:95" x14ac:dyDescent="0.25">
      <c r="AZ2337" s="230" t="s">
        <v>2538</v>
      </c>
      <c r="BA2337" s="230" t="s">
        <v>7562</v>
      </c>
      <c r="BB2337" s="230">
        <v>5</v>
      </c>
      <c r="BC2337" s="194" t="s">
        <v>7686</v>
      </c>
      <c r="BD2337" s="194" t="s">
        <v>7687</v>
      </c>
      <c r="BE2337" s="194" t="s">
        <v>7688</v>
      </c>
      <c r="BF2337" s="194" t="s">
        <v>7689</v>
      </c>
      <c r="BG2337" s="194" t="s">
        <v>7690</v>
      </c>
      <c r="BH2337" s="230" t="s">
        <v>7691</v>
      </c>
      <c r="BJ2337" s="230">
        <v>4</v>
      </c>
      <c r="BK2337" s="230" t="s">
        <v>7692</v>
      </c>
      <c r="BL2337" s="198" t="s">
        <v>7412</v>
      </c>
      <c r="CQ2337" s="199">
        <v>1</v>
      </c>
    </row>
    <row r="2338" spans="52:95" x14ac:dyDescent="0.25">
      <c r="AZ2338" s="230" t="s">
        <v>2538</v>
      </c>
      <c r="BA2338" s="230" t="s">
        <v>5333</v>
      </c>
      <c r="BB2338" s="230">
        <v>1</v>
      </c>
      <c r="BC2338" s="194" t="s">
        <v>7719</v>
      </c>
      <c r="BD2338" s="194" t="s">
        <v>13983</v>
      </c>
      <c r="BE2338" s="194" t="s">
        <v>10683</v>
      </c>
      <c r="BH2338" s="194"/>
      <c r="BI2338" s="194"/>
      <c r="BJ2338" s="230">
        <v>4</v>
      </c>
      <c r="BK2338" s="230" t="s">
        <v>7720</v>
      </c>
      <c r="BL2338" s="198" t="s">
        <v>7412</v>
      </c>
      <c r="CQ2338" s="199">
        <v>1</v>
      </c>
    </row>
    <row r="2339" spans="52:95" x14ac:dyDescent="0.25">
      <c r="AZ2339" s="230" t="s">
        <v>2538</v>
      </c>
      <c r="BA2339" s="230" t="s">
        <v>5333</v>
      </c>
      <c r="BB2339" s="230">
        <v>2</v>
      </c>
      <c r="BC2339" s="194" t="s">
        <v>7745</v>
      </c>
      <c r="BD2339" s="194" t="s">
        <v>7746</v>
      </c>
      <c r="BE2339" s="194" t="s">
        <v>7747</v>
      </c>
      <c r="BF2339" s="194" t="s">
        <v>7748</v>
      </c>
      <c r="BG2339" s="194" t="s">
        <v>7749</v>
      </c>
      <c r="BH2339" s="194" t="s">
        <v>7750</v>
      </c>
      <c r="BI2339" s="194"/>
      <c r="BJ2339" s="230">
        <v>4</v>
      </c>
      <c r="BK2339" s="230" t="s">
        <v>7751</v>
      </c>
      <c r="BL2339" s="198" t="s">
        <v>7412</v>
      </c>
      <c r="CQ2339" s="199">
        <v>1</v>
      </c>
    </row>
    <row r="2340" spans="52:95" x14ac:dyDescent="0.25">
      <c r="AZ2340" s="230" t="s">
        <v>2538</v>
      </c>
      <c r="BA2340" s="230" t="s">
        <v>5333</v>
      </c>
      <c r="BB2340" s="230">
        <v>3</v>
      </c>
      <c r="BC2340" s="194" t="s">
        <v>7781</v>
      </c>
      <c r="BD2340" s="194" t="s">
        <v>13987</v>
      </c>
      <c r="BE2340" s="194" t="s">
        <v>13973</v>
      </c>
      <c r="BH2340" s="194"/>
      <c r="BI2340" s="194"/>
      <c r="BJ2340" s="230">
        <v>4</v>
      </c>
      <c r="BK2340" s="230" t="s">
        <v>7782</v>
      </c>
      <c r="BL2340" s="198" t="s">
        <v>7412</v>
      </c>
      <c r="CQ2340" s="199">
        <v>1</v>
      </c>
    </row>
    <row r="2341" spans="52:95" x14ac:dyDescent="0.25">
      <c r="AZ2341" s="230" t="s">
        <v>2538</v>
      </c>
      <c r="BA2341" s="230" t="s">
        <v>5333</v>
      </c>
      <c r="BB2341" s="230">
        <v>4</v>
      </c>
      <c r="BC2341" s="194" t="s">
        <v>7806</v>
      </c>
      <c r="BD2341" s="194" t="s">
        <v>7807</v>
      </c>
      <c r="BE2341" s="194" t="s">
        <v>7808</v>
      </c>
      <c r="BF2341" s="194" t="s">
        <v>7654</v>
      </c>
      <c r="BG2341" s="194" t="s">
        <v>7809</v>
      </c>
      <c r="BH2341" s="194" t="s">
        <v>7810</v>
      </c>
      <c r="BI2341" s="194" t="s">
        <v>7811</v>
      </c>
      <c r="BJ2341" s="230">
        <v>4</v>
      </c>
      <c r="BK2341" s="230" t="s">
        <v>7812</v>
      </c>
      <c r="BL2341" s="198" t="s">
        <v>7412</v>
      </c>
      <c r="CQ2341" s="199">
        <v>1</v>
      </c>
    </row>
    <row r="2342" spans="52:95" x14ac:dyDescent="0.25">
      <c r="AZ2342" s="230" t="s">
        <v>2538</v>
      </c>
      <c r="BA2342" s="230" t="s">
        <v>5333</v>
      </c>
      <c r="BB2342" s="230">
        <v>5</v>
      </c>
      <c r="BC2342" s="194" t="s">
        <v>7836</v>
      </c>
      <c r="BD2342" s="194" t="s">
        <v>7837</v>
      </c>
      <c r="BE2342" s="194" t="s">
        <v>7838</v>
      </c>
      <c r="BF2342" s="194" t="s">
        <v>7839</v>
      </c>
      <c r="BG2342" s="194" t="s">
        <v>7840</v>
      </c>
      <c r="BH2342" s="194" t="s">
        <v>7533</v>
      </c>
      <c r="BI2342" s="194"/>
      <c r="BJ2342" s="230">
        <v>4</v>
      </c>
      <c r="BK2342" s="230" t="s">
        <v>7841</v>
      </c>
      <c r="BL2342" s="198" t="s">
        <v>7412</v>
      </c>
      <c r="CQ2342" s="199">
        <v>1</v>
      </c>
    </row>
    <row r="2343" spans="52:95" x14ac:dyDescent="0.25">
      <c r="AZ2343" s="230" t="s">
        <v>2557</v>
      </c>
      <c r="BA2343" s="230" t="s">
        <v>5332</v>
      </c>
      <c r="BB2343" s="230">
        <v>1</v>
      </c>
      <c r="BC2343" s="194" t="s">
        <v>7408</v>
      </c>
      <c r="BD2343" s="194" t="s">
        <v>13988</v>
      </c>
      <c r="BE2343" s="194" t="s">
        <v>10683</v>
      </c>
      <c r="BI2343" s="194"/>
      <c r="BJ2343" s="230">
        <v>4</v>
      </c>
      <c r="BK2343" s="230" t="s">
        <v>7411</v>
      </c>
      <c r="BL2343" s="198" t="s">
        <v>7412</v>
      </c>
      <c r="CQ2343" s="199">
        <v>1</v>
      </c>
    </row>
    <row r="2344" spans="52:95" x14ac:dyDescent="0.25">
      <c r="AZ2344" s="230" t="s">
        <v>2557</v>
      </c>
      <c r="BA2344" s="230" t="s">
        <v>5332</v>
      </c>
      <c r="BB2344" s="230">
        <v>2</v>
      </c>
      <c r="BC2344" s="194" t="s">
        <v>7439</v>
      </c>
      <c r="BD2344" s="194" t="s">
        <v>13989</v>
      </c>
      <c r="BE2344" s="194" t="s">
        <v>7441</v>
      </c>
      <c r="BF2344" s="194" t="s">
        <v>7442</v>
      </c>
      <c r="BG2344" s="194" t="s">
        <v>7443</v>
      </c>
      <c r="BJ2344" s="230">
        <v>4</v>
      </c>
      <c r="BK2344" s="230" t="s">
        <v>7444</v>
      </c>
      <c r="BL2344" s="198" t="s">
        <v>7412</v>
      </c>
      <c r="CQ2344" s="199">
        <v>1</v>
      </c>
    </row>
    <row r="2345" spans="52:95" x14ac:dyDescent="0.25">
      <c r="AZ2345" s="230" t="s">
        <v>2557</v>
      </c>
      <c r="BA2345" s="230" t="s">
        <v>5332</v>
      </c>
      <c r="BB2345" s="230">
        <v>3</v>
      </c>
      <c r="BC2345" s="194" t="s">
        <v>7472</v>
      </c>
      <c r="BD2345" s="194" t="s">
        <v>13990</v>
      </c>
      <c r="BE2345" s="194" t="s">
        <v>13973</v>
      </c>
      <c r="BI2345" s="194"/>
      <c r="BJ2345" s="230">
        <v>4</v>
      </c>
      <c r="BK2345" s="230" t="s">
        <v>7474</v>
      </c>
      <c r="BL2345" s="198" t="s">
        <v>7412</v>
      </c>
      <c r="CQ2345" s="199">
        <v>1</v>
      </c>
    </row>
    <row r="2346" spans="52:95" x14ac:dyDescent="0.25">
      <c r="AZ2346" s="230" t="s">
        <v>2557</v>
      </c>
      <c r="BA2346" s="230" t="s">
        <v>5332</v>
      </c>
      <c r="BB2346" s="230">
        <v>4</v>
      </c>
      <c r="BC2346" s="194" t="s">
        <v>7502</v>
      </c>
      <c r="BD2346" s="194" t="s">
        <v>13974</v>
      </c>
      <c r="BJ2346" s="230">
        <v>4</v>
      </c>
      <c r="BK2346" s="230" t="s">
        <v>7504</v>
      </c>
      <c r="BL2346" s="198" t="s">
        <v>7412</v>
      </c>
      <c r="CQ2346" s="199">
        <v>1</v>
      </c>
    </row>
    <row r="2347" spans="52:95" x14ac:dyDescent="0.25">
      <c r="AZ2347" s="230" t="s">
        <v>2557</v>
      </c>
      <c r="BA2347" s="230" t="s">
        <v>5332</v>
      </c>
      <c r="BB2347" s="230">
        <v>5</v>
      </c>
      <c r="BC2347" s="194" t="s">
        <v>7529</v>
      </c>
      <c r="BD2347" s="194" t="s">
        <v>13975</v>
      </c>
      <c r="BE2347" s="194" t="s">
        <v>7532</v>
      </c>
      <c r="BF2347" s="194" t="s">
        <v>7533</v>
      </c>
      <c r="BJ2347" s="230">
        <v>4</v>
      </c>
      <c r="BK2347" s="230" t="s">
        <v>7534</v>
      </c>
      <c r="BL2347" s="198" t="s">
        <v>7412</v>
      </c>
      <c r="CQ2347" s="199">
        <v>1</v>
      </c>
    </row>
    <row r="2348" spans="52:95" x14ac:dyDescent="0.25">
      <c r="AZ2348" s="230" t="s">
        <v>2557</v>
      </c>
      <c r="BA2348" s="230" t="s">
        <v>7562</v>
      </c>
      <c r="BB2348" s="230">
        <v>1</v>
      </c>
      <c r="BC2348" s="194" t="s">
        <v>7563</v>
      </c>
      <c r="BD2348" s="194" t="s">
        <v>13991</v>
      </c>
      <c r="BJ2348" s="230">
        <v>4</v>
      </c>
      <c r="BK2348" s="230" t="s">
        <v>7564</v>
      </c>
      <c r="BL2348" s="198" t="s">
        <v>7412</v>
      </c>
      <c r="CQ2348" s="199">
        <v>1</v>
      </c>
    </row>
    <row r="2349" spans="52:95" x14ac:dyDescent="0.25">
      <c r="AZ2349" s="230" t="s">
        <v>2557</v>
      </c>
      <c r="BA2349" s="230" t="s">
        <v>7562</v>
      </c>
      <c r="BB2349" s="230">
        <v>2</v>
      </c>
      <c r="BC2349" s="194" t="s">
        <v>7589</v>
      </c>
      <c r="BD2349" s="194" t="s">
        <v>7590</v>
      </c>
      <c r="BE2349" s="194" t="s">
        <v>7591</v>
      </c>
      <c r="BF2349" s="194" t="s">
        <v>7443</v>
      </c>
      <c r="BG2349" s="194" t="s">
        <v>7442</v>
      </c>
      <c r="BH2349" s="230" t="s">
        <v>7592</v>
      </c>
      <c r="BJ2349" s="230">
        <v>4</v>
      </c>
      <c r="BK2349" s="230" t="s">
        <v>7593</v>
      </c>
      <c r="BL2349" s="198" t="s">
        <v>7412</v>
      </c>
      <c r="CQ2349" s="199">
        <v>1</v>
      </c>
    </row>
    <row r="2350" spans="52:95" x14ac:dyDescent="0.25">
      <c r="AZ2350" s="230" t="s">
        <v>2557</v>
      </c>
      <c r="BA2350" s="230" t="s">
        <v>7562</v>
      </c>
      <c r="BB2350" s="230">
        <v>3</v>
      </c>
      <c r="BC2350" s="194" t="s">
        <v>7620</v>
      </c>
      <c r="BD2350" s="194" t="s">
        <v>13990</v>
      </c>
      <c r="BE2350" s="194" t="s">
        <v>13973</v>
      </c>
      <c r="BI2350" s="194"/>
      <c r="BJ2350" s="230">
        <v>4</v>
      </c>
      <c r="BK2350" s="230" t="s">
        <v>7622</v>
      </c>
      <c r="BL2350" s="198" t="s">
        <v>7412</v>
      </c>
      <c r="CQ2350" s="199">
        <v>1</v>
      </c>
    </row>
    <row r="2351" spans="52:95" x14ac:dyDescent="0.25">
      <c r="AZ2351" s="230" t="s">
        <v>2557</v>
      </c>
      <c r="BA2351" s="230" t="s">
        <v>7562</v>
      </c>
      <c r="BB2351" s="230">
        <v>4</v>
      </c>
      <c r="BC2351" s="194" t="s">
        <v>7649</v>
      </c>
      <c r="BD2351" s="194" t="s">
        <v>7650</v>
      </c>
      <c r="BE2351" s="194" t="s">
        <v>7651</v>
      </c>
      <c r="BF2351" s="194" t="s">
        <v>7652</v>
      </c>
      <c r="BG2351" s="194" t="s">
        <v>7653</v>
      </c>
      <c r="BH2351" s="230" t="s">
        <v>7654</v>
      </c>
      <c r="BI2351" s="230" t="s">
        <v>7655</v>
      </c>
      <c r="BJ2351" s="230">
        <v>4</v>
      </c>
      <c r="BK2351" s="230" t="s">
        <v>7656</v>
      </c>
      <c r="BL2351" s="198" t="s">
        <v>7412</v>
      </c>
      <c r="CQ2351" s="199">
        <v>1</v>
      </c>
    </row>
    <row r="2352" spans="52:95" x14ac:dyDescent="0.25">
      <c r="AZ2352" s="230" t="s">
        <v>2557</v>
      </c>
      <c r="BA2352" s="230" t="s">
        <v>7562</v>
      </c>
      <c r="BB2352" s="230">
        <v>5</v>
      </c>
      <c r="BC2352" s="194" t="s">
        <v>7686</v>
      </c>
      <c r="BD2352" s="194" t="s">
        <v>7687</v>
      </c>
      <c r="BE2352" s="194" t="s">
        <v>7688</v>
      </c>
      <c r="BF2352" s="194" t="s">
        <v>7689</v>
      </c>
      <c r="BG2352" s="194" t="s">
        <v>7690</v>
      </c>
      <c r="BH2352" s="230" t="s">
        <v>7691</v>
      </c>
      <c r="BJ2352" s="230">
        <v>4</v>
      </c>
      <c r="BK2352" s="230" t="s">
        <v>7692</v>
      </c>
      <c r="BL2352" s="198" t="s">
        <v>7412</v>
      </c>
      <c r="CQ2352" s="199">
        <v>1</v>
      </c>
    </row>
    <row r="2353" spans="52:95" x14ac:dyDescent="0.25">
      <c r="AZ2353" s="230" t="s">
        <v>2557</v>
      </c>
      <c r="BA2353" s="230" t="s">
        <v>5333</v>
      </c>
      <c r="BB2353" s="230">
        <v>1</v>
      </c>
      <c r="BC2353" s="194" t="s">
        <v>7719</v>
      </c>
      <c r="BD2353" s="194" t="s">
        <v>13988</v>
      </c>
      <c r="BE2353" s="194" t="s">
        <v>10683</v>
      </c>
      <c r="BH2353" s="194"/>
      <c r="BI2353" s="194"/>
      <c r="BJ2353" s="230">
        <v>4</v>
      </c>
      <c r="BK2353" s="230" t="s">
        <v>7720</v>
      </c>
      <c r="BL2353" s="198" t="s">
        <v>7412</v>
      </c>
      <c r="CQ2353" s="199">
        <v>1</v>
      </c>
    </row>
    <row r="2354" spans="52:95" x14ac:dyDescent="0.25">
      <c r="AZ2354" s="230" t="s">
        <v>2557</v>
      </c>
      <c r="BA2354" s="230" t="s">
        <v>5333</v>
      </c>
      <c r="BB2354" s="230">
        <v>2</v>
      </c>
      <c r="BC2354" s="194" t="s">
        <v>7745</v>
      </c>
      <c r="BD2354" s="194" t="s">
        <v>7746</v>
      </c>
      <c r="BE2354" s="194" t="s">
        <v>7747</v>
      </c>
      <c r="BF2354" s="194" t="s">
        <v>7748</v>
      </c>
      <c r="BG2354" s="194" t="s">
        <v>7749</v>
      </c>
      <c r="BH2354" s="194" t="s">
        <v>7750</v>
      </c>
      <c r="BI2354" s="194"/>
      <c r="BJ2354" s="230">
        <v>4</v>
      </c>
      <c r="BK2354" s="230" t="s">
        <v>7751</v>
      </c>
      <c r="BL2354" s="198" t="s">
        <v>7412</v>
      </c>
      <c r="CQ2354" s="199">
        <v>1</v>
      </c>
    </row>
    <row r="2355" spans="52:95" x14ac:dyDescent="0.25">
      <c r="AZ2355" s="230" t="s">
        <v>2557</v>
      </c>
      <c r="BA2355" s="230" t="s">
        <v>5333</v>
      </c>
      <c r="BB2355" s="230">
        <v>3</v>
      </c>
      <c r="BC2355" s="194" t="s">
        <v>7781</v>
      </c>
      <c r="BD2355" s="194" t="s">
        <v>13992</v>
      </c>
      <c r="BE2355" s="194" t="s">
        <v>13973</v>
      </c>
      <c r="BH2355" s="194"/>
      <c r="BI2355" s="194"/>
      <c r="BJ2355" s="230">
        <v>4</v>
      </c>
      <c r="BK2355" s="230" t="s">
        <v>7782</v>
      </c>
      <c r="BL2355" s="198" t="s">
        <v>7412</v>
      </c>
      <c r="CQ2355" s="199">
        <v>1</v>
      </c>
    </row>
    <row r="2356" spans="52:95" x14ac:dyDescent="0.25">
      <c r="AZ2356" s="230" t="s">
        <v>2557</v>
      </c>
      <c r="BA2356" s="230" t="s">
        <v>5333</v>
      </c>
      <c r="BB2356" s="230">
        <v>4</v>
      </c>
      <c r="BC2356" s="194" t="s">
        <v>7806</v>
      </c>
      <c r="BD2356" s="194" t="s">
        <v>7807</v>
      </c>
      <c r="BE2356" s="194" t="s">
        <v>7808</v>
      </c>
      <c r="BF2356" s="194" t="s">
        <v>7654</v>
      </c>
      <c r="BG2356" s="194" t="s">
        <v>7809</v>
      </c>
      <c r="BH2356" s="194" t="s">
        <v>7810</v>
      </c>
      <c r="BI2356" s="194" t="s">
        <v>7811</v>
      </c>
      <c r="BJ2356" s="230">
        <v>4</v>
      </c>
      <c r="BK2356" s="230" t="s">
        <v>7812</v>
      </c>
      <c r="BL2356" s="198" t="s">
        <v>7412</v>
      </c>
      <c r="CQ2356" s="199">
        <v>1</v>
      </c>
    </row>
    <row r="2357" spans="52:95" x14ac:dyDescent="0.25">
      <c r="AZ2357" s="230" t="s">
        <v>2557</v>
      </c>
      <c r="BA2357" s="230" t="s">
        <v>5333</v>
      </c>
      <c r="BB2357" s="230">
        <v>5</v>
      </c>
      <c r="BC2357" s="194" t="s">
        <v>7836</v>
      </c>
      <c r="BD2357" s="194" t="s">
        <v>7837</v>
      </c>
      <c r="BE2357" s="194" t="s">
        <v>7838</v>
      </c>
      <c r="BF2357" s="194" t="s">
        <v>7839</v>
      </c>
      <c r="BG2357" s="194" t="s">
        <v>7840</v>
      </c>
      <c r="BH2357" s="194" t="s">
        <v>7533</v>
      </c>
      <c r="BI2357" s="194"/>
      <c r="BJ2357" s="230">
        <v>4</v>
      </c>
      <c r="BK2357" s="230" t="s">
        <v>7841</v>
      </c>
      <c r="BL2357" s="198" t="s">
        <v>7412</v>
      </c>
      <c r="CQ2357" s="199">
        <v>1</v>
      </c>
    </row>
    <row r="2358" spans="52:95" x14ac:dyDescent="0.25">
      <c r="AZ2358" s="230" t="s">
        <v>2567</v>
      </c>
      <c r="BA2358" s="230" t="s">
        <v>5332</v>
      </c>
      <c r="BB2358" s="230">
        <v>1</v>
      </c>
      <c r="BC2358" s="194" t="s">
        <v>7408</v>
      </c>
      <c r="BD2358" s="194" t="s">
        <v>13993</v>
      </c>
      <c r="BE2358" s="194" t="s">
        <v>10683</v>
      </c>
      <c r="BI2358" s="194"/>
      <c r="BJ2358" s="230">
        <v>4</v>
      </c>
      <c r="BK2358" s="230" t="s">
        <v>7411</v>
      </c>
      <c r="BL2358" s="198" t="s">
        <v>7412</v>
      </c>
      <c r="CQ2358" s="199">
        <v>1</v>
      </c>
    </row>
    <row r="2359" spans="52:95" x14ac:dyDescent="0.25">
      <c r="AZ2359" s="230" t="s">
        <v>2567</v>
      </c>
      <c r="BA2359" s="230" t="s">
        <v>5332</v>
      </c>
      <c r="BB2359" s="230">
        <v>2</v>
      </c>
      <c r="BC2359" s="194" t="s">
        <v>7439</v>
      </c>
      <c r="BD2359" s="194" t="s">
        <v>13994</v>
      </c>
      <c r="BE2359" s="194" t="s">
        <v>7441</v>
      </c>
      <c r="BF2359" s="194" t="s">
        <v>7442</v>
      </c>
      <c r="BG2359" s="194" t="s">
        <v>7443</v>
      </c>
      <c r="BJ2359" s="230">
        <v>4</v>
      </c>
      <c r="BK2359" s="230" t="s">
        <v>7444</v>
      </c>
      <c r="BL2359" s="198" t="s">
        <v>7412</v>
      </c>
      <c r="CQ2359" s="199">
        <v>1</v>
      </c>
    </row>
    <row r="2360" spans="52:95" x14ac:dyDescent="0.25">
      <c r="AZ2360" s="230" t="s">
        <v>2567</v>
      </c>
      <c r="BA2360" s="230" t="s">
        <v>5332</v>
      </c>
      <c r="BB2360" s="230">
        <v>3</v>
      </c>
      <c r="BC2360" s="194" t="s">
        <v>7472</v>
      </c>
      <c r="BD2360" s="194" t="s">
        <v>13995</v>
      </c>
      <c r="BE2360" s="194" t="s">
        <v>13973</v>
      </c>
      <c r="BI2360" s="194"/>
      <c r="BJ2360" s="230">
        <v>4</v>
      </c>
      <c r="BK2360" s="230" t="s">
        <v>7474</v>
      </c>
      <c r="BL2360" s="198" t="s">
        <v>7412</v>
      </c>
      <c r="CQ2360" s="199">
        <v>1</v>
      </c>
    </row>
    <row r="2361" spans="52:95" x14ac:dyDescent="0.25">
      <c r="AZ2361" s="230" t="s">
        <v>2567</v>
      </c>
      <c r="BA2361" s="230" t="s">
        <v>5332</v>
      </c>
      <c r="BB2361" s="230">
        <v>4</v>
      </c>
      <c r="BC2361" s="194" t="s">
        <v>7502</v>
      </c>
      <c r="BD2361" s="194" t="s">
        <v>13974</v>
      </c>
      <c r="BJ2361" s="230">
        <v>4</v>
      </c>
      <c r="BK2361" s="230" t="s">
        <v>7504</v>
      </c>
      <c r="BL2361" s="198" t="s">
        <v>7412</v>
      </c>
      <c r="CQ2361" s="199">
        <v>1</v>
      </c>
    </row>
    <row r="2362" spans="52:95" x14ac:dyDescent="0.25">
      <c r="AZ2362" s="230" t="s">
        <v>2567</v>
      </c>
      <c r="BA2362" s="230" t="s">
        <v>5332</v>
      </c>
      <c r="BB2362" s="230">
        <v>5</v>
      </c>
      <c r="BC2362" s="194" t="s">
        <v>7529</v>
      </c>
      <c r="BD2362" s="194" t="s">
        <v>13975</v>
      </c>
      <c r="BE2362" s="194" t="s">
        <v>7532</v>
      </c>
      <c r="BF2362" s="194" t="s">
        <v>7533</v>
      </c>
      <c r="BJ2362" s="230">
        <v>4</v>
      </c>
      <c r="BK2362" s="230" t="s">
        <v>7534</v>
      </c>
      <c r="BL2362" s="198" t="s">
        <v>7412</v>
      </c>
      <c r="CQ2362" s="199">
        <v>1</v>
      </c>
    </row>
    <row r="2363" spans="52:95" x14ac:dyDescent="0.25">
      <c r="AZ2363" s="230" t="s">
        <v>2567</v>
      </c>
      <c r="BA2363" s="230" t="s">
        <v>7562</v>
      </c>
      <c r="BB2363" s="230">
        <v>1</v>
      </c>
      <c r="BC2363" s="194" t="s">
        <v>7563</v>
      </c>
      <c r="BD2363" s="194" t="s">
        <v>13996</v>
      </c>
      <c r="BJ2363" s="230">
        <v>4</v>
      </c>
      <c r="BK2363" s="230" t="s">
        <v>7564</v>
      </c>
      <c r="BL2363" s="198" t="s">
        <v>7412</v>
      </c>
      <c r="CQ2363" s="199">
        <v>1</v>
      </c>
    </row>
    <row r="2364" spans="52:95" x14ac:dyDescent="0.25">
      <c r="AZ2364" s="230" t="s">
        <v>2567</v>
      </c>
      <c r="BA2364" s="230" t="s">
        <v>7562</v>
      </c>
      <c r="BB2364" s="230">
        <v>2</v>
      </c>
      <c r="BC2364" s="194" t="s">
        <v>7589</v>
      </c>
      <c r="BD2364" s="194" t="s">
        <v>7590</v>
      </c>
      <c r="BE2364" s="194" t="s">
        <v>7591</v>
      </c>
      <c r="BF2364" s="194" t="s">
        <v>7443</v>
      </c>
      <c r="BG2364" s="194" t="s">
        <v>7442</v>
      </c>
      <c r="BH2364" s="230" t="s">
        <v>7592</v>
      </c>
      <c r="BJ2364" s="230">
        <v>4</v>
      </c>
      <c r="BK2364" s="230" t="s">
        <v>7593</v>
      </c>
      <c r="BL2364" s="198" t="s">
        <v>7412</v>
      </c>
      <c r="CQ2364" s="199">
        <v>1</v>
      </c>
    </row>
    <row r="2365" spans="52:95" x14ac:dyDescent="0.25">
      <c r="AZ2365" s="230" t="s">
        <v>2567</v>
      </c>
      <c r="BA2365" s="230" t="s">
        <v>7562</v>
      </c>
      <c r="BB2365" s="230">
        <v>3</v>
      </c>
      <c r="BC2365" s="194" t="s">
        <v>7620</v>
      </c>
      <c r="BD2365" s="194" t="s">
        <v>13995</v>
      </c>
      <c r="BE2365" s="194" t="s">
        <v>13973</v>
      </c>
      <c r="BI2365" s="194"/>
      <c r="BJ2365" s="230">
        <v>4</v>
      </c>
      <c r="BK2365" s="230" t="s">
        <v>7622</v>
      </c>
      <c r="BL2365" s="198" t="s">
        <v>7412</v>
      </c>
      <c r="CQ2365" s="199">
        <v>1</v>
      </c>
    </row>
    <row r="2366" spans="52:95" x14ac:dyDescent="0.25">
      <c r="AZ2366" s="230" t="s">
        <v>2567</v>
      </c>
      <c r="BA2366" s="230" t="s">
        <v>7562</v>
      </c>
      <c r="BB2366" s="230">
        <v>4</v>
      </c>
      <c r="BC2366" s="194" t="s">
        <v>7649</v>
      </c>
      <c r="BD2366" s="194" t="s">
        <v>7650</v>
      </c>
      <c r="BE2366" s="194" t="s">
        <v>7651</v>
      </c>
      <c r="BF2366" s="194" t="s">
        <v>7652</v>
      </c>
      <c r="BG2366" s="194" t="s">
        <v>7653</v>
      </c>
      <c r="BH2366" s="230" t="s">
        <v>7654</v>
      </c>
      <c r="BI2366" s="230" t="s">
        <v>7655</v>
      </c>
      <c r="BJ2366" s="230">
        <v>4</v>
      </c>
      <c r="BK2366" s="230" t="s">
        <v>7656</v>
      </c>
      <c r="BL2366" s="198" t="s">
        <v>7412</v>
      </c>
      <c r="CQ2366" s="199">
        <v>1</v>
      </c>
    </row>
    <row r="2367" spans="52:95" x14ac:dyDescent="0.25">
      <c r="AZ2367" s="230" t="s">
        <v>2567</v>
      </c>
      <c r="BA2367" s="230" t="s">
        <v>7562</v>
      </c>
      <c r="BB2367" s="230">
        <v>5</v>
      </c>
      <c r="BC2367" s="194" t="s">
        <v>7686</v>
      </c>
      <c r="BD2367" s="194" t="s">
        <v>7687</v>
      </c>
      <c r="BE2367" s="194" t="s">
        <v>7688</v>
      </c>
      <c r="BF2367" s="194" t="s">
        <v>7689</v>
      </c>
      <c r="BG2367" s="194" t="s">
        <v>7690</v>
      </c>
      <c r="BH2367" s="230" t="s">
        <v>7691</v>
      </c>
      <c r="BJ2367" s="230">
        <v>4</v>
      </c>
      <c r="BK2367" s="230" t="s">
        <v>7692</v>
      </c>
      <c r="BL2367" s="198" t="s">
        <v>7412</v>
      </c>
      <c r="CQ2367" s="199">
        <v>1</v>
      </c>
    </row>
    <row r="2368" spans="52:95" x14ac:dyDescent="0.25">
      <c r="AZ2368" s="230" t="s">
        <v>2567</v>
      </c>
      <c r="BA2368" s="230" t="s">
        <v>5333</v>
      </c>
      <c r="BB2368" s="230">
        <v>1</v>
      </c>
      <c r="BC2368" s="194" t="s">
        <v>7719</v>
      </c>
      <c r="BD2368" s="194" t="s">
        <v>13993</v>
      </c>
      <c r="BE2368" s="194" t="s">
        <v>10683</v>
      </c>
      <c r="BH2368" s="194"/>
      <c r="BI2368" s="194"/>
      <c r="BJ2368" s="230">
        <v>4</v>
      </c>
      <c r="BK2368" s="230" t="s">
        <v>7720</v>
      </c>
      <c r="BL2368" s="198" t="s">
        <v>7412</v>
      </c>
      <c r="CQ2368" s="199">
        <v>1</v>
      </c>
    </row>
    <row r="2369" spans="52:95" x14ac:dyDescent="0.25">
      <c r="AZ2369" s="230" t="s">
        <v>2567</v>
      </c>
      <c r="BA2369" s="230" t="s">
        <v>5333</v>
      </c>
      <c r="BB2369" s="230">
        <v>2</v>
      </c>
      <c r="BC2369" s="194" t="s">
        <v>7745</v>
      </c>
      <c r="BD2369" s="194" t="s">
        <v>7746</v>
      </c>
      <c r="BE2369" s="194" t="s">
        <v>7747</v>
      </c>
      <c r="BF2369" s="194" t="s">
        <v>7748</v>
      </c>
      <c r="BG2369" s="194" t="s">
        <v>7749</v>
      </c>
      <c r="BH2369" s="194" t="s">
        <v>7750</v>
      </c>
      <c r="BI2369" s="194"/>
      <c r="BJ2369" s="230">
        <v>4</v>
      </c>
      <c r="BK2369" s="230" t="s">
        <v>7751</v>
      </c>
      <c r="BL2369" s="198" t="s">
        <v>7412</v>
      </c>
      <c r="CQ2369" s="199">
        <v>1</v>
      </c>
    </row>
    <row r="2370" spans="52:95" x14ac:dyDescent="0.25">
      <c r="AZ2370" s="230" t="s">
        <v>2567</v>
      </c>
      <c r="BA2370" s="230" t="s">
        <v>5333</v>
      </c>
      <c r="BB2370" s="230">
        <v>3</v>
      </c>
      <c r="BC2370" s="194" t="s">
        <v>7781</v>
      </c>
      <c r="BD2370" s="194" t="s">
        <v>13997</v>
      </c>
      <c r="BE2370" s="194" t="s">
        <v>13973</v>
      </c>
      <c r="BH2370" s="194"/>
      <c r="BI2370" s="194"/>
      <c r="BJ2370" s="230">
        <v>4</v>
      </c>
      <c r="BK2370" s="230" t="s">
        <v>7782</v>
      </c>
      <c r="BL2370" s="198" t="s">
        <v>7412</v>
      </c>
      <c r="CQ2370" s="199">
        <v>1</v>
      </c>
    </row>
    <row r="2371" spans="52:95" x14ac:dyDescent="0.25">
      <c r="AZ2371" s="230" t="s">
        <v>2567</v>
      </c>
      <c r="BA2371" s="230" t="s">
        <v>5333</v>
      </c>
      <c r="BB2371" s="230">
        <v>4</v>
      </c>
      <c r="BC2371" s="194" t="s">
        <v>7806</v>
      </c>
      <c r="BD2371" s="194" t="s">
        <v>7807</v>
      </c>
      <c r="BE2371" s="194" t="s">
        <v>7808</v>
      </c>
      <c r="BF2371" s="194" t="s">
        <v>7654</v>
      </c>
      <c r="BG2371" s="194" t="s">
        <v>7809</v>
      </c>
      <c r="BH2371" s="194" t="s">
        <v>7810</v>
      </c>
      <c r="BI2371" s="194" t="s">
        <v>7811</v>
      </c>
      <c r="BJ2371" s="230">
        <v>4</v>
      </c>
      <c r="BK2371" s="230" t="s">
        <v>7812</v>
      </c>
      <c r="BL2371" s="198" t="s">
        <v>7412</v>
      </c>
      <c r="CQ2371" s="199">
        <v>1</v>
      </c>
    </row>
    <row r="2372" spans="52:95" x14ac:dyDescent="0.25">
      <c r="AZ2372" s="230" t="s">
        <v>2567</v>
      </c>
      <c r="BA2372" s="230" t="s">
        <v>5333</v>
      </c>
      <c r="BB2372" s="230">
        <v>5</v>
      </c>
      <c r="BC2372" s="194" t="s">
        <v>7836</v>
      </c>
      <c r="BD2372" s="194" t="s">
        <v>7837</v>
      </c>
      <c r="BE2372" s="194" t="s">
        <v>7838</v>
      </c>
      <c r="BF2372" s="194" t="s">
        <v>7839</v>
      </c>
      <c r="BG2372" s="194" t="s">
        <v>7840</v>
      </c>
      <c r="BH2372" s="194" t="s">
        <v>7533</v>
      </c>
      <c r="BI2372" s="194"/>
      <c r="BJ2372" s="230">
        <v>4</v>
      </c>
      <c r="BK2372" s="230" t="s">
        <v>7841</v>
      </c>
      <c r="BL2372" s="198" t="s">
        <v>7412</v>
      </c>
      <c r="CQ2372" s="199">
        <v>1</v>
      </c>
    </row>
    <row r="2373" spans="52:95" x14ac:dyDescent="0.25">
      <c r="AZ2373" s="230" t="s">
        <v>2577</v>
      </c>
      <c r="BA2373" s="230" t="s">
        <v>5332</v>
      </c>
      <c r="BB2373" s="230">
        <v>1</v>
      </c>
      <c r="BC2373" s="194" t="s">
        <v>7408</v>
      </c>
      <c r="BD2373" s="194" t="s">
        <v>13998</v>
      </c>
      <c r="BE2373" s="194" t="s">
        <v>8951</v>
      </c>
      <c r="BI2373" s="194"/>
      <c r="BJ2373" s="230">
        <v>4</v>
      </c>
      <c r="BK2373" s="230" t="s">
        <v>7411</v>
      </c>
      <c r="BL2373" s="198" t="s">
        <v>7412</v>
      </c>
      <c r="CQ2373" s="199">
        <v>1</v>
      </c>
    </row>
    <row r="2374" spans="52:95" x14ac:dyDescent="0.25">
      <c r="AZ2374" s="230" t="s">
        <v>2577</v>
      </c>
      <c r="BA2374" s="230" t="s">
        <v>5332</v>
      </c>
      <c r="BB2374" s="230">
        <v>2</v>
      </c>
      <c r="BC2374" s="194" t="s">
        <v>7439</v>
      </c>
      <c r="BD2374" s="194" t="s">
        <v>13999</v>
      </c>
      <c r="BE2374" s="194" t="s">
        <v>7441</v>
      </c>
      <c r="BF2374" s="194" t="s">
        <v>7442</v>
      </c>
      <c r="BG2374" s="194" t="s">
        <v>7443</v>
      </c>
      <c r="BJ2374" s="230">
        <v>4</v>
      </c>
      <c r="BK2374" s="230" t="s">
        <v>7444</v>
      </c>
      <c r="BL2374" s="198" t="s">
        <v>7412</v>
      </c>
      <c r="CQ2374" s="199">
        <v>1</v>
      </c>
    </row>
    <row r="2375" spans="52:95" x14ac:dyDescent="0.25">
      <c r="AZ2375" s="230" t="s">
        <v>2577</v>
      </c>
      <c r="BA2375" s="230" t="s">
        <v>5332</v>
      </c>
      <c r="BB2375" s="230">
        <v>3</v>
      </c>
      <c r="BC2375" s="194" t="s">
        <v>7472</v>
      </c>
      <c r="BD2375" s="194" t="s">
        <v>14000</v>
      </c>
      <c r="BE2375" s="194" t="s">
        <v>13973</v>
      </c>
      <c r="BI2375" s="194"/>
      <c r="BJ2375" s="230">
        <v>4</v>
      </c>
      <c r="BK2375" s="230" t="s">
        <v>7474</v>
      </c>
      <c r="BL2375" s="198" t="s">
        <v>7412</v>
      </c>
      <c r="CQ2375" s="199">
        <v>1</v>
      </c>
    </row>
    <row r="2376" spans="52:95" x14ac:dyDescent="0.25">
      <c r="AZ2376" s="230" t="s">
        <v>2577</v>
      </c>
      <c r="BA2376" s="230" t="s">
        <v>5332</v>
      </c>
      <c r="BB2376" s="230">
        <v>4</v>
      </c>
      <c r="BC2376" s="194" t="s">
        <v>7502</v>
      </c>
      <c r="BD2376" s="194" t="s">
        <v>13974</v>
      </c>
      <c r="BJ2376" s="230">
        <v>4</v>
      </c>
      <c r="BK2376" s="230" t="s">
        <v>7504</v>
      </c>
      <c r="BL2376" s="198" t="s">
        <v>7412</v>
      </c>
      <c r="CQ2376" s="199">
        <v>1</v>
      </c>
    </row>
    <row r="2377" spans="52:95" x14ac:dyDescent="0.25">
      <c r="AZ2377" s="230" t="s">
        <v>2577</v>
      </c>
      <c r="BA2377" s="230" t="s">
        <v>5332</v>
      </c>
      <c r="BB2377" s="230">
        <v>5</v>
      </c>
      <c r="BC2377" s="194" t="s">
        <v>7529</v>
      </c>
      <c r="BD2377" s="194" t="s">
        <v>13975</v>
      </c>
      <c r="BE2377" s="194" t="s">
        <v>7532</v>
      </c>
      <c r="BF2377" s="194" t="s">
        <v>7533</v>
      </c>
      <c r="BJ2377" s="230">
        <v>4</v>
      </c>
      <c r="BK2377" s="230" t="s">
        <v>7534</v>
      </c>
      <c r="BL2377" s="198" t="s">
        <v>7412</v>
      </c>
      <c r="CQ2377" s="199">
        <v>1</v>
      </c>
    </row>
    <row r="2378" spans="52:95" x14ac:dyDescent="0.25">
      <c r="AZ2378" s="230" t="s">
        <v>2577</v>
      </c>
      <c r="BA2378" s="230" t="s">
        <v>7562</v>
      </c>
      <c r="BB2378" s="230">
        <v>1</v>
      </c>
      <c r="BC2378" s="194" t="s">
        <v>7563</v>
      </c>
      <c r="BD2378" s="194" t="s">
        <v>14001</v>
      </c>
      <c r="BJ2378" s="230">
        <v>4</v>
      </c>
      <c r="BK2378" s="230" t="s">
        <v>7564</v>
      </c>
      <c r="BL2378" s="198" t="s">
        <v>7412</v>
      </c>
      <c r="CQ2378" s="199">
        <v>1</v>
      </c>
    </row>
    <row r="2379" spans="52:95" x14ac:dyDescent="0.25">
      <c r="AZ2379" s="230" t="s">
        <v>2577</v>
      </c>
      <c r="BA2379" s="230" t="s">
        <v>7562</v>
      </c>
      <c r="BB2379" s="230">
        <v>2</v>
      </c>
      <c r="BC2379" s="194" t="s">
        <v>7589</v>
      </c>
      <c r="BD2379" s="194" t="s">
        <v>7590</v>
      </c>
      <c r="BE2379" s="194" t="s">
        <v>7591</v>
      </c>
      <c r="BF2379" s="194" t="s">
        <v>7443</v>
      </c>
      <c r="BG2379" s="194" t="s">
        <v>7442</v>
      </c>
      <c r="BH2379" s="230" t="s">
        <v>7592</v>
      </c>
      <c r="BJ2379" s="230">
        <v>4</v>
      </c>
      <c r="BK2379" s="230" t="s">
        <v>7593</v>
      </c>
      <c r="BL2379" s="198" t="s">
        <v>7412</v>
      </c>
      <c r="CQ2379" s="199">
        <v>1</v>
      </c>
    </row>
    <row r="2380" spans="52:95" x14ac:dyDescent="0.25">
      <c r="AZ2380" s="230" t="s">
        <v>2577</v>
      </c>
      <c r="BA2380" s="230" t="s">
        <v>7562</v>
      </c>
      <c r="BB2380" s="230">
        <v>3</v>
      </c>
      <c r="BC2380" s="194" t="s">
        <v>7620</v>
      </c>
      <c r="BD2380" s="194" t="s">
        <v>14000</v>
      </c>
      <c r="BE2380" s="194" t="s">
        <v>13973</v>
      </c>
      <c r="BI2380" s="194"/>
      <c r="BJ2380" s="230">
        <v>4</v>
      </c>
      <c r="BK2380" s="230" t="s">
        <v>7622</v>
      </c>
      <c r="BL2380" s="198" t="s">
        <v>7412</v>
      </c>
      <c r="CQ2380" s="199">
        <v>1</v>
      </c>
    </row>
    <row r="2381" spans="52:95" x14ac:dyDescent="0.25">
      <c r="AZ2381" s="230" t="s">
        <v>2577</v>
      </c>
      <c r="BA2381" s="230" t="s">
        <v>7562</v>
      </c>
      <c r="BB2381" s="230">
        <v>4</v>
      </c>
      <c r="BC2381" s="194" t="s">
        <v>7649</v>
      </c>
      <c r="BD2381" s="194" t="s">
        <v>7650</v>
      </c>
      <c r="BE2381" s="194" t="s">
        <v>7651</v>
      </c>
      <c r="BF2381" s="194" t="s">
        <v>7652</v>
      </c>
      <c r="BG2381" s="194" t="s">
        <v>7653</v>
      </c>
      <c r="BH2381" s="230" t="s">
        <v>7654</v>
      </c>
      <c r="BI2381" s="230" t="s">
        <v>7655</v>
      </c>
      <c r="BJ2381" s="230">
        <v>4</v>
      </c>
      <c r="BK2381" s="230" t="s">
        <v>7656</v>
      </c>
      <c r="BL2381" s="198" t="s">
        <v>7412</v>
      </c>
      <c r="CQ2381" s="199">
        <v>1</v>
      </c>
    </row>
    <row r="2382" spans="52:95" x14ac:dyDescent="0.25">
      <c r="AZ2382" s="230" t="s">
        <v>2577</v>
      </c>
      <c r="BA2382" s="230" t="s">
        <v>7562</v>
      </c>
      <c r="BB2382" s="230">
        <v>5</v>
      </c>
      <c r="BC2382" s="194" t="s">
        <v>7686</v>
      </c>
      <c r="BD2382" s="194" t="s">
        <v>7687</v>
      </c>
      <c r="BE2382" s="194" t="s">
        <v>7688</v>
      </c>
      <c r="BF2382" s="194" t="s">
        <v>7689</v>
      </c>
      <c r="BG2382" s="194" t="s">
        <v>7690</v>
      </c>
      <c r="BH2382" s="230" t="s">
        <v>7691</v>
      </c>
      <c r="BJ2382" s="230">
        <v>4</v>
      </c>
      <c r="BK2382" s="230" t="s">
        <v>7692</v>
      </c>
      <c r="BL2382" s="198" t="s">
        <v>7412</v>
      </c>
      <c r="CQ2382" s="199">
        <v>1</v>
      </c>
    </row>
    <row r="2383" spans="52:95" x14ac:dyDescent="0.25">
      <c r="AZ2383" s="230" t="s">
        <v>2577</v>
      </c>
      <c r="BA2383" s="230" t="s">
        <v>5333</v>
      </c>
      <c r="BB2383" s="230">
        <v>1</v>
      </c>
      <c r="BC2383" s="194" t="s">
        <v>7719</v>
      </c>
      <c r="BD2383" s="194" t="s">
        <v>13998</v>
      </c>
      <c r="BE2383" s="194" t="s">
        <v>8951</v>
      </c>
      <c r="BH2383" s="194"/>
      <c r="BI2383" s="194"/>
      <c r="BJ2383" s="230">
        <v>4</v>
      </c>
      <c r="BK2383" s="230" t="s">
        <v>7720</v>
      </c>
      <c r="BL2383" s="198" t="s">
        <v>7412</v>
      </c>
      <c r="CQ2383" s="199">
        <v>1</v>
      </c>
    </row>
    <row r="2384" spans="52:95" x14ac:dyDescent="0.25">
      <c r="AZ2384" s="230" t="s">
        <v>2577</v>
      </c>
      <c r="BA2384" s="230" t="s">
        <v>5333</v>
      </c>
      <c r="BB2384" s="230">
        <v>2</v>
      </c>
      <c r="BC2384" s="194" t="s">
        <v>7745</v>
      </c>
      <c r="BD2384" s="194" t="s">
        <v>7746</v>
      </c>
      <c r="BE2384" s="194" t="s">
        <v>7747</v>
      </c>
      <c r="BF2384" s="194" t="s">
        <v>7748</v>
      </c>
      <c r="BG2384" s="194" t="s">
        <v>7749</v>
      </c>
      <c r="BH2384" s="194" t="s">
        <v>7750</v>
      </c>
      <c r="BI2384" s="194"/>
      <c r="BJ2384" s="230">
        <v>4</v>
      </c>
      <c r="BK2384" s="230" t="s">
        <v>7751</v>
      </c>
      <c r="BL2384" s="198" t="s">
        <v>7412</v>
      </c>
      <c r="CQ2384" s="199">
        <v>1</v>
      </c>
    </row>
    <row r="2385" spans="52:95" x14ac:dyDescent="0.25">
      <c r="AZ2385" s="230" t="s">
        <v>2577</v>
      </c>
      <c r="BA2385" s="230" t="s">
        <v>5333</v>
      </c>
      <c r="BB2385" s="230">
        <v>3</v>
      </c>
      <c r="BC2385" s="194" t="s">
        <v>7781</v>
      </c>
      <c r="BD2385" s="194" t="s">
        <v>14002</v>
      </c>
      <c r="BE2385" s="194" t="s">
        <v>13973</v>
      </c>
      <c r="BH2385" s="194"/>
      <c r="BI2385" s="194"/>
      <c r="BJ2385" s="230">
        <v>4</v>
      </c>
      <c r="BK2385" s="230" t="s">
        <v>7782</v>
      </c>
      <c r="BL2385" s="198" t="s">
        <v>7412</v>
      </c>
      <c r="CQ2385" s="199">
        <v>1</v>
      </c>
    </row>
    <row r="2386" spans="52:95" x14ac:dyDescent="0.25">
      <c r="AZ2386" s="230" t="s">
        <v>2577</v>
      </c>
      <c r="BA2386" s="230" t="s">
        <v>5333</v>
      </c>
      <c r="BB2386" s="230">
        <v>4</v>
      </c>
      <c r="BC2386" s="194" t="s">
        <v>7806</v>
      </c>
      <c r="BD2386" s="194" t="s">
        <v>7807</v>
      </c>
      <c r="BE2386" s="194" t="s">
        <v>7808</v>
      </c>
      <c r="BF2386" s="194" t="s">
        <v>7654</v>
      </c>
      <c r="BG2386" s="194" t="s">
        <v>7809</v>
      </c>
      <c r="BH2386" s="194" t="s">
        <v>7810</v>
      </c>
      <c r="BI2386" s="194" t="s">
        <v>7811</v>
      </c>
      <c r="BJ2386" s="230">
        <v>4</v>
      </c>
      <c r="BK2386" s="230" t="s">
        <v>7812</v>
      </c>
      <c r="BL2386" s="198" t="s">
        <v>7412</v>
      </c>
      <c r="CQ2386" s="199">
        <v>1</v>
      </c>
    </row>
    <row r="2387" spans="52:95" x14ac:dyDescent="0.25">
      <c r="AZ2387" s="230" t="s">
        <v>2577</v>
      </c>
      <c r="BA2387" s="230" t="s">
        <v>5333</v>
      </c>
      <c r="BB2387" s="230">
        <v>5</v>
      </c>
      <c r="BC2387" s="194" t="s">
        <v>7836</v>
      </c>
      <c r="BD2387" s="194" t="s">
        <v>7837</v>
      </c>
      <c r="BE2387" s="194" t="s">
        <v>7838</v>
      </c>
      <c r="BF2387" s="194" t="s">
        <v>7839</v>
      </c>
      <c r="BG2387" s="194" t="s">
        <v>7840</v>
      </c>
      <c r="BH2387" s="194" t="s">
        <v>7533</v>
      </c>
      <c r="BI2387" s="194"/>
      <c r="BJ2387" s="230">
        <v>4</v>
      </c>
      <c r="BK2387" s="230" t="s">
        <v>7841</v>
      </c>
      <c r="BL2387" s="198" t="s">
        <v>7412</v>
      </c>
      <c r="CQ2387" s="199">
        <v>1</v>
      </c>
    </row>
    <row r="2388" spans="52:95" x14ac:dyDescent="0.25">
      <c r="AZ2388" s="230" t="s">
        <v>2587</v>
      </c>
      <c r="BA2388" s="230" t="s">
        <v>5332</v>
      </c>
      <c r="BB2388" s="230">
        <v>1</v>
      </c>
      <c r="BC2388" s="194" t="s">
        <v>7408</v>
      </c>
      <c r="BD2388" s="194" t="s">
        <v>14003</v>
      </c>
      <c r="BE2388" s="194" t="s">
        <v>10683</v>
      </c>
      <c r="BI2388" s="194"/>
      <c r="BJ2388" s="230">
        <v>4</v>
      </c>
      <c r="BK2388" s="230" t="s">
        <v>7411</v>
      </c>
      <c r="BL2388" s="198" t="s">
        <v>7412</v>
      </c>
      <c r="CQ2388" s="199">
        <v>1</v>
      </c>
    </row>
    <row r="2389" spans="52:95" x14ac:dyDescent="0.25">
      <c r="AZ2389" s="230" t="s">
        <v>2587</v>
      </c>
      <c r="BA2389" s="230" t="s">
        <v>5332</v>
      </c>
      <c r="BB2389" s="230">
        <v>2</v>
      </c>
      <c r="BC2389" s="194" t="s">
        <v>7439</v>
      </c>
      <c r="BD2389" s="194" t="s">
        <v>14004</v>
      </c>
      <c r="BE2389" s="194" t="s">
        <v>7441</v>
      </c>
      <c r="BF2389" s="194" t="s">
        <v>7442</v>
      </c>
      <c r="BG2389" s="194" t="s">
        <v>7443</v>
      </c>
      <c r="BJ2389" s="230">
        <v>4</v>
      </c>
      <c r="BK2389" s="230" t="s">
        <v>7444</v>
      </c>
      <c r="BL2389" s="198" t="s">
        <v>7412</v>
      </c>
      <c r="CQ2389" s="199">
        <v>1</v>
      </c>
    </row>
    <row r="2390" spans="52:95" x14ac:dyDescent="0.25">
      <c r="AZ2390" s="230" t="s">
        <v>2587</v>
      </c>
      <c r="BA2390" s="230" t="s">
        <v>5332</v>
      </c>
      <c r="BB2390" s="230">
        <v>3</v>
      </c>
      <c r="BC2390" s="194" t="s">
        <v>7472</v>
      </c>
      <c r="BD2390" s="194" t="s">
        <v>14005</v>
      </c>
      <c r="BE2390" s="194" t="s">
        <v>13973</v>
      </c>
      <c r="BI2390" s="194"/>
      <c r="BJ2390" s="230">
        <v>4</v>
      </c>
      <c r="BK2390" s="230" t="s">
        <v>7474</v>
      </c>
      <c r="BL2390" s="198" t="s">
        <v>7412</v>
      </c>
      <c r="CQ2390" s="199">
        <v>1</v>
      </c>
    </row>
    <row r="2391" spans="52:95" x14ac:dyDescent="0.25">
      <c r="AZ2391" s="230" t="s">
        <v>2587</v>
      </c>
      <c r="BA2391" s="230" t="s">
        <v>5332</v>
      </c>
      <c r="BB2391" s="230">
        <v>4</v>
      </c>
      <c r="BC2391" s="194" t="s">
        <v>7502</v>
      </c>
      <c r="BD2391" s="194" t="s">
        <v>13974</v>
      </c>
      <c r="BJ2391" s="230">
        <v>4</v>
      </c>
      <c r="BK2391" s="230" t="s">
        <v>7504</v>
      </c>
      <c r="BL2391" s="198" t="s">
        <v>7412</v>
      </c>
      <c r="CQ2391" s="199">
        <v>1</v>
      </c>
    </row>
    <row r="2392" spans="52:95" x14ac:dyDescent="0.25">
      <c r="AZ2392" s="230" t="s">
        <v>2587</v>
      </c>
      <c r="BA2392" s="230" t="s">
        <v>5332</v>
      </c>
      <c r="BB2392" s="230">
        <v>5</v>
      </c>
      <c r="BC2392" s="194" t="s">
        <v>7529</v>
      </c>
      <c r="BD2392" s="194" t="s">
        <v>13975</v>
      </c>
      <c r="BE2392" s="194" t="s">
        <v>7532</v>
      </c>
      <c r="BF2392" s="194" t="s">
        <v>7533</v>
      </c>
      <c r="BJ2392" s="230">
        <v>4</v>
      </c>
      <c r="BK2392" s="230" t="s">
        <v>7534</v>
      </c>
      <c r="BL2392" s="198" t="s">
        <v>7412</v>
      </c>
      <c r="CQ2392" s="199">
        <v>1</v>
      </c>
    </row>
    <row r="2393" spans="52:95" x14ac:dyDescent="0.25">
      <c r="AZ2393" s="230" t="s">
        <v>2587</v>
      </c>
      <c r="BA2393" s="230" t="s">
        <v>7562</v>
      </c>
      <c r="BB2393" s="230">
        <v>1</v>
      </c>
      <c r="BC2393" s="194" t="s">
        <v>7563</v>
      </c>
      <c r="BD2393" s="194" t="s">
        <v>14006</v>
      </c>
      <c r="BJ2393" s="230">
        <v>4</v>
      </c>
      <c r="BK2393" s="230" t="s">
        <v>7564</v>
      </c>
      <c r="BL2393" s="198" t="s">
        <v>7412</v>
      </c>
      <c r="CQ2393" s="199">
        <v>1</v>
      </c>
    </row>
    <row r="2394" spans="52:95" x14ac:dyDescent="0.25">
      <c r="AZ2394" s="230" t="s">
        <v>2587</v>
      </c>
      <c r="BA2394" s="230" t="s">
        <v>7562</v>
      </c>
      <c r="BB2394" s="230">
        <v>2</v>
      </c>
      <c r="BC2394" s="194" t="s">
        <v>7589</v>
      </c>
      <c r="BD2394" s="194" t="s">
        <v>7590</v>
      </c>
      <c r="BE2394" s="194" t="s">
        <v>7591</v>
      </c>
      <c r="BF2394" s="194" t="s">
        <v>7443</v>
      </c>
      <c r="BG2394" s="194" t="s">
        <v>7442</v>
      </c>
      <c r="BH2394" s="230" t="s">
        <v>7592</v>
      </c>
      <c r="BJ2394" s="230">
        <v>4</v>
      </c>
      <c r="BK2394" s="230" t="s">
        <v>7593</v>
      </c>
      <c r="BL2394" s="198" t="s">
        <v>7412</v>
      </c>
      <c r="CQ2394" s="199">
        <v>1</v>
      </c>
    </row>
    <row r="2395" spans="52:95" x14ac:dyDescent="0.25">
      <c r="AZ2395" s="230" t="s">
        <v>2587</v>
      </c>
      <c r="BA2395" s="230" t="s">
        <v>7562</v>
      </c>
      <c r="BB2395" s="230">
        <v>3</v>
      </c>
      <c r="BC2395" s="194" t="s">
        <v>7620</v>
      </c>
      <c r="BD2395" s="194" t="s">
        <v>14005</v>
      </c>
      <c r="BE2395" s="194" t="s">
        <v>13973</v>
      </c>
      <c r="BI2395" s="194"/>
      <c r="BJ2395" s="230">
        <v>4</v>
      </c>
      <c r="BK2395" s="230" t="s">
        <v>7622</v>
      </c>
      <c r="BL2395" s="198" t="s">
        <v>7412</v>
      </c>
      <c r="CQ2395" s="199">
        <v>1</v>
      </c>
    </row>
    <row r="2396" spans="52:95" x14ac:dyDescent="0.25">
      <c r="AZ2396" s="230" t="s">
        <v>2587</v>
      </c>
      <c r="BA2396" s="230" t="s">
        <v>7562</v>
      </c>
      <c r="BB2396" s="230">
        <v>4</v>
      </c>
      <c r="BC2396" s="194" t="s">
        <v>7649</v>
      </c>
      <c r="BD2396" s="194" t="s">
        <v>7650</v>
      </c>
      <c r="BE2396" s="194" t="s">
        <v>7651</v>
      </c>
      <c r="BF2396" s="194" t="s">
        <v>7652</v>
      </c>
      <c r="BG2396" s="194" t="s">
        <v>7653</v>
      </c>
      <c r="BH2396" s="230" t="s">
        <v>7654</v>
      </c>
      <c r="BI2396" s="230" t="s">
        <v>7655</v>
      </c>
      <c r="BJ2396" s="230">
        <v>4</v>
      </c>
      <c r="BK2396" s="230" t="s">
        <v>7656</v>
      </c>
      <c r="BL2396" s="198" t="s">
        <v>7412</v>
      </c>
      <c r="CQ2396" s="199">
        <v>1</v>
      </c>
    </row>
    <row r="2397" spans="52:95" x14ac:dyDescent="0.25">
      <c r="AZ2397" s="230" t="s">
        <v>2587</v>
      </c>
      <c r="BA2397" s="230" t="s">
        <v>7562</v>
      </c>
      <c r="BB2397" s="230">
        <v>5</v>
      </c>
      <c r="BC2397" s="194" t="s">
        <v>7686</v>
      </c>
      <c r="BD2397" s="194" t="s">
        <v>7687</v>
      </c>
      <c r="BE2397" s="194" t="s">
        <v>7688</v>
      </c>
      <c r="BF2397" s="194" t="s">
        <v>7689</v>
      </c>
      <c r="BG2397" s="194" t="s">
        <v>7690</v>
      </c>
      <c r="BH2397" s="230" t="s">
        <v>7691</v>
      </c>
      <c r="BJ2397" s="230">
        <v>4</v>
      </c>
      <c r="BK2397" s="230" t="s">
        <v>7692</v>
      </c>
      <c r="BL2397" s="198" t="s">
        <v>7412</v>
      </c>
      <c r="CQ2397" s="199">
        <v>1</v>
      </c>
    </row>
    <row r="2398" spans="52:95" x14ac:dyDescent="0.25">
      <c r="AZ2398" s="230" t="s">
        <v>2587</v>
      </c>
      <c r="BA2398" s="230" t="s">
        <v>5333</v>
      </c>
      <c r="BB2398" s="230">
        <v>1</v>
      </c>
      <c r="BC2398" s="194" t="s">
        <v>7719</v>
      </c>
      <c r="BD2398" s="194" t="s">
        <v>14003</v>
      </c>
      <c r="BE2398" s="194" t="s">
        <v>10683</v>
      </c>
      <c r="BH2398" s="194"/>
      <c r="BI2398" s="194"/>
      <c r="BJ2398" s="230">
        <v>4</v>
      </c>
      <c r="BK2398" s="230" t="s">
        <v>7720</v>
      </c>
      <c r="BL2398" s="198" t="s">
        <v>7412</v>
      </c>
      <c r="CQ2398" s="199">
        <v>1</v>
      </c>
    </row>
    <row r="2399" spans="52:95" x14ac:dyDescent="0.25">
      <c r="AZ2399" s="230" t="s">
        <v>2587</v>
      </c>
      <c r="BA2399" s="230" t="s">
        <v>5333</v>
      </c>
      <c r="BB2399" s="230">
        <v>2</v>
      </c>
      <c r="BC2399" s="194" t="s">
        <v>7745</v>
      </c>
      <c r="BD2399" s="194" t="s">
        <v>7746</v>
      </c>
      <c r="BE2399" s="194" t="s">
        <v>7747</v>
      </c>
      <c r="BF2399" s="194" t="s">
        <v>7748</v>
      </c>
      <c r="BG2399" s="194" t="s">
        <v>7749</v>
      </c>
      <c r="BH2399" s="194" t="s">
        <v>7750</v>
      </c>
      <c r="BI2399" s="194"/>
      <c r="BJ2399" s="230">
        <v>4</v>
      </c>
      <c r="BK2399" s="230" t="s">
        <v>7751</v>
      </c>
      <c r="BL2399" s="198" t="s">
        <v>7412</v>
      </c>
      <c r="CQ2399" s="199">
        <v>1</v>
      </c>
    </row>
    <row r="2400" spans="52:95" x14ac:dyDescent="0.25">
      <c r="AZ2400" s="230" t="s">
        <v>2587</v>
      </c>
      <c r="BA2400" s="230" t="s">
        <v>5333</v>
      </c>
      <c r="BB2400" s="230">
        <v>3</v>
      </c>
      <c r="BC2400" s="194" t="s">
        <v>7781</v>
      </c>
      <c r="BD2400" s="194" t="s">
        <v>14007</v>
      </c>
      <c r="BE2400" s="194" t="s">
        <v>13973</v>
      </c>
      <c r="BH2400" s="194"/>
      <c r="BI2400" s="194"/>
      <c r="BJ2400" s="230">
        <v>4</v>
      </c>
      <c r="BK2400" s="230" t="s">
        <v>7782</v>
      </c>
      <c r="BL2400" s="198" t="s">
        <v>7412</v>
      </c>
      <c r="CQ2400" s="199">
        <v>1</v>
      </c>
    </row>
    <row r="2401" spans="52:95" x14ac:dyDescent="0.25">
      <c r="AZ2401" s="230" t="s">
        <v>2587</v>
      </c>
      <c r="BA2401" s="230" t="s">
        <v>5333</v>
      </c>
      <c r="BB2401" s="230">
        <v>4</v>
      </c>
      <c r="BC2401" s="194" t="s">
        <v>7806</v>
      </c>
      <c r="BD2401" s="194" t="s">
        <v>7807</v>
      </c>
      <c r="BE2401" s="194" t="s">
        <v>7808</v>
      </c>
      <c r="BF2401" s="194" t="s">
        <v>7654</v>
      </c>
      <c r="BG2401" s="194" t="s">
        <v>7809</v>
      </c>
      <c r="BH2401" s="194" t="s">
        <v>7810</v>
      </c>
      <c r="BI2401" s="194" t="s">
        <v>7811</v>
      </c>
      <c r="BJ2401" s="230">
        <v>4</v>
      </c>
      <c r="BK2401" s="230" t="s">
        <v>7812</v>
      </c>
      <c r="BL2401" s="198" t="s">
        <v>7412</v>
      </c>
      <c r="CQ2401" s="199">
        <v>1</v>
      </c>
    </row>
    <row r="2402" spans="52:95" x14ac:dyDescent="0.25">
      <c r="AZ2402" s="230" t="s">
        <v>2587</v>
      </c>
      <c r="BA2402" s="230" t="s">
        <v>5333</v>
      </c>
      <c r="BB2402" s="230">
        <v>5</v>
      </c>
      <c r="BC2402" s="194" t="s">
        <v>7836</v>
      </c>
      <c r="BD2402" s="194" t="s">
        <v>7837</v>
      </c>
      <c r="BE2402" s="194" t="s">
        <v>7838</v>
      </c>
      <c r="BF2402" s="194" t="s">
        <v>7839</v>
      </c>
      <c r="BG2402" s="194" t="s">
        <v>7840</v>
      </c>
      <c r="BH2402" s="194" t="s">
        <v>7533</v>
      </c>
      <c r="BI2402" s="194"/>
      <c r="BJ2402" s="230">
        <v>4</v>
      </c>
      <c r="BK2402" s="230" t="s">
        <v>7841</v>
      </c>
      <c r="BL2402" s="198" t="s">
        <v>7412</v>
      </c>
      <c r="CQ2402" s="199">
        <v>1</v>
      </c>
    </row>
    <row r="2403" spans="52:95" x14ac:dyDescent="0.25">
      <c r="AZ2403" s="230" t="s">
        <v>2597</v>
      </c>
      <c r="BA2403" s="230" t="s">
        <v>5332</v>
      </c>
      <c r="BB2403" s="230">
        <v>1</v>
      </c>
      <c r="BC2403" s="194" t="s">
        <v>7408</v>
      </c>
      <c r="BD2403" s="194" t="s">
        <v>14008</v>
      </c>
      <c r="BE2403" s="194" t="s">
        <v>10683</v>
      </c>
      <c r="BI2403" s="194"/>
      <c r="BJ2403" s="230">
        <v>4</v>
      </c>
      <c r="BK2403" s="230" t="s">
        <v>7411</v>
      </c>
      <c r="BL2403" s="198" t="s">
        <v>7412</v>
      </c>
      <c r="CQ2403" s="199">
        <v>1</v>
      </c>
    </row>
    <row r="2404" spans="52:95" x14ac:dyDescent="0.25">
      <c r="AZ2404" s="230" t="s">
        <v>2597</v>
      </c>
      <c r="BA2404" s="230" t="s">
        <v>5332</v>
      </c>
      <c r="BB2404" s="230">
        <v>2</v>
      </c>
      <c r="BC2404" s="194" t="s">
        <v>7439</v>
      </c>
      <c r="BD2404" s="194" t="s">
        <v>14009</v>
      </c>
      <c r="BE2404" s="194" t="s">
        <v>7441</v>
      </c>
      <c r="BF2404" s="194" t="s">
        <v>7442</v>
      </c>
      <c r="BG2404" s="194" t="s">
        <v>7443</v>
      </c>
      <c r="BJ2404" s="230">
        <v>4</v>
      </c>
      <c r="BK2404" s="230" t="s">
        <v>7444</v>
      </c>
      <c r="BL2404" s="198" t="s">
        <v>7412</v>
      </c>
      <c r="CQ2404" s="199">
        <v>1</v>
      </c>
    </row>
    <row r="2405" spans="52:95" x14ac:dyDescent="0.25">
      <c r="AZ2405" s="230" t="s">
        <v>2597</v>
      </c>
      <c r="BA2405" s="230" t="s">
        <v>5332</v>
      </c>
      <c r="BB2405" s="230">
        <v>3</v>
      </c>
      <c r="BC2405" s="194" t="s">
        <v>7472</v>
      </c>
      <c r="BD2405" s="194" t="s">
        <v>14010</v>
      </c>
      <c r="BE2405" s="194" t="s">
        <v>13973</v>
      </c>
      <c r="BI2405" s="194"/>
      <c r="BJ2405" s="230">
        <v>4</v>
      </c>
      <c r="BK2405" s="230" t="s">
        <v>7474</v>
      </c>
      <c r="BL2405" s="198" t="s">
        <v>7412</v>
      </c>
      <c r="CQ2405" s="199">
        <v>1</v>
      </c>
    </row>
    <row r="2406" spans="52:95" x14ac:dyDescent="0.25">
      <c r="AZ2406" s="230" t="s">
        <v>2597</v>
      </c>
      <c r="BA2406" s="230" t="s">
        <v>5332</v>
      </c>
      <c r="BB2406" s="230">
        <v>4</v>
      </c>
      <c r="BC2406" s="194" t="s">
        <v>7502</v>
      </c>
      <c r="BD2406" s="194" t="s">
        <v>13974</v>
      </c>
      <c r="BJ2406" s="230">
        <v>4</v>
      </c>
      <c r="BK2406" s="230" t="s">
        <v>7504</v>
      </c>
      <c r="BL2406" s="198" t="s">
        <v>7412</v>
      </c>
      <c r="CQ2406" s="199">
        <v>1</v>
      </c>
    </row>
    <row r="2407" spans="52:95" x14ac:dyDescent="0.25">
      <c r="AZ2407" s="230" t="s">
        <v>2597</v>
      </c>
      <c r="BA2407" s="230" t="s">
        <v>5332</v>
      </c>
      <c r="BB2407" s="230">
        <v>5</v>
      </c>
      <c r="BC2407" s="194" t="s">
        <v>7529</v>
      </c>
      <c r="BD2407" s="194" t="s">
        <v>13975</v>
      </c>
      <c r="BE2407" s="194" t="s">
        <v>7532</v>
      </c>
      <c r="BF2407" s="194" t="s">
        <v>7533</v>
      </c>
      <c r="BJ2407" s="230">
        <v>4</v>
      </c>
      <c r="BK2407" s="230" t="s">
        <v>7534</v>
      </c>
      <c r="BL2407" s="198" t="s">
        <v>7412</v>
      </c>
      <c r="CQ2407" s="199">
        <v>1</v>
      </c>
    </row>
    <row r="2408" spans="52:95" x14ac:dyDescent="0.25">
      <c r="AZ2408" s="230" t="s">
        <v>2597</v>
      </c>
      <c r="BA2408" s="230" t="s">
        <v>7562</v>
      </c>
      <c r="BB2408" s="230">
        <v>1</v>
      </c>
      <c r="BC2408" s="194" t="s">
        <v>7563</v>
      </c>
      <c r="BD2408" s="194" t="s">
        <v>14011</v>
      </c>
      <c r="BJ2408" s="230">
        <v>4</v>
      </c>
      <c r="BK2408" s="230" t="s">
        <v>7564</v>
      </c>
      <c r="BL2408" s="198" t="s">
        <v>7412</v>
      </c>
      <c r="CQ2408" s="199">
        <v>1</v>
      </c>
    </row>
    <row r="2409" spans="52:95" x14ac:dyDescent="0.25">
      <c r="AZ2409" s="230" t="s">
        <v>2597</v>
      </c>
      <c r="BA2409" s="230" t="s">
        <v>7562</v>
      </c>
      <c r="BB2409" s="230">
        <v>2</v>
      </c>
      <c r="BC2409" s="194" t="s">
        <v>7589</v>
      </c>
      <c r="BD2409" s="194" t="s">
        <v>7590</v>
      </c>
      <c r="BE2409" s="194" t="s">
        <v>7591</v>
      </c>
      <c r="BF2409" s="194" t="s">
        <v>7443</v>
      </c>
      <c r="BG2409" s="194" t="s">
        <v>7442</v>
      </c>
      <c r="BH2409" s="230" t="s">
        <v>7592</v>
      </c>
      <c r="BJ2409" s="230">
        <v>4</v>
      </c>
      <c r="BK2409" s="230" t="s">
        <v>7593</v>
      </c>
      <c r="BL2409" s="198" t="s">
        <v>7412</v>
      </c>
      <c r="CQ2409" s="199">
        <v>1</v>
      </c>
    </row>
    <row r="2410" spans="52:95" x14ac:dyDescent="0.25">
      <c r="AZ2410" s="230" t="s">
        <v>2597</v>
      </c>
      <c r="BA2410" s="230" t="s">
        <v>7562</v>
      </c>
      <c r="BB2410" s="230">
        <v>3</v>
      </c>
      <c r="BC2410" s="194" t="s">
        <v>7620</v>
      </c>
      <c r="BD2410" s="194" t="s">
        <v>14010</v>
      </c>
      <c r="BE2410" s="194" t="s">
        <v>13973</v>
      </c>
      <c r="BI2410" s="194"/>
      <c r="BJ2410" s="230">
        <v>4</v>
      </c>
      <c r="BK2410" s="230" t="s">
        <v>7622</v>
      </c>
      <c r="BL2410" s="198" t="s">
        <v>7412</v>
      </c>
      <c r="CQ2410" s="199">
        <v>1</v>
      </c>
    </row>
    <row r="2411" spans="52:95" x14ac:dyDescent="0.25">
      <c r="AZ2411" s="230" t="s">
        <v>2597</v>
      </c>
      <c r="BA2411" s="230" t="s">
        <v>7562</v>
      </c>
      <c r="BB2411" s="230">
        <v>4</v>
      </c>
      <c r="BC2411" s="194" t="s">
        <v>7649</v>
      </c>
      <c r="BD2411" s="194" t="s">
        <v>7650</v>
      </c>
      <c r="BE2411" s="194" t="s">
        <v>7651</v>
      </c>
      <c r="BF2411" s="194" t="s">
        <v>7652</v>
      </c>
      <c r="BG2411" s="194" t="s">
        <v>7653</v>
      </c>
      <c r="BH2411" s="230" t="s">
        <v>7654</v>
      </c>
      <c r="BI2411" s="230" t="s">
        <v>7655</v>
      </c>
      <c r="BJ2411" s="230">
        <v>4</v>
      </c>
      <c r="BK2411" s="230" t="s">
        <v>7656</v>
      </c>
      <c r="BL2411" s="198" t="s">
        <v>7412</v>
      </c>
      <c r="CQ2411" s="199">
        <v>1</v>
      </c>
    </row>
    <row r="2412" spans="52:95" x14ac:dyDescent="0.25">
      <c r="AZ2412" s="230" t="s">
        <v>2597</v>
      </c>
      <c r="BA2412" s="230" t="s">
        <v>7562</v>
      </c>
      <c r="BB2412" s="230">
        <v>5</v>
      </c>
      <c r="BC2412" s="194" t="s">
        <v>7686</v>
      </c>
      <c r="BD2412" s="194" t="s">
        <v>7687</v>
      </c>
      <c r="BE2412" s="194" t="s">
        <v>7688</v>
      </c>
      <c r="BF2412" s="194" t="s">
        <v>7689</v>
      </c>
      <c r="BG2412" s="194" t="s">
        <v>7690</v>
      </c>
      <c r="BH2412" s="230" t="s">
        <v>7691</v>
      </c>
      <c r="BJ2412" s="230">
        <v>4</v>
      </c>
      <c r="BK2412" s="230" t="s">
        <v>7692</v>
      </c>
      <c r="BL2412" s="198" t="s">
        <v>7412</v>
      </c>
      <c r="CQ2412" s="199">
        <v>1</v>
      </c>
    </row>
    <row r="2413" spans="52:95" x14ac:dyDescent="0.25">
      <c r="AZ2413" s="230" t="s">
        <v>2597</v>
      </c>
      <c r="BA2413" s="230" t="s">
        <v>5333</v>
      </c>
      <c r="BB2413" s="230">
        <v>1</v>
      </c>
      <c r="BC2413" s="194" t="s">
        <v>7719</v>
      </c>
      <c r="BD2413" s="194" t="s">
        <v>14008</v>
      </c>
      <c r="BE2413" s="194" t="s">
        <v>10683</v>
      </c>
      <c r="BH2413" s="194"/>
      <c r="BI2413" s="194"/>
      <c r="BJ2413" s="230">
        <v>4</v>
      </c>
      <c r="BK2413" s="230" t="s">
        <v>7720</v>
      </c>
      <c r="BL2413" s="198" t="s">
        <v>7412</v>
      </c>
      <c r="CQ2413" s="199">
        <v>1</v>
      </c>
    </row>
    <row r="2414" spans="52:95" x14ac:dyDescent="0.25">
      <c r="AZ2414" s="230" t="s">
        <v>2597</v>
      </c>
      <c r="BA2414" s="230" t="s">
        <v>5333</v>
      </c>
      <c r="BB2414" s="230">
        <v>2</v>
      </c>
      <c r="BC2414" s="194" t="s">
        <v>7745</v>
      </c>
      <c r="BD2414" s="194" t="s">
        <v>7746</v>
      </c>
      <c r="BE2414" s="194" t="s">
        <v>7747</v>
      </c>
      <c r="BF2414" s="194" t="s">
        <v>7748</v>
      </c>
      <c r="BG2414" s="194" t="s">
        <v>7749</v>
      </c>
      <c r="BH2414" s="194" t="s">
        <v>7750</v>
      </c>
      <c r="BI2414" s="194"/>
      <c r="BJ2414" s="230">
        <v>4</v>
      </c>
      <c r="BK2414" s="230" t="s">
        <v>7751</v>
      </c>
      <c r="BL2414" s="198" t="s">
        <v>7412</v>
      </c>
      <c r="CQ2414" s="199">
        <v>1</v>
      </c>
    </row>
    <row r="2415" spans="52:95" x14ac:dyDescent="0.25">
      <c r="AZ2415" s="230" t="s">
        <v>2597</v>
      </c>
      <c r="BA2415" s="230" t="s">
        <v>5333</v>
      </c>
      <c r="BB2415" s="230">
        <v>3</v>
      </c>
      <c r="BC2415" s="194" t="s">
        <v>7781</v>
      </c>
      <c r="BD2415" s="194" t="s">
        <v>14012</v>
      </c>
      <c r="BE2415" s="194" t="s">
        <v>13973</v>
      </c>
      <c r="BH2415" s="194"/>
      <c r="BI2415" s="194"/>
      <c r="BJ2415" s="230">
        <v>4</v>
      </c>
      <c r="BK2415" s="230" t="s">
        <v>7782</v>
      </c>
      <c r="BL2415" s="198" t="s">
        <v>7412</v>
      </c>
      <c r="CQ2415" s="199">
        <v>1</v>
      </c>
    </row>
    <row r="2416" spans="52:95" x14ac:dyDescent="0.25">
      <c r="AZ2416" s="230" t="s">
        <v>2597</v>
      </c>
      <c r="BA2416" s="230" t="s">
        <v>5333</v>
      </c>
      <c r="BB2416" s="230">
        <v>4</v>
      </c>
      <c r="BC2416" s="194" t="s">
        <v>7806</v>
      </c>
      <c r="BD2416" s="194" t="s">
        <v>7807</v>
      </c>
      <c r="BE2416" s="194" t="s">
        <v>7808</v>
      </c>
      <c r="BF2416" s="194" t="s">
        <v>7654</v>
      </c>
      <c r="BG2416" s="194" t="s">
        <v>7809</v>
      </c>
      <c r="BH2416" s="194" t="s">
        <v>7810</v>
      </c>
      <c r="BI2416" s="194" t="s">
        <v>7811</v>
      </c>
      <c r="BJ2416" s="230">
        <v>4</v>
      </c>
      <c r="BK2416" s="230" t="s">
        <v>7812</v>
      </c>
      <c r="BL2416" s="198" t="s">
        <v>7412</v>
      </c>
      <c r="CQ2416" s="199">
        <v>1</v>
      </c>
    </row>
    <row r="2417" spans="52:95" x14ac:dyDescent="0.25">
      <c r="AZ2417" s="230" t="s">
        <v>2597</v>
      </c>
      <c r="BA2417" s="230" t="s">
        <v>5333</v>
      </c>
      <c r="BB2417" s="230">
        <v>5</v>
      </c>
      <c r="BC2417" s="194" t="s">
        <v>7836</v>
      </c>
      <c r="BD2417" s="194" t="s">
        <v>7837</v>
      </c>
      <c r="BE2417" s="194" t="s">
        <v>7838</v>
      </c>
      <c r="BF2417" s="194" t="s">
        <v>7839</v>
      </c>
      <c r="BG2417" s="194" t="s">
        <v>7840</v>
      </c>
      <c r="BH2417" s="194" t="s">
        <v>7533</v>
      </c>
      <c r="BI2417" s="194"/>
      <c r="BJ2417" s="230">
        <v>4</v>
      </c>
      <c r="BK2417" s="230" t="s">
        <v>7841</v>
      </c>
      <c r="BL2417" s="198" t="s">
        <v>7412</v>
      </c>
      <c r="CQ2417" s="199">
        <v>1</v>
      </c>
    </row>
    <row r="2418" spans="52:95" x14ac:dyDescent="0.25">
      <c r="AZ2418" s="230" t="s">
        <v>2607</v>
      </c>
      <c r="BA2418" s="230" t="s">
        <v>5332</v>
      </c>
      <c r="BB2418" s="230">
        <v>1</v>
      </c>
      <c r="BC2418" s="194" t="s">
        <v>7408</v>
      </c>
      <c r="BD2418" s="194" t="s">
        <v>14013</v>
      </c>
      <c r="BE2418" s="194" t="s">
        <v>10683</v>
      </c>
      <c r="BI2418" s="194"/>
      <c r="BJ2418" s="230">
        <v>4</v>
      </c>
      <c r="BK2418" s="230" t="s">
        <v>7411</v>
      </c>
      <c r="BL2418" s="198" t="s">
        <v>7412</v>
      </c>
      <c r="CQ2418" s="199">
        <v>1</v>
      </c>
    </row>
    <row r="2419" spans="52:95" x14ac:dyDescent="0.25">
      <c r="AZ2419" s="230" t="s">
        <v>2607</v>
      </c>
      <c r="BA2419" s="230" t="s">
        <v>5332</v>
      </c>
      <c r="BB2419" s="230">
        <v>2</v>
      </c>
      <c r="BC2419" s="194" t="s">
        <v>7439</v>
      </c>
      <c r="BD2419" s="194" t="s">
        <v>14014</v>
      </c>
      <c r="BE2419" s="194" t="s">
        <v>7441</v>
      </c>
      <c r="BF2419" s="194" t="s">
        <v>7442</v>
      </c>
      <c r="BG2419" s="194" t="s">
        <v>7443</v>
      </c>
      <c r="BJ2419" s="230">
        <v>4</v>
      </c>
      <c r="BK2419" s="230" t="s">
        <v>7444</v>
      </c>
      <c r="BL2419" s="198" t="s">
        <v>7412</v>
      </c>
      <c r="CQ2419" s="199">
        <v>1</v>
      </c>
    </row>
    <row r="2420" spans="52:95" x14ac:dyDescent="0.25">
      <c r="AZ2420" s="230" t="s">
        <v>2607</v>
      </c>
      <c r="BA2420" s="230" t="s">
        <v>5332</v>
      </c>
      <c r="BB2420" s="230">
        <v>3</v>
      </c>
      <c r="BC2420" s="194" t="s">
        <v>7472</v>
      </c>
      <c r="BD2420" s="194" t="s">
        <v>14015</v>
      </c>
      <c r="BE2420" s="194" t="s">
        <v>13973</v>
      </c>
      <c r="BI2420" s="194"/>
      <c r="BJ2420" s="230">
        <v>4</v>
      </c>
      <c r="BK2420" s="230" t="s">
        <v>7474</v>
      </c>
      <c r="BL2420" s="198" t="s">
        <v>7412</v>
      </c>
      <c r="CQ2420" s="199">
        <v>1</v>
      </c>
    </row>
    <row r="2421" spans="52:95" x14ac:dyDescent="0.25">
      <c r="AZ2421" s="230" t="s">
        <v>2607</v>
      </c>
      <c r="BA2421" s="230" t="s">
        <v>5332</v>
      </c>
      <c r="BB2421" s="230">
        <v>4</v>
      </c>
      <c r="BC2421" s="194" t="s">
        <v>7502</v>
      </c>
      <c r="BD2421" s="194" t="s">
        <v>13974</v>
      </c>
      <c r="BJ2421" s="230">
        <v>4</v>
      </c>
      <c r="BK2421" s="230" t="s">
        <v>7504</v>
      </c>
      <c r="BL2421" s="198" t="s">
        <v>7412</v>
      </c>
      <c r="CQ2421" s="199">
        <v>1</v>
      </c>
    </row>
    <row r="2422" spans="52:95" x14ac:dyDescent="0.25">
      <c r="AZ2422" s="230" t="s">
        <v>2607</v>
      </c>
      <c r="BA2422" s="230" t="s">
        <v>5332</v>
      </c>
      <c r="BB2422" s="230">
        <v>5</v>
      </c>
      <c r="BC2422" s="194" t="s">
        <v>7529</v>
      </c>
      <c r="BD2422" s="194" t="s">
        <v>13975</v>
      </c>
      <c r="BE2422" s="194" t="s">
        <v>7532</v>
      </c>
      <c r="BF2422" s="194" t="s">
        <v>7533</v>
      </c>
      <c r="BJ2422" s="230">
        <v>4</v>
      </c>
      <c r="BK2422" s="230" t="s">
        <v>7534</v>
      </c>
      <c r="BL2422" s="198" t="s">
        <v>7412</v>
      </c>
      <c r="CQ2422" s="199">
        <v>1</v>
      </c>
    </row>
    <row r="2423" spans="52:95" x14ac:dyDescent="0.25">
      <c r="AZ2423" s="230" t="s">
        <v>2607</v>
      </c>
      <c r="BA2423" s="230" t="s">
        <v>7562</v>
      </c>
      <c r="BB2423" s="230">
        <v>1</v>
      </c>
      <c r="BC2423" s="194" t="s">
        <v>7563</v>
      </c>
      <c r="BD2423" s="194" t="s">
        <v>14016</v>
      </c>
      <c r="BJ2423" s="230">
        <v>4</v>
      </c>
      <c r="BK2423" s="230" t="s">
        <v>7564</v>
      </c>
      <c r="BL2423" s="198" t="s">
        <v>7412</v>
      </c>
      <c r="CQ2423" s="199">
        <v>1</v>
      </c>
    </row>
    <row r="2424" spans="52:95" x14ac:dyDescent="0.25">
      <c r="AZ2424" s="230" t="s">
        <v>2607</v>
      </c>
      <c r="BA2424" s="230" t="s">
        <v>7562</v>
      </c>
      <c r="BB2424" s="230">
        <v>2</v>
      </c>
      <c r="BC2424" s="194" t="s">
        <v>7589</v>
      </c>
      <c r="BD2424" s="194" t="s">
        <v>7590</v>
      </c>
      <c r="BE2424" s="194" t="s">
        <v>7591</v>
      </c>
      <c r="BF2424" s="194" t="s">
        <v>7443</v>
      </c>
      <c r="BG2424" s="194" t="s">
        <v>7442</v>
      </c>
      <c r="BH2424" s="230" t="s">
        <v>7592</v>
      </c>
      <c r="BJ2424" s="230">
        <v>4</v>
      </c>
      <c r="BK2424" s="230" t="s">
        <v>7593</v>
      </c>
      <c r="BL2424" s="198" t="s">
        <v>7412</v>
      </c>
      <c r="CQ2424" s="199">
        <v>1</v>
      </c>
    </row>
    <row r="2425" spans="52:95" x14ac:dyDescent="0.25">
      <c r="AZ2425" s="230" t="s">
        <v>2607</v>
      </c>
      <c r="BA2425" s="230" t="s">
        <v>7562</v>
      </c>
      <c r="BB2425" s="230">
        <v>3</v>
      </c>
      <c r="BC2425" s="194" t="s">
        <v>7620</v>
      </c>
      <c r="BD2425" s="194" t="s">
        <v>14015</v>
      </c>
      <c r="BE2425" s="194" t="s">
        <v>13973</v>
      </c>
      <c r="BI2425" s="194"/>
      <c r="BJ2425" s="230">
        <v>4</v>
      </c>
      <c r="BK2425" s="230" t="s">
        <v>7622</v>
      </c>
      <c r="BL2425" s="198" t="s">
        <v>7412</v>
      </c>
      <c r="CQ2425" s="199">
        <v>1</v>
      </c>
    </row>
    <row r="2426" spans="52:95" x14ac:dyDescent="0.25">
      <c r="AZ2426" s="230" t="s">
        <v>2607</v>
      </c>
      <c r="BA2426" s="230" t="s">
        <v>7562</v>
      </c>
      <c r="BB2426" s="230">
        <v>4</v>
      </c>
      <c r="BC2426" s="194" t="s">
        <v>7649</v>
      </c>
      <c r="BD2426" s="194" t="s">
        <v>7650</v>
      </c>
      <c r="BE2426" s="194" t="s">
        <v>7651</v>
      </c>
      <c r="BF2426" s="194" t="s">
        <v>7652</v>
      </c>
      <c r="BG2426" s="194" t="s">
        <v>7653</v>
      </c>
      <c r="BH2426" s="230" t="s">
        <v>7654</v>
      </c>
      <c r="BI2426" s="230" t="s">
        <v>7655</v>
      </c>
      <c r="BJ2426" s="230">
        <v>4</v>
      </c>
      <c r="BK2426" s="230" t="s">
        <v>7656</v>
      </c>
      <c r="BL2426" s="198" t="s">
        <v>7412</v>
      </c>
      <c r="CQ2426" s="199">
        <v>1</v>
      </c>
    </row>
    <row r="2427" spans="52:95" x14ac:dyDescent="0.25">
      <c r="AZ2427" s="230" t="s">
        <v>2607</v>
      </c>
      <c r="BA2427" s="230" t="s">
        <v>7562</v>
      </c>
      <c r="BB2427" s="230">
        <v>5</v>
      </c>
      <c r="BC2427" s="194" t="s">
        <v>7686</v>
      </c>
      <c r="BD2427" s="194" t="s">
        <v>7687</v>
      </c>
      <c r="BE2427" s="194" t="s">
        <v>7688</v>
      </c>
      <c r="BF2427" s="194" t="s">
        <v>7689</v>
      </c>
      <c r="BG2427" s="194" t="s">
        <v>7690</v>
      </c>
      <c r="BH2427" s="230" t="s">
        <v>7691</v>
      </c>
      <c r="BJ2427" s="230">
        <v>4</v>
      </c>
      <c r="BK2427" s="230" t="s">
        <v>7692</v>
      </c>
      <c r="BL2427" s="198" t="s">
        <v>7412</v>
      </c>
      <c r="CQ2427" s="199">
        <v>1</v>
      </c>
    </row>
    <row r="2428" spans="52:95" x14ac:dyDescent="0.25">
      <c r="AZ2428" s="230" t="s">
        <v>2607</v>
      </c>
      <c r="BA2428" s="230" t="s">
        <v>5333</v>
      </c>
      <c r="BB2428" s="230">
        <v>1</v>
      </c>
      <c r="BC2428" s="194" t="s">
        <v>7719</v>
      </c>
      <c r="BD2428" s="194" t="s">
        <v>14013</v>
      </c>
      <c r="BE2428" s="194" t="s">
        <v>10683</v>
      </c>
      <c r="BH2428" s="194"/>
      <c r="BI2428" s="194"/>
      <c r="BJ2428" s="230">
        <v>4</v>
      </c>
      <c r="BK2428" s="230" t="s">
        <v>7720</v>
      </c>
      <c r="BL2428" s="198" t="s">
        <v>7412</v>
      </c>
      <c r="CQ2428" s="199">
        <v>1</v>
      </c>
    </row>
    <row r="2429" spans="52:95" x14ac:dyDescent="0.25">
      <c r="AZ2429" s="230" t="s">
        <v>2607</v>
      </c>
      <c r="BA2429" s="230" t="s">
        <v>5333</v>
      </c>
      <c r="BB2429" s="230">
        <v>2</v>
      </c>
      <c r="BC2429" s="194" t="s">
        <v>7745</v>
      </c>
      <c r="BD2429" s="194" t="s">
        <v>7746</v>
      </c>
      <c r="BE2429" s="194" t="s">
        <v>7747</v>
      </c>
      <c r="BF2429" s="194" t="s">
        <v>7748</v>
      </c>
      <c r="BG2429" s="194" t="s">
        <v>7749</v>
      </c>
      <c r="BH2429" s="194" t="s">
        <v>7750</v>
      </c>
      <c r="BI2429" s="194"/>
      <c r="BJ2429" s="230">
        <v>4</v>
      </c>
      <c r="BK2429" s="230" t="s">
        <v>7751</v>
      </c>
      <c r="BL2429" s="198" t="s">
        <v>7412</v>
      </c>
      <c r="CQ2429" s="199">
        <v>1</v>
      </c>
    </row>
    <row r="2430" spans="52:95" x14ac:dyDescent="0.25">
      <c r="AZ2430" s="230" t="s">
        <v>2607</v>
      </c>
      <c r="BA2430" s="230" t="s">
        <v>5333</v>
      </c>
      <c r="BB2430" s="230">
        <v>3</v>
      </c>
      <c r="BC2430" s="194" t="s">
        <v>7781</v>
      </c>
      <c r="BD2430" s="194" t="s">
        <v>14017</v>
      </c>
      <c r="BE2430" s="194" t="s">
        <v>13973</v>
      </c>
      <c r="BH2430" s="194"/>
      <c r="BI2430" s="194"/>
      <c r="BJ2430" s="230">
        <v>4</v>
      </c>
      <c r="BK2430" s="230" t="s">
        <v>7782</v>
      </c>
      <c r="BL2430" s="198" t="s">
        <v>7412</v>
      </c>
      <c r="CQ2430" s="199">
        <v>1</v>
      </c>
    </row>
    <row r="2431" spans="52:95" x14ac:dyDescent="0.25">
      <c r="AZ2431" s="230" t="s">
        <v>2607</v>
      </c>
      <c r="BA2431" s="230" t="s">
        <v>5333</v>
      </c>
      <c r="BB2431" s="230">
        <v>4</v>
      </c>
      <c r="BC2431" s="194" t="s">
        <v>7806</v>
      </c>
      <c r="BD2431" s="194" t="s">
        <v>7807</v>
      </c>
      <c r="BE2431" s="194" t="s">
        <v>7808</v>
      </c>
      <c r="BF2431" s="194" t="s">
        <v>7654</v>
      </c>
      <c r="BG2431" s="194" t="s">
        <v>7809</v>
      </c>
      <c r="BH2431" s="194" t="s">
        <v>7810</v>
      </c>
      <c r="BI2431" s="194" t="s">
        <v>7811</v>
      </c>
      <c r="BJ2431" s="230">
        <v>4</v>
      </c>
      <c r="BK2431" s="230" t="s">
        <v>7812</v>
      </c>
      <c r="BL2431" s="198" t="s">
        <v>7412</v>
      </c>
      <c r="CQ2431" s="199">
        <v>1</v>
      </c>
    </row>
    <row r="2432" spans="52:95" x14ac:dyDescent="0.25">
      <c r="AZ2432" s="230" t="s">
        <v>2607</v>
      </c>
      <c r="BA2432" s="230" t="s">
        <v>5333</v>
      </c>
      <c r="BB2432" s="230">
        <v>5</v>
      </c>
      <c r="BC2432" s="194" t="s">
        <v>7836</v>
      </c>
      <c r="BD2432" s="194" t="s">
        <v>7837</v>
      </c>
      <c r="BE2432" s="194" t="s">
        <v>7838</v>
      </c>
      <c r="BF2432" s="194" t="s">
        <v>7839</v>
      </c>
      <c r="BG2432" s="194" t="s">
        <v>7840</v>
      </c>
      <c r="BH2432" s="194" t="s">
        <v>7533</v>
      </c>
      <c r="BI2432" s="194"/>
      <c r="BJ2432" s="230">
        <v>4</v>
      </c>
      <c r="BK2432" s="230" t="s">
        <v>7841</v>
      </c>
      <c r="BL2432" s="198" t="s">
        <v>7412</v>
      </c>
      <c r="CQ2432" s="199">
        <v>1</v>
      </c>
    </row>
    <row r="2433" spans="52:95" x14ac:dyDescent="0.25">
      <c r="AZ2433" s="230" t="s">
        <v>2617</v>
      </c>
      <c r="BA2433" s="230" t="s">
        <v>5332</v>
      </c>
      <c r="BB2433" s="230">
        <v>1</v>
      </c>
      <c r="BC2433" s="194" t="s">
        <v>7408</v>
      </c>
      <c r="BD2433" s="194" t="s">
        <v>14018</v>
      </c>
      <c r="BE2433" s="194" t="s">
        <v>10683</v>
      </c>
      <c r="BI2433" s="194"/>
      <c r="BJ2433" s="230">
        <v>4</v>
      </c>
      <c r="BK2433" s="230" t="s">
        <v>7411</v>
      </c>
      <c r="BL2433" s="198" t="s">
        <v>7412</v>
      </c>
      <c r="CQ2433" s="199">
        <v>1</v>
      </c>
    </row>
    <row r="2434" spans="52:95" x14ac:dyDescent="0.25">
      <c r="AZ2434" s="230" t="s">
        <v>2617</v>
      </c>
      <c r="BA2434" s="230" t="s">
        <v>5332</v>
      </c>
      <c r="BB2434" s="230">
        <v>2</v>
      </c>
      <c r="BC2434" s="194" t="s">
        <v>7439</v>
      </c>
      <c r="BD2434" s="194" t="s">
        <v>14019</v>
      </c>
      <c r="BE2434" s="194" t="s">
        <v>7441</v>
      </c>
      <c r="BF2434" s="194" t="s">
        <v>7442</v>
      </c>
      <c r="BG2434" s="194" t="s">
        <v>7443</v>
      </c>
      <c r="BJ2434" s="230">
        <v>4</v>
      </c>
      <c r="BK2434" s="230" t="s">
        <v>7444</v>
      </c>
      <c r="BL2434" s="198" t="s">
        <v>7412</v>
      </c>
      <c r="CQ2434" s="199">
        <v>1</v>
      </c>
    </row>
    <row r="2435" spans="52:95" x14ac:dyDescent="0.25">
      <c r="AZ2435" s="230" t="s">
        <v>2617</v>
      </c>
      <c r="BA2435" s="230" t="s">
        <v>5332</v>
      </c>
      <c r="BB2435" s="230">
        <v>3</v>
      </c>
      <c r="BC2435" s="194" t="s">
        <v>7472</v>
      </c>
      <c r="BD2435" s="194" t="s">
        <v>14020</v>
      </c>
      <c r="BE2435" s="194" t="s">
        <v>13973</v>
      </c>
      <c r="BI2435" s="194"/>
      <c r="BJ2435" s="230">
        <v>4</v>
      </c>
      <c r="BK2435" s="230" t="s">
        <v>7474</v>
      </c>
      <c r="BL2435" s="198" t="s">
        <v>7412</v>
      </c>
      <c r="CQ2435" s="199">
        <v>1</v>
      </c>
    </row>
    <row r="2436" spans="52:95" x14ac:dyDescent="0.25">
      <c r="AZ2436" s="230" t="s">
        <v>2617</v>
      </c>
      <c r="BA2436" s="230" t="s">
        <v>5332</v>
      </c>
      <c r="BB2436" s="230">
        <v>4</v>
      </c>
      <c r="BC2436" s="194" t="s">
        <v>7502</v>
      </c>
      <c r="BD2436" s="194" t="s">
        <v>13974</v>
      </c>
      <c r="BJ2436" s="230">
        <v>4</v>
      </c>
      <c r="BK2436" s="230" t="s">
        <v>7504</v>
      </c>
      <c r="BL2436" s="198" t="s">
        <v>7412</v>
      </c>
      <c r="CQ2436" s="199">
        <v>1</v>
      </c>
    </row>
    <row r="2437" spans="52:95" x14ac:dyDescent="0.25">
      <c r="AZ2437" s="230" t="s">
        <v>2617</v>
      </c>
      <c r="BA2437" s="230" t="s">
        <v>5332</v>
      </c>
      <c r="BB2437" s="230">
        <v>5</v>
      </c>
      <c r="BC2437" s="194" t="s">
        <v>7529</v>
      </c>
      <c r="BD2437" s="194" t="s">
        <v>13975</v>
      </c>
      <c r="BE2437" s="194" t="s">
        <v>7532</v>
      </c>
      <c r="BF2437" s="194" t="s">
        <v>7533</v>
      </c>
      <c r="BJ2437" s="230">
        <v>4</v>
      </c>
      <c r="BK2437" s="230" t="s">
        <v>7534</v>
      </c>
      <c r="BL2437" s="198" t="s">
        <v>7412</v>
      </c>
      <c r="CQ2437" s="199">
        <v>1</v>
      </c>
    </row>
    <row r="2438" spans="52:95" x14ac:dyDescent="0.25">
      <c r="AZ2438" s="230" t="s">
        <v>2617</v>
      </c>
      <c r="BA2438" s="230" t="s">
        <v>7562</v>
      </c>
      <c r="BB2438" s="230">
        <v>1</v>
      </c>
      <c r="BC2438" s="194" t="s">
        <v>7563</v>
      </c>
      <c r="BD2438" s="194" t="s">
        <v>14021</v>
      </c>
      <c r="BJ2438" s="230">
        <v>4</v>
      </c>
      <c r="BK2438" s="230" t="s">
        <v>7564</v>
      </c>
      <c r="BL2438" s="198" t="s">
        <v>7412</v>
      </c>
      <c r="CQ2438" s="199">
        <v>1</v>
      </c>
    </row>
    <row r="2439" spans="52:95" x14ac:dyDescent="0.25">
      <c r="AZ2439" s="230" t="s">
        <v>2617</v>
      </c>
      <c r="BA2439" s="230" t="s">
        <v>7562</v>
      </c>
      <c r="BB2439" s="230">
        <v>2</v>
      </c>
      <c r="BC2439" s="194" t="s">
        <v>7589</v>
      </c>
      <c r="BD2439" s="194" t="s">
        <v>7590</v>
      </c>
      <c r="BE2439" s="194" t="s">
        <v>7591</v>
      </c>
      <c r="BF2439" s="194" t="s">
        <v>7443</v>
      </c>
      <c r="BG2439" s="194" t="s">
        <v>7442</v>
      </c>
      <c r="BH2439" s="230" t="s">
        <v>7592</v>
      </c>
      <c r="BJ2439" s="230">
        <v>4</v>
      </c>
      <c r="BK2439" s="230" t="s">
        <v>7593</v>
      </c>
      <c r="BL2439" s="198" t="s">
        <v>7412</v>
      </c>
      <c r="CQ2439" s="199">
        <v>1</v>
      </c>
    </row>
    <row r="2440" spans="52:95" x14ac:dyDescent="0.25">
      <c r="AZ2440" s="230" t="s">
        <v>2617</v>
      </c>
      <c r="BA2440" s="230" t="s">
        <v>7562</v>
      </c>
      <c r="BB2440" s="230">
        <v>3</v>
      </c>
      <c r="BC2440" s="194" t="s">
        <v>7620</v>
      </c>
      <c r="BD2440" s="194" t="s">
        <v>14020</v>
      </c>
      <c r="BE2440" s="194" t="s">
        <v>13973</v>
      </c>
      <c r="BI2440" s="194"/>
      <c r="BJ2440" s="230">
        <v>4</v>
      </c>
      <c r="BK2440" s="230" t="s">
        <v>7622</v>
      </c>
      <c r="BL2440" s="198" t="s">
        <v>7412</v>
      </c>
      <c r="CQ2440" s="199">
        <v>1</v>
      </c>
    </row>
    <row r="2441" spans="52:95" x14ac:dyDescent="0.25">
      <c r="AZ2441" s="230" t="s">
        <v>2617</v>
      </c>
      <c r="BA2441" s="230" t="s">
        <v>7562</v>
      </c>
      <c r="BB2441" s="230">
        <v>4</v>
      </c>
      <c r="BC2441" s="194" t="s">
        <v>7649</v>
      </c>
      <c r="BD2441" s="194" t="s">
        <v>7650</v>
      </c>
      <c r="BE2441" s="194" t="s">
        <v>7651</v>
      </c>
      <c r="BF2441" s="194" t="s">
        <v>7652</v>
      </c>
      <c r="BG2441" s="194" t="s">
        <v>7653</v>
      </c>
      <c r="BH2441" s="230" t="s">
        <v>7654</v>
      </c>
      <c r="BI2441" s="230" t="s">
        <v>7655</v>
      </c>
      <c r="BJ2441" s="230">
        <v>4</v>
      </c>
      <c r="BK2441" s="230" t="s">
        <v>7656</v>
      </c>
      <c r="BL2441" s="198" t="s">
        <v>7412</v>
      </c>
      <c r="CQ2441" s="199">
        <v>1</v>
      </c>
    </row>
    <row r="2442" spans="52:95" x14ac:dyDescent="0.25">
      <c r="AZ2442" s="230" t="s">
        <v>2617</v>
      </c>
      <c r="BA2442" s="230" t="s">
        <v>7562</v>
      </c>
      <c r="BB2442" s="230">
        <v>5</v>
      </c>
      <c r="BC2442" s="194" t="s">
        <v>7686</v>
      </c>
      <c r="BD2442" s="194" t="s">
        <v>7687</v>
      </c>
      <c r="BE2442" s="194" t="s">
        <v>7688</v>
      </c>
      <c r="BF2442" s="194" t="s">
        <v>7689</v>
      </c>
      <c r="BG2442" s="194" t="s">
        <v>7690</v>
      </c>
      <c r="BH2442" s="230" t="s">
        <v>7691</v>
      </c>
      <c r="BJ2442" s="230">
        <v>4</v>
      </c>
      <c r="BK2442" s="230" t="s">
        <v>7692</v>
      </c>
      <c r="BL2442" s="198" t="s">
        <v>7412</v>
      </c>
      <c r="CQ2442" s="199">
        <v>1</v>
      </c>
    </row>
    <row r="2443" spans="52:95" x14ac:dyDescent="0.25">
      <c r="AZ2443" s="230" t="s">
        <v>2617</v>
      </c>
      <c r="BA2443" s="230" t="s">
        <v>5333</v>
      </c>
      <c r="BB2443" s="230">
        <v>1</v>
      </c>
      <c r="BC2443" s="194" t="s">
        <v>7719</v>
      </c>
      <c r="BD2443" s="194" t="s">
        <v>14018</v>
      </c>
      <c r="BE2443" s="194" t="s">
        <v>10683</v>
      </c>
      <c r="BH2443" s="194"/>
      <c r="BI2443" s="194"/>
      <c r="BJ2443" s="230">
        <v>4</v>
      </c>
      <c r="BK2443" s="230" t="s">
        <v>7720</v>
      </c>
      <c r="BL2443" s="198" t="s">
        <v>7412</v>
      </c>
      <c r="CQ2443" s="199">
        <v>1</v>
      </c>
    </row>
    <row r="2444" spans="52:95" x14ac:dyDescent="0.25">
      <c r="AZ2444" s="230" t="s">
        <v>2617</v>
      </c>
      <c r="BA2444" s="230" t="s">
        <v>5333</v>
      </c>
      <c r="BB2444" s="230">
        <v>2</v>
      </c>
      <c r="BC2444" s="194" t="s">
        <v>7745</v>
      </c>
      <c r="BD2444" s="194" t="s">
        <v>7746</v>
      </c>
      <c r="BE2444" s="194" t="s">
        <v>7747</v>
      </c>
      <c r="BF2444" s="194" t="s">
        <v>7748</v>
      </c>
      <c r="BG2444" s="194" t="s">
        <v>7749</v>
      </c>
      <c r="BH2444" s="194" t="s">
        <v>7750</v>
      </c>
      <c r="BI2444" s="194"/>
      <c r="BJ2444" s="230">
        <v>4</v>
      </c>
      <c r="BK2444" s="230" t="s">
        <v>7751</v>
      </c>
      <c r="BL2444" s="198" t="s">
        <v>7412</v>
      </c>
      <c r="CQ2444" s="199">
        <v>1</v>
      </c>
    </row>
    <row r="2445" spans="52:95" x14ac:dyDescent="0.25">
      <c r="AZ2445" s="230" t="s">
        <v>2617</v>
      </c>
      <c r="BA2445" s="230" t="s">
        <v>5333</v>
      </c>
      <c r="BB2445" s="230">
        <v>3</v>
      </c>
      <c r="BC2445" s="194" t="s">
        <v>7781</v>
      </c>
      <c r="BD2445" s="194" t="s">
        <v>14022</v>
      </c>
      <c r="BE2445" s="194" t="s">
        <v>13973</v>
      </c>
      <c r="BH2445" s="194"/>
      <c r="BI2445" s="194"/>
      <c r="BJ2445" s="230">
        <v>4</v>
      </c>
      <c r="BK2445" s="230" t="s">
        <v>7782</v>
      </c>
      <c r="BL2445" s="198" t="s">
        <v>7412</v>
      </c>
      <c r="CQ2445" s="199">
        <v>1</v>
      </c>
    </row>
    <row r="2446" spans="52:95" x14ac:dyDescent="0.25">
      <c r="AZ2446" s="230" t="s">
        <v>2617</v>
      </c>
      <c r="BA2446" s="230" t="s">
        <v>5333</v>
      </c>
      <c r="BB2446" s="230">
        <v>4</v>
      </c>
      <c r="BC2446" s="194" t="s">
        <v>7806</v>
      </c>
      <c r="BD2446" s="194" t="s">
        <v>7807</v>
      </c>
      <c r="BE2446" s="194" t="s">
        <v>7808</v>
      </c>
      <c r="BF2446" s="194" t="s">
        <v>7654</v>
      </c>
      <c r="BG2446" s="194" t="s">
        <v>7809</v>
      </c>
      <c r="BH2446" s="194" t="s">
        <v>7810</v>
      </c>
      <c r="BI2446" s="194" t="s">
        <v>7811</v>
      </c>
      <c r="BJ2446" s="230">
        <v>4</v>
      </c>
      <c r="BK2446" s="230" t="s">
        <v>7812</v>
      </c>
      <c r="BL2446" s="198" t="s">
        <v>7412</v>
      </c>
      <c r="CQ2446" s="199">
        <v>1</v>
      </c>
    </row>
    <row r="2447" spans="52:95" x14ac:dyDescent="0.25">
      <c r="AZ2447" s="230" t="s">
        <v>2617</v>
      </c>
      <c r="BA2447" s="230" t="s">
        <v>5333</v>
      </c>
      <c r="BB2447" s="230">
        <v>5</v>
      </c>
      <c r="BC2447" s="194" t="s">
        <v>7836</v>
      </c>
      <c r="BD2447" s="194" t="s">
        <v>7837</v>
      </c>
      <c r="BE2447" s="194" t="s">
        <v>7838</v>
      </c>
      <c r="BF2447" s="194" t="s">
        <v>7839</v>
      </c>
      <c r="BG2447" s="194" t="s">
        <v>7840</v>
      </c>
      <c r="BH2447" s="194" t="s">
        <v>7533</v>
      </c>
      <c r="BI2447" s="194"/>
      <c r="BJ2447" s="230">
        <v>4</v>
      </c>
      <c r="BK2447" s="230" t="s">
        <v>7841</v>
      </c>
      <c r="BL2447" s="198" t="s">
        <v>7412</v>
      </c>
      <c r="CQ2447" s="199">
        <v>1</v>
      </c>
    </row>
    <row r="2448" spans="52:95" x14ac:dyDescent="0.25">
      <c r="AZ2448" s="230" t="s">
        <v>2627</v>
      </c>
      <c r="BA2448" s="230" t="s">
        <v>5332</v>
      </c>
      <c r="BB2448" s="230">
        <v>1</v>
      </c>
      <c r="BC2448" s="194" t="s">
        <v>7408</v>
      </c>
      <c r="BD2448" s="194" t="s">
        <v>14023</v>
      </c>
      <c r="BE2448" s="194" t="s">
        <v>10683</v>
      </c>
      <c r="BI2448" s="194"/>
      <c r="BJ2448" s="230">
        <v>4</v>
      </c>
      <c r="BK2448" s="230" t="s">
        <v>7411</v>
      </c>
      <c r="BL2448" s="198" t="s">
        <v>7412</v>
      </c>
      <c r="CQ2448" s="199">
        <v>1</v>
      </c>
    </row>
    <row r="2449" spans="52:95" x14ac:dyDescent="0.25">
      <c r="AZ2449" s="230" t="s">
        <v>2627</v>
      </c>
      <c r="BA2449" s="230" t="s">
        <v>5332</v>
      </c>
      <c r="BB2449" s="230">
        <v>2</v>
      </c>
      <c r="BC2449" s="194" t="s">
        <v>7439</v>
      </c>
      <c r="BD2449" s="194" t="s">
        <v>14024</v>
      </c>
      <c r="BE2449" s="194" t="s">
        <v>7441</v>
      </c>
      <c r="BF2449" s="194" t="s">
        <v>7442</v>
      </c>
      <c r="BG2449" s="194" t="s">
        <v>7443</v>
      </c>
      <c r="BJ2449" s="230">
        <v>4</v>
      </c>
      <c r="BK2449" s="230" t="s">
        <v>7444</v>
      </c>
      <c r="BL2449" s="198" t="s">
        <v>7412</v>
      </c>
      <c r="CQ2449" s="199">
        <v>1</v>
      </c>
    </row>
    <row r="2450" spans="52:95" x14ac:dyDescent="0.25">
      <c r="AZ2450" s="230" t="s">
        <v>2627</v>
      </c>
      <c r="BA2450" s="230" t="s">
        <v>5332</v>
      </c>
      <c r="BB2450" s="230">
        <v>3</v>
      </c>
      <c r="BC2450" s="194" t="s">
        <v>7472</v>
      </c>
      <c r="BD2450" s="194" t="s">
        <v>14025</v>
      </c>
      <c r="BE2450" s="194" t="s">
        <v>13973</v>
      </c>
      <c r="BI2450" s="194"/>
      <c r="BJ2450" s="230">
        <v>4</v>
      </c>
      <c r="BK2450" s="230" t="s">
        <v>7474</v>
      </c>
      <c r="BL2450" s="198" t="s">
        <v>7412</v>
      </c>
      <c r="CQ2450" s="199">
        <v>1</v>
      </c>
    </row>
    <row r="2451" spans="52:95" x14ac:dyDescent="0.25">
      <c r="AZ2451" s="230" t="s">
        <v>2627</v>
      </c>
      <c r="BA2451" s="230" t="s">
        <v>5332</v>
      </c>
      <c r="BB2451" s="230">
        <v>4</v>
      </c>
      <c r="BC2451" s="194" t="s">
        <v>7502</v>
      </c>
      <c r="BD2451" s="194" t="s">
        <v>13974</v>
      </c>
      <c r="BJ2451" s="230">
        <v>4</v>
      </c>
      <c r="BK2451" s="230" t="s">
        <v>7504</v>
      </c>
      <c r="BL2451" s="198" t="s">
        <v>7412</v>
      </c>
      <c r="CQ2451" s="199">
        <v>1</v>
      </c>
    </row>
    <row r="2452" spans="52:95" x14ac:dyDescent="0.25">
      <c r="AZ2452" s="230" t="s">
        <v>2627</v>
      </c>
      <c r="BA2452" s="230" t="s">
        <v>5332</v>
      </c>
      <c r="BB2452" s="230">
        <v>5</v>
      </c>
      <c r="BC2452" s="194" t="s">
        <v>7529</v>
      </c>
      <c r="BD2452" s="194" t="s">
        <v>13975</v>
      </c>
      <c r="BE2452" s="194" t="s">
        <v>7532</v>
      </c>
      <c r="BF2452" s="194" t="s">
        <v>7533</v>
      </c>
      <c r="BJ2452" s="230">
        <v>4</v>
      </c>
      <c r="BK2452" s="230" t="s">
        <v>7534</v>
      </c>
      <c r="BL2452" s="198" t="s">
        <v>7412</v>
      </c>
      <c r="CQ2452" s="199">
        <v>1</v>
      </c>
    </row>
    <row r="2453" spans="52:95" x14ac:dyDescent="0.25">
      <c r="AZ2453" s="230" t="s">
        <v>2627</v>
      </c>
      <c r="BA2453" s="230" t="s">
        <v>7562</v>
      </c>
      <c r="BB2453" s="230">
        <v>1</v>
      </c>
      <c r="BC2453" s="194" t="s">
        <v>7563</v>
      </c>
      <c r="BD2453" s="194" t="s">
        <v>14026</v>
      </c>
      <c r="BJ2453" s="230">
        <v>4</v>
      </c>
      <c r="BK2453" s="230" t="s">
        <v>7564</v>
      </c>
      <c r="BL2453" s="198" t="s">
        <v>7412</v>
      </c>
      <c r="CQ2453" s="199">
        <v>1</v>
      </c>
    </row>
    <row r="2454" spans="52:95" x14ac:dyDescent="0.25">
      <c r="AZ2454" s="230" t="s">
        <v>2627</v>
      </c>
      <c r="BA2454" s="230" t="s">
        <v>7562</v>
      </c>
      <c r="BB2454" s="230">
        <v>2</v>
      </c>
      <c r="BC2454" s="194" t="s">
        <v>7589</v>
      </c>
      <c r="BD2454" s="194" t="s">
        <v>7590</v>
      </c>
      <c r="BE2454" s="194" t="s">
        <v>7591</v>
      </c>
      <c r="BF2454" s="194" t="s">
        <v>7443</v>
      </c>
      <c r="BG2454" s="194" t="s">
        <v>7442</v>
      </c>
      <c r="BH2454" s="230" t="s">
        <v>7592</v>
      </c>
      <c r="BJ2454" s="230">
        <v>4</v>
      </c>
      <c r="BK2454" s="230" t="s">
        <v>7593</v>
      </c>
      <c r="BL2454" s="198" t="s">
        <v>7412</v>
      </c>
      <c r="CQ2454" s="199">
        <v>1</v>
      </c>
    </row>
    <row r="2455" spans="52:95" x14ac:dyDescent="0.25">
      <c r="AZ2455" s="230" t="s">
        <v>2627</v>
      </c>
      <c r="BA2455" s="230" t="s">
        <v>7562</v>
      </c>
      <c r="BB2455" s="230">
        <v>3</v>
      </c>
      <c r="BC2455" s="194" t="s">
        <v>7620</v>
      </c>
      <c r="BD2455" s="194" t="s">
        <v>14025</v>
      </c>
      <c r="BE2455" s="194" t="s">
        <v>13973</v>
      </c>
      <c r="BI2455" s="194"/>
      <c r="BJ2455" s="230">
        <v>4</v>
      </c>
      <c r="BK2455" s="230" t="s">
        <v>7622</v>
      </c>
      <c r="BL2455" s="198" t="s">
        <v>7412</v>
      </c>
      <c r="CQ2455" s="199">
        <v>1</v>
      </c>
    </row>
    <row r="2456" spans="52:95" x14ac:dyDescent="0.25">
      <c r="AZ2456" s="230" t="s">
        <v>2627</v>
      </c>
      <c r="BA2456" s="230" t="s">
        <v>7562</v>
      </c>
      <c r="BB2456" s="230">
        <v>4</v>
      </c>
      <c r="BC2456" s="194" t="s">
        <v>7649</v>
      </c>
      <c r="BD2456" s="194" t="s">
        <v>7650</v>
      </c>
      <c r="BE2456" s="194" t="s">
        <v>7651</v>
      </c>
      <c r="BF2456" s="194" t="s">
        <v>7652</v>
      </c>
      <c r="BG2456" s="194" t="s">
        <v>7653</v>
      </c>
      <c r="BH2456" s="230" t="s">
        <v>7654</v>
      </c>
      <c r="BI2456" s="230" t="s">
        <v>7655</v>
      </c>
      <c r="BJ2456" s="230">
        <v>4</v>
      </c>
      <c r="BK2456" s="230" t="s">
        <v>7656</v>
      </c>
      <c r="BL2456" s="198" t="s">
        <v>7412</v>
      </c>
      <c r="CQ2456" s="199">
        <v>1</v>
      </c>
    </row>
    <row r="2457" spans="52:95" x14ac:dyDescent="0.25">
      <c r="AZ2457" s="230" t="s">
        <v>2627</v>
      </c>
      <c r="BA2457" s="230" t="s">
        <v>7562</v>
      </c>
      <c r="BB2457" s="230">
        <v>5</v>
      </c>
      <c r="BC2457" s="194" t="s">
        <v>7686</v>
      </c>
      <c r="BD2457" s="194" t="s">
        <v>7687</v>
      </c>
      <c r="BE2457" s="194" t="s">
        <v>7688</v>
      </c>
      <c r="BF2457" s="194" t="s">
        <v>7689</v>
      </c>
      <c r="BG2457" s="194" t="s">
        <v>7690</v>
      </c>
      <c r="BH2457" s="230" t="s">
        <v>7691</v>
      </c>
      <c r="BJ2457" s="230">
        <v>4</v>
      </c>
      <c r="BK2457" s="230" t="s">
        <v>7692</v>
      </c>
      <c r="BL2457" s="198" t="s">
        <v>7412</v>
      </c>
      <c r="CQ2457" s="199">
        <v>1</v>
      </c>
    </row>
    <row r="2458" spans="52:95" x14ac:dyDescent="0.25">
      <c r="AZ2458" s="230" t="s">
        <v>2627</v>
      </c>
      <c r="BA2458" s="230" t="s">
        <v>5333</v>
      </c>
      <c r="BB2458" s="230">
        <v>1</v>
      </c>
      <c r="BC2458" s="194" t="s">
        <v>7719</v>
      </c>
      <c r="BD2458" s="194" t="s">
        <v>14023</v>
      </c>
      <c r="BE2458" s="194" t="s">
        <v>10683</v>
      </c>
      <c r="BH2458" s="194"/>
      <c r="BI2458" s="194"/>
      <c r="BJ2458" s="230">
        <v>4</v>
      </c>
      <c r="BK2458" s="230" t="s">
        <v>7720</v>
      </c>
      <c r="BL2458" s="198" t="s">
        <v>7412</v>
      </c>
      <c r="CQ2458" s="199">
        <v>1</v>
      </c>
    </row>
    <row r="2459" spans="52:95" x14ac:dyDescent="0.25">
      <c r="AZ2459" s="230" t="s">
        <v>2627</v>
      </c>
      <c r="BA2459" s="230" t="s">
        <v>5333</v>
      </c>
      <c r="BB2459" s="230">
        <v>2</v>
      </c>
      <c r="BC2459" s="194" t="s">
        <v>7745</v>
      </c>
      <c r="BD2459" s="194" t="s">
        <v>7746</v>
      </c>
      <c r="BE2459" s="194" t="s">
        <v>7747</v>
      </c>
      <c r="BF2459" s="194" t="s">
        <v>7748</v>
      </c>
      <c r="BG2459" s="194" t="s">
        <v>7749</v>
      </c>
      <c r="BH2459" s="194" t="s">
        <v>7750</v>
      </c>
      <c r="BI2459" s="194"/>
      <c r="BJ2459" s="230">
        <v>4</v>
      </c>
      <c r="BK2459" s="230" t="s">
        <v>7751</v>
      </c>
      <c r="BL2459" s="198" t="s">
        <v>7412</v>
      </c>
      <c r="CQ2459" s="199">
        <v>1</v>
      </c>
    </row>
    <row r="2460" spans="52:95" x14ac:dyDescent="0.25">
      <c r="AZ2460" s="230" t="s">
        <v>2627</v>
      </c>
      <c r="BA2460" s="230" t="s">
        <v>5333</v>
      </c>
      <c r="BB2460" s="230">
        <v>3</v>
      </c>
      <c r="BC2460" s="194" t="s">
        <v>7781</v>
      </c>
      <c r="BD2460" s="194" t="s">
        <v>14027</v>
      </c>
      <c r="BE2460" s="194" t="s">
        <v>13973</v>
      </c>
      <c r="BH2460" s="194"/>
      <c r="BI2460" s="194"/>
      <c r="BJ2460" s="230">
        <v>4</v>
      </c>
      <c r="BK2460" s="230" t="s">
        <v>7782</v>
      </c>
      <c r="BL2460" s="198" t="s">
        <v>7412</v>
      </c>
      <c r="CQ2460" s="199">
        <v>1</v>
      </c>
    </row>
    <row r="2461" spans="52:95" x14ac:dyDescent="0.25">
      <c r="AZ2461" s="230" t="s">
        <v>2627</v>
      </c>
      <c r="BA2461" s="230" t="s">
        <v>5333</v>
      </c>
      <c r="BB2461" s="230">
        <v>4</v>
      </c>
      <c r="BC2461" s="194" t="s">
        <v>7806</v>
      </c>
      <c r="BD2461" s="194" t="s">
        <v>7807</v>
      </c>
      <c r="BE2461" s="194" t="s">
        <v>7808</v>
      </c>
      <c r="BF2461" s="194" t="s">
        <v>7654</v>
      </c>
      <c r="BG2461" s="194" t="s">
        <v>7809</v>
      </c>
      <c r="BH2461" s="194" t="s">
        <v>7810</v>
      </c>
      <c r="BI2461" s="194" t="s">
        <v>7811</v>
      </c>
      <c r="BJ2461" s="230">
        <v>4</v>
      </c>
      <c r="BK2461" s="230" t="s">
        <v>7812</v>
      </c>
      <c r="BL2461" s="198" t="s">
        <v>7412</v>
      </c>
      <c r="CQ2461" s="199">
        <v>1</v>
      </c>
    </row>
    <row r="2462" spans="52:95" x14ac:dyDescent="0.25">
      <c r="AZ2462" s="230" t="s">
        <v>2627</v>
      </c>
      <c r="BA2462" s="230" t="s">
        <v>5333</v>
      </c>
      <c r="BB2462" s="230">
        <v>5</v>
      </c>
      <c r="BC2462" s="194" t="s">
        <v>7836</v>
      </c>
      <c r="BD2462" s="194" t="s">
        <v>7837</v>
      </c>
      <c r="BE2462" s="194" t="s">
        <v>7838</v>
      </c>
      <c r="BF2462" s="194" t="s">
        <v>7839</v>
      </c>
      <c r="BG2462" s="194" t="s">
        <v>7840</v>
      </c>
      <c r="BH2462" s="194" t="s">
        <v>7533</v>
      </c>
      <c r="BI2462" s="194"/>
      <c r="BJ2462" s="230">
        <v>4</v>
      </c>
      <c r="BK2462" s="230" t="s">
        <v>7841</v>
      </c>
      <c r="BL2462" s="198" t="s">
        <v>7412</v>
      </c>
      <c r="CQ2462" s="199">
        <v>1</v>
      </c>
    </row>
    <row r="2463" spans="52:95" x14ac:dyDescent="0.25">
      <c r="AZ2463" s="230" t="s">
        <v>2637</v>
      </c>
      <c r="BA2463" s="230" t="s">
        <v>5332</v>
      </c>
      <c r="BB2463" s="230">
        <v>1</v>
      </c>
      <c r="BC2463" s="194" t="s">
        <v>7408</v>
      </c>
      <c r="BD2463" s="194" t="s">
        <v>14028</v>
      </c>
      <c r="BE2463" s="194" t="s">
        <v>14029</v>
      </c>
      <c r="BF2463" s="194" t="s">
        <v>8951</v>
      </c>
      <c r="BJ2463" s="230">
        <v>4</v>
      </c>
      <c r="BK2463" s="230" t="s">
        <v>7411</v>
      </c>
      <c r="BL2463" s="198" t="s">
        <v>7412</v>
      </c>
      <c r="CQ2463" s="199">
        <v>1</v>
      </c>
    </row>
    <row r="2464" spans="52:95" x14ac:dyDescent="0.25">
      <c r="AZ2464" s="230" t="s">
        <v>2637</v>
      </c>
      <c r="BA2464" s="230" t="s">
        <v>5332</v>
      </c>
      <c r="BB2464" s="230">
        <v>2</v>
      </c>
      <c r="BC2464" s="194" t="s">
        <v>7439</v>
      </c>
      <c r="BD2464" s="194" t="s">
        <v>14030</v>
      </c>
      <c r="BE2464" s="194" t="s">
        <v>7441</v>
      </c>
      <c r="BF2464" s="194" t="s">
        <v>7442</v>
      </c>
      <c r="BG2464" s="194" t="s">
        <v>7443</v>
      </c>
      <c r="BJ2464" s="230">
        <v>4</v>
      </c>
      <c r="BK2464" s="230" t="s">
        <v>7444</v>
      </c>
      <c r="BL2464" s="198" t="s">
        <v>7412</v>
      </c>
      <c r="CQ2464" s="199">
        <v>1</v>
      </c>
    </row>
    <row r="2465" spans="52:95" x14ac:dyDescent="0.25">
      <c r="AZ2465" s="230" t="s">
        <v>2637</v>
      </c>
      <c r="BA2465" s="230" t="s">
        <v>5332</v>
      </c>
      <c r="BB2465" s="230">
        <v>3</v>
      </c>
      <c r="BC2465" s="194" t="s">
        <v>7472</v>
      </c>
      <c r="BD2465" s="194" t="s">
        <v>14031</v>
      </c>
      <c r="BE2465" s="194" t="s">
        <v>13973</v>
      </c>
      <c r="BJ2465" s="230">
        <v>4</v>
      </c>
      <c r="BK2465" s="230" t="s">
        <v>7474</v>
      </c>
      <c r="BL2465" s="198" t="s">
        <v>7412</v>
      </c>
      <c r="CQ2465" s="199">
        <v>1</v>
      </c>
    </row>
    <row r="2466" spans="52:95" x14ac:dyDescent="0.25">
      <c r="AZ2466" s="230" t="s">
        <v>2637</v>
      </c>
      <c r="BA2466" s="230" t="s">
        <v>5332</v>
      </c>
      <c r="BB2466" s="230">
        <v>4</v>
      </c>
      <c r="BC2466" s="194" t="s">
        <v>7502</v>
      </c>
      <c r="BD2466" s="194" t="s">
        <v>13974</v>
      </c>
      <c r="BJ2466" s="230">
        <v>4</v>
      </c>
      <c r="BK2466" s="230" t="s">
        <v>7504</v>
      </c>
      <c r="BL2466" s="198" t="s">
        <v>7412</v>
      </c>
      <c r="CQ2466" s="199">
        <v>1</v>
      </c>
    </row>
    <row r="2467" spans="52:95" x14ac:dyDescent="0.25">
      <c r="AZ2467" s="230" t="s">
        <v>2637</v>
      </c>
      <c r="BA2467" s="230" t="s">
        <v>5332</v>
      </c>
      <c r="BB2467" s="230">
        <v>5</v>
      </c>
      <c r="BC2467" s="194" t="s">
        <v>7529</v>
      </c>
      <c r="BD2467" s="194" t="s">
        <v>13975</v>
      </c>
      <c r="BE2467" s="194" t="s">
        <v>7532</v>
      </c>
      <c r="BF2467" s="194" t="s">
        <v>7533</v>
      </c>
      <c r="BJ2467" s="230">
        <v>4</v>
      </c>
      <c r="BK2467" s="230" t="s">
        <v>7534</v>
      </c>
      <c r="BL2467" s="198" t="s">
        <v>7412</v>
      </c>
      <c r="CQ2467" s="199">
        <v>1</v>
      </c>
    </row>
    <row r="2468" spans="52:95" x14ac:dyDescent="0.25">
      <c r="AZ2468" s="230" t="s">
        <v>2637</v>
      </c>
      <c r="BA2468" s="230" t="s">
        <v>7562</v>
      </c>
      <c r="BB2468" s="230">
        <v>1</v>
      </c>
      <c r="BC2468" s="194" t="s">
        <v>7563</v>
      </c>
      <c r="BD2468" s="194" t="s">
        <v>14032</v>
      </c>
      <c r="BJ2468" s="230">
        <v>4</v>
      </c>
      <c r="BK2468" s="230" t="s">
        <v>7564</v>
      </c>
      <c r="BL2468" s="198" t="s">
        <v>7412</v>
      </c>
      <c r="CQ2468" s="199">
        <v>1</v>
      </c>
    </row>
    <row r="2469" spans="52:95" x14ac:dyDescent="0.25">
      <c r="AZ2469" s="230" t="s">
        <v>2637</v>
      </c>
      <c r="BA2469" s="230" t="s">
        <v>7562</v>
      </c>
      <c r="BB2469" s="230">
        <v>2</v>
      </c>
      <c r="BC2469" s="194" t="s">
        <v>7589</v>
      </c>
      <c r="BD2469" s="194" t="s">
        <v>7590</v>
      </c>
      <c r="BE2469" s="194" t="s">
        <v>7591</v>
      </c>
      <c r="BF2469" s="194" t="s">
        <v>7443</v>
      </c>
      <c r="BG2469" s="194" t="s">
        <v>7442</v>
      </c>
      <c r="BH2469" s="230" t="s">
        <v>7592</v>
      </c>
      <c r="BJ2469" s="230">
        <v>4</v>
      </c>
      <c r="BK2469" s="230" t="s">
        <v>7593</v>
      </c>
      <c r="BL2469" s="198" t="s">
        <v>7412</v>
      </c>
      <c r="CQ2469" s="199">
        <v>1</v>
      </c>
    </row>
    <row r="2470" spans="52:95" x14ac:dyDescent="0.25">
      <c r="AZ2470" s="230" t="s">
        <v>2637</v>
      </c>
      <c r="BA2470" s="230" t="s">
        <v>7562</v>
      </c>
      <c r="BB2470" s="230">
        <v>3</v>
      </c>
      <c r="BC2470" s="194" t="s">
        <v>7620</v>
      </c>
      <c r="BD2470" s="194" t="s">
        <v>14031</v>
      </c>
      <c r="BE2470" s="194" t="s">
        <v>13973</v>
      </c>
      <c r="BJ2470" s="230">
        <v>4</v>
      </c>
      <c r="BK2470" s="230" t="s">
        <v>7622</v>
      </c>
      <c r="BL2470" s="198" t="s">
        <v>7412</v>
      </c>
      <c r="CQ2470" s="199">
        <v>1</v>
      </c>
    </row>
    <row r="2471" spans="52:95" x14ac:dyDescent="0.25">
      <c r="AZ2471" s="230" t="s">
        <v>2637</v>
      </c>
      <c r="BA2471" s="230" t="s">
        <v>7562</v>
      </c>
      <c r="BB2471" s="230">
        <v>4</v>
      </c>
      <c r="BC2471" s="194" t="s">
        <v>7649</v>
      </c>
      <c r="BD2471" s="194" t="s">
        <v>7650</v>
      </c>
      <c r="BE2471" s="194" t="s">
        <v>7651</v>
      </c>
      <c r="BF2471" s="194" t="s">
        <v>7652</v>
      </c>
      <c r="BG2471" s="194" t="s">
        <v>7653</v>
      </c>
      <c r="BH2471" s="230" t="s">
        <v>7654</v>
      </c>
      <c r="BI2471" s="230" t="s">
        <v>7655</v>
      </c>
      <c r="BJ2471" s="230">
        <v>4</v>
      </c>
      <c r="BK2471" s="230" t="s">
        <v>7656</v>
      </c>
      <c r="BL2471" s="198" t="s">
        <v>7412</v>
      </c>
      <c r="CQ2471" s="199">
        <v>1</v>
      </c>
    </row>
    <row r="2472" spans="52:95" x14ac:dyDescent="0.25">
      <c r="AZ2472" s="230" t="s">
        <v>2637</v>
      </c>
      <c r="BA2472" s="230" t="s">
        <v>7562</v>
      </c>
      <c r="BB2472" s="230">
        <v>5</v>
      </c>
      <c r="BC2472" s="194" t="s">
        <v>7686</v>
      </c>
      <c r="BD2472" s="194" t="s">
        <v>7687</v>
      </c>
      <c r="BE2472" s="194" t="s">
        <v>7688</v>
      </c>
      <c r="BF2472" s="194" t="s">
        <v>7689</v>
      </c>
      <c r="BG2472" s="194" t="s">
        <v>7690</v>
      </c>
      <c r="BH2472" s="230" t="s">
        <v>7691</v>
      </c>
      <c r="BJ2472" s="230">
        <v>4</v>
      </c>
      <c r="BK2472" s="230" t="s">
        <v>7692</v>
      </c>
      <c r="BL2472" s="198" t="s">
        <v>7412</v>
      </c>
      <c r="CQ2472" s="199">
        <v>1</v>
      </c>
    </row>
    <row r="2473" spans="52:95" x14ac:dyDescent="0.25">
      <c r="AZ2473" s="230" t="s">
        <v>2637</v>
      </c>
      <c r="BA2473" s="230" t="s">
        <v>5333</v>
      </c>
      <c r="BB2473" s="230">
        <v>1</v>
      </c>
      <c r="BC2473" s="194" t="s">
        <v>7719</v>
      </c>
      <c r="BD2473" s="194" t="s">
        <v>14029</v>
      </c>
      <c r="BE2473" s="194" t="s">
        <v>8951</v>
      </c>
      <c r="BH2473" s="194"/>
      <c r="BI2473" s="194"/>
      <c r="BJ2473" s="230">
        <v>4</v>
      </c>
      <c r="BK2473" s="230" t="s">
        <v>7720</v>
      </c>
      <c r="BL2473" s="198" t="s">
        <v>7412</v>
      </c>
      <c r="CQ2473" s="199">
        <v>1</v>
      </c>
    </row>
    <row r="2474" spans="52:95" x14ac:dyDescent="0.25">
      <c r="AZ2474" s="230" t="s">
        <v>2637</v>
      </c>
      <c r="BA2474" s="230" t="s">
        <v>5333</v>
      </c>
      <c r="BB2474" s="230">
        <v>2</v>
      </c>
      <c r="BC2474" s="194" t="s">
        <v>7745</v>
      </c>
      <c r="BD2474" s="194" t="s">
        <v>7746</v>
      </c>
      <c r="BE2474" s="194" t="s">
        <v>7747</v>
      </c>
      <c r="BF2474" s="194" t="s">
        <v>7748</v>
      </c>
      <c r="BG2474" s="194" t="s">
        <v>7749</v>
      </c>
      <c r="BH2474" s="194" t="s">
        <v>7750</v>
      </c>
      <c r="BI2474" s="194"/>
      <c r="BJ2474" s="230">
        <v>4</v>
      </c>
      <c r="BK2474" s="230" t="s">
        <v>7751</v>
      </c>
      <c r="BL2474" s="198" t="s">
        <v>7412</v>
      </c>
      <c r="CQ2474" s="199">
        <v>1</v>
      </c>
    </row>
    <row r="2475" spans="52:95" x14ac:dyDescent="0.25">
      <c r="AZ2475" s="230" t="s">
        <v>2637</v>
      </c>
      <c r="BA2475" s="230" t="s">
        <v>5333</v>
      </c>
      <c r="BB2475" s="230">
        <v>3</v>
      </c>
      <c r="BC2475" s="194" t="s">
        <v>7781</v>
      </c>
      <c r="BD2475" s="194" t="s">
        <v>14033</v>
      </c>
      <c r="BE2475" s="194" t="s">
        <v>13973</v>
      </c>
      <c r="BH2475" s="194"/>
      <c r="BI2475" s="194"/>
      <c r="BJ2475" s="230">
        <v>4</v>
      </c>
      <c r="BK2475" s="230" t="s">
        <v>7782</v>
      </c>
      <c r="BL2475" s="198" t="s">
        <v>7412</v>
      </c>
      <c r="CQ2475" s="199">
        <v>1</v>
      </c>
    </row>
    <row r="2476" spans="52:95" x14ac:dyDescent="0.25">
      <c r="AZ2476" s="230" t="s">
        <v>2637</v>
      </c>
      <c r="BA2476" s="230" t="s">
        <v>5333</v>
      </c>
      <c r="BB2476" s="230">
        <v>4</v>
      </c>
      <c r="BC2476" s="194" t="s">
        <v>7806</v>
      </c>
      <c r="BD2476" s="194" t="s">
        <v>7807</v>
      </c>
      <c r="BE2476" s="194" t="s">
        <v>7808</v>
      </c>
      <c r="BF2476" s="194" t="s">
        <v>7654</v>
      </c>
      <c r="BG2476" s="194" t="s">
        <v>7809</v>
      </c>
      <c r="BH2476" s="194" t="s">
        <v>7810</v>
      </c>
      <c r="BI2476" s="194" t="s">
        <v>7811</v>
      </c>
      <c r="BJ2476" s="230">
        <v>4</v>
      </c>
      <c r="BK2476" s="230" t="s">
        <v>7812</v>
      </c>
      <c r="BL2476" s="198" t="s">
        <v>7412</v>
      </c>
      <c r="CQ2476" s="199">
        <v>1</v>
      </c>
    </row>
    <row r="2477" spans="52:95" x14ac:dyDescent="0.25">
      <c r="AZ2477" s="230" t="s">
        <v>2637</v>
      </c>
      <c r="BA2477" s="230" t="s">
        <v>5333</v>
      </c>
      <c r="BB2477" s="230">
        <v>5</v>
      </c>
      <c r="BC2477" s="194" t="s">
        <v>7836</v>
      </c>
      <c r="BD2477" s="194" t="s">
        <v>7837</v>
      </c>
      <c r="BE2477" s="194" t="s">
        <v>7838</v>
      </c>
      <c r="BF2477" s="194" t="s">
        <v>7839</v>
      </c>
      <c r="BG2477" s="194" t="s">
        <v>7840</v>
      </c>
      <c r="BH2477" s="194" t="s">
        <v>7533</v>
      </c>
      <c r="BI2477" s="194"/>
      <c r="BJ2477" s="230">
        <v>4</v>
      </c>
      <c r="BK2477" s="230" t="s">
        <v>7841</v>
      </c>
      <c r="BL2477" s="198" t="s">
        <v>7412</v>
      </c>
      <c r="CQ2477" s="199">
        <v>1</v>
      </c>
    </row>
    <row r="2478" spans="52:95" x14ac:dyDescent="0.25">
      <c r="AZ2478" s="230" t="s">
        <v>2647</v>
      </c>
      <c r="BA2478" s="230" t="s">
        <v>5332</v>
      </c>
      <c r="BB2478" s="230">
        <v>1</v>
      </c>
      <c r="BC2478" s="194" t="s">
        <v>7408</v>
      </c>
      <c r="BD2478" s="194" t="s">
        <v>14034</v>
      </c>
      <c r="BE2478" s="194" t="s">
        <v>10683</v>
      </c>
      <c r="BH2478" s="194"/>
      <c r="BI2478" s="194"/>
      <c r="BJ2478" s="230">
        <v>4</v>
      </c>
      <c r="BK2478" s="230" t="s">
        <v>7411</v>
      </c>
      <c r="BL2478" s="198" t="s">
        <v>7412</v>
      </c>
      <c r="CQ2478" s="199">
        <v>1</v>
      </c>
    </row>
    <row r="2479" spans="52:95" x14ac:dyDescent="0.25">
      <c r="AZ2479" s="230" t="s">
        <v>2647</v>
      </c>
      <c r="BA2479" s="230" t="s">
        <v>5332</v>
      </c>
      <c r="BB2479" s="230">
        <v>2</v>
      </c>
      <c r="BC2479" s="194" t="s">
        <v>7439</v>
      </c>
      <c r="BD2479" s="194" t="s">
        <v>14035</v>
      </c>
      <c r="BE2479" s="194" t="s">
        <v>7441</v>
      </c>
      <c r="BF2479" s="194" t="s">
        <v>7442</v>
      </c>
      <c r="BG2479" s="194" t="s">
        <v>7443</v>
      </c>
      <c r="BJ2479" s="230">
        <v>4</v>
      </c>
      <c r="BK2479" s="230" t="s">
        <v>7444</v>
      </c>
      <c r="BL2479" s="198" t="s">
        <v>7412</v>
      </c>
      <c r="CQ2479" s="199">
        <v>1</v>
      </c>
    </row>
    <row r="2480" spans="52:95" x14ac:dyDescent="0.25">
      <c r="AZ2480" s="230" t="s">
        <v>2647</v>
      </c>
      <c r="BA2480" s="230" t="s">
        <v>5332</v>
      </c>
      <c r="BB2480" s="230">
        <v>3</v>
      </c>
      <c r="BC2480" s="194" t="s">
        <v>7472</v>
      </c>
      <c r="BD2480" s="194" t="s">
        <v>14036</v>
      </c>
      <c r="BE2480" s="194" t="s">
        <v>14034</v>
      </c>
      <c r="BJ2480" s="230">
        <v>4</v>
      </c>
      <c r="BK2480" s="230" t="s">
        <v>7474</v>
      </c>
      <c r="BL2480" s="198" t="s">
        <v>7412</v>
      </c>
      <c r="CQ2480" s="199">
        <v>1</v>
      </c>
    </row>
    <row r="2481" spans="52:95" x14ac:dyDescent="0.25">
      <c r="AZ2481" s="230" t="s">
        <v>2647</v>
      </c>
      <c r="BA2481" s="230" t="s">
        <v>5332</v>
      </c>
      <c r="BB2481" s="230">
        <v>4</v>
      </c>
      <c r="BC2481" s="194" t="s">
        <v>7502</v>
      </c>
      <c r="BD2481" s="194" t="s">
        <v>14036</v>
      </c>
      <c r="BE2481" s="194" t="s">
        <v>14037</v>
      </c>
      <c r="BJ2481" s="230">
        <v>4</v>
      </c>
      <c r="BK2481" s="230" t="s">
        <v>7504</v>
      </c>
      <c r="BL2481" s="198" t="s">
        <v>7412</v>
      </c>
      <c r="CQ2481" s="199">
        <v>1</v>
      </c>
    </row>
    <row r="2482" spans="52:95" x14ac:dyDescent="0.25">
      <c r="AZ2482" s="230" t="s">
        <v>2647</v>
      </c>
      <c r="BA2482" s="230" t="s">
        <v>5332</v>
      </c>
      <c r="BB2482" s="230">
        <v>5</v>
      </c>
      <c r="BC2482" s="194" t="s">
        <v>7529</v>
      </c>
      <c r="BD2482" s="194" t="s">
        <v>14036</v>
      </c>
      <c r="BE2482" s="194" t="s">
        <v>14038</v>
      </c>
      <c r="BF2482" s="194" t="s">
        <v>7532</v>
      </c>
      <c r="BG2482" s="194" t="s">
        <v>7533</v>
      </c>
      <c r="BJ2482" s="230">
        <v>4</v>
      </c>
      <c r="BK2482" s="230" t="s">
        <v>7534</v>
      </c>
      <c r="BL2482" s="198" t="s">
        <v>7412</v>
      </c>
      <c r="CQ2482" s="199">
        <v>1</v>
      </c>
    </row>
    <row r="2483" spans="52:95" x14ac:dyDescent="0.25">
      <c r="AZ2483" s="230" t="s">
        <v>2647</v>
      </c>
      <c r="BA2483" s="230" t="s">
        <v>7562</v>
      </c>
      <c r="BB2483" s="230">
        <v>1</v>
      </c>
      <c r="BC2483" s="194" t="s">
        <v>7563</v>
      </c>
      <c r="BD2483" s="194" t="s">
        <v>14034</v>
      </c>
      <c r="BH2483" s="194"/>
      <c r="BI2483" s="194"/>
      <c r="BJ2483" s="230">
        <v>4</v>
      </c>
      <c r="BK2483" s="230" t="s">
        <v>7564</v>
      </c>
      <c r="BL2483" s="198" t="s">
        <v>7412</v>
      </c>
      <c r="CQ2483" s="199">
        <v>1</v>
      </c>
    </row>
    <row r="2484" spans="52:95" x14ac:dyDescent="0.25">
      <c r="AZ2484" s="230" t="s">
        <v>2647</v>
      </c>
      <c r="BA2484" s="230" t="s">
        <v>7562</v>
      </c>
      <c r="BB2484" s="230">
        <v>2</v>
      </c>
      <c r="BC2484" s="194" t="s">
        <v>7589</v>
      </c>
      <c r="BD2484" s="194" t="s">
        <v>7590</v>
      </c>
      <c r="BE2484" s="194" t="s">
        <v>7591</v>
      </c>
      <c r="BF2484" s="194" t="s">
        <v>7443</v>
      </c>
      <c r="BG2484" s="194" t="s">
        <v>7442</v>
      </c>
      <c r="BH2484" s="230" t="s">
        <v>7592</v>
      </c>
      <c r="BJ2484" s="230">
        <v>4</v>
      </c>
      <c r="BK2484" s="230" t="s">
        <v>7593</v>
      </c>
      <c r="BL2484" s="198" t="s">
        <v>7412</v>
      </c>
      <c r="CQ2484" s="199">
        <v>1</v>
      </c>
    </row>
    <row r="2485" spans="52:95" x14ac:dyDescent="0.25">
      <c r="AZ2485" s="230" t="s">
        <v>2647</v>
      </c>
      <c r="BA2485" s="230" t="s">
        <v>7562</v>
      </c>
      <c r="BB2485" s="230">
        <v>3</v>
      </c>
      <c r="BC2485" s="194" t="s">
        <v>7620</v>
      </c>
      <c r="BD2485" s="194" t="s">
        <v>14034</v>
      </c>
      <c r="BH2485" s="194"/>
      <c r="BI2485" s="194"/>
      <c r="BJ2485" s="230">
        <v>4</v>
      </c>
      <c r="BK2485" s="230" t="s">
        <v>7622</v>
      </c>
      <c r="BL2485" s="198" t="s">
        <v>7412</v>
      </c>
      <c r="CQ2485" s="199">
        <v>1</v>
      </c>
    </row>
    <row r="2486" spans="52:95" x14ac:dyDescent="0.25">
      <c r="AZ2486" s="230" t="s">
        <v>2647</v>
      </c>
      <c r="BA2486" s="230" t="s">
        <v>7562</v>
      </c>
      <c r="BB2486" s="230">
        <v>4</v>
      </c>
      <c r="BC2486" s="194" t="s">
        <v>7649</v>
      </c>
      <c r="BD2486" s="194" t="s">
        <v>7650</v>
      </c>
      <c r="BE2486" s="194" t="s">
        <v>7651</v>
      </c>
      <c r="BF2486" s="194" t="s">
        <v>7652</v>
      </c>
      <c r="BG2486" s="194" t="s">
        <v>7653</v>
      </c>
      <c r="BH2486" s="230" t="s">
        <v>7654</v>
      </c>
      <c r="BI2486" s="230" t="s">
        <v>7655</v>
      </c>
      <c r="BJ2486" s="230">
        <v>4</v>
      </c>
      <c r="BK2486" s="230" t="s">
        <v>7656</v>
      </c>
      <c r="BL2486" s="198" t="s">
        <v>7412</v>
      </c>
      <c r="CQ2486" s="199">
        <v>1</v>
      </c>
    </row>
    <row r="2487" spans="52:95" x14ac:dyDescent="0.25">
      <c r="AZ2487" s="230" t="s">
        <v>2647</v>
      </c>
      <c r="BA2487" s="230" t="s">
        <v>7562</v>
      </c>
      <c r="BB2487" s="230">
        <v>5</v>
      </c>
      <c r="BC2487" s="194" t="s">
        <v>7686</v>
      </c>
      <c r="BD2487" s="194" t="s">
        <v>7687</v>
      </c>
      <c r="BE2487" s="194" t="s">
        <v>7688</v>
      </c>
      <c r="BF2487" s="194" t="s">
        <v>7689</v>
      </c>
      <c r="BG2487" s="194" t="s">
        <v>7690</v>
      </c>
      <c r="BH2487" s="230" t="s">
        <v>7691</v>
      </c>
      <c r="BJ2487" s="230">
        <v>4</v>
      </c>
      <c r="BK2487" s="230" t="s">
        <v>7692</v>
      </c>
      <c r="BL2487" s="198" t="s">
        <v>7412</v>
      </c>
      <c r="CQ2487" s="199">
        <v>1</v>
      </c>
    </row>
    <row r="2488" spans="52:95" x14ac:dyDescent="0.25">
      <c r="AZ2488" s="230" t="s">
        <v>2647</v>
      </c>
      <c r="BA2488" s="230" t="s">
        <v>5333</v>
      </c>
      <c r="BB2488" s="230">
        <v>1</v>
      </c>
      <c r="BC2488" s="194" t="s">
        <v>7719</v>
      </c>
      <c r="BD2488" s="194" t="s">
        <v>14034</v>
      </c>
      <c r="BE2488" s="194" t="s">
        <v>10683</v>
      </c>
      <c r="BH2488" s="194"/>
      <c r="BI2488" s="194"/>
      <c r="BJ2488" s="230">
        <v>4</v>
      </c>
      <c r="BK2488" s="230" t="s">
        <v>7720</v>
      </c>
      <c r="BL2488" s="198" t="s">
        <v>7412</v>
      </c>
      <c r="CQ2488" s="199">
        <v>1</v>
      </c>
    </row>
    <row r="2489" spans="52:95" x14ac:dyDescent="0.25">
      <c r="AZ2489" s="230" t="s">
        <v>2647</v>
      </c>
      <c r="BA2489" s="230" t="s">
        <v>5333</v>
      </c>
      <c r="BB2489" s="230">
        <v>2</v>
      </c>
      <c r="BC2489" s="194" t="s">
        <v>7745</v>
      </c>
      <c r="BD2489" s="194" t="s">
        <v>7746</v>
      </c>
      <c r="BE2489" s="194" t="s">
        <v>7747</v>
      </c>
      <c r="BF2489" s="194" t="s">
        <v>7748</v>
      </c>
      <c r="BG2489" s="194" t="s">
        <v>7749</v>
      </c>
      <c r="BH2489" s="194" t="s">
        <v>7750</v>
      </c>
      <c r="BI2489" s="194"/>
      <c r="BJ2489" s="230">
        <v>4</v>
      </c>
      <c r="BK2489" s="230" t="s">
        <v>7751</v>
      </c>
      <c r="BL2489" s="198" t="s">
        <v>7412</v>
      </c>
      <c r="CQ2489" s="199">
        <v>1</v>
      </c>
    </row>
    <row r="2490" spans="52:95" x14ac:dyDescent="0.25">
      <c r="AZ2490" s="230" t="s">
        <v>2647</v>
      </c>
      <c r="BA2490" s="230" t="s">
        <v>5333</v>
      </c>
      <c r="BB2490" s="230">
        <v>3</v>
      </c>
      <c r="BC2490" s="194" t="s">
        <v>7781</v>
      </c>
      <c r="BD2490" s="194" t="s">
        <v>14039</v>
      </c>
      <c r="BE2490" s="194" t="s">
        <v>14034</v>
      </c>
      <c r="BH2490" s="194"/>
      <c r="BI2490" s="194"/>
      <c r="BJ2490" s="230">
        <v>4</v>
      </c>
      <c r="BK2490" s="230" t="s">
        <v>7782</v>
      </c>
      <c r="BL2490" s="198" t="s">
        <v>7412</v>
      </c>
      <c r="CQ2490" s="199">
        <v>1</v>
      </c>
    </row>
    <row r="2491" spans="52:95" x14ac:dyDescent="0.25">
      <c r="AZ2491" s="230" t="s">
        <v>2647</v>
      </c>
      <c r="BA2491" s="230" t="s">
        <v>5333</v>
      </c>
      <c r="BB2491" s="230">
        <v>4</v>
      </c>
      <c r="BC2491" s="194" t="s">
        <v>7806</v>
      </c>
      <c r="BD2491" s="194" t="s">
        <v>7807</v>
      </c>
      <c r="BE2491" s="194" t="s">
        <v>7808</v>
      </c>
      <c r="BF2491" s="194" t="s">
        <v>7654</v>
      </c>
      <c r="BG2491" s="194" t="s">
        <v>7809</v>
      </c>
      <c r="BH2491" s="194" t="s">
        <v>7810</v>
      </c>
      <c r="BI2491" s="194" t="s">
        <v>7811</v>
      </c>
      <c r="BJ2491" s="230">
        <v>4</v>
      </c>
      <c r="BK2491" s="230" t="s">
        <v>7812</v>
      </c>
      <c r="BL2491" s="198" t="s">
        <v>7412</v>
      </c>
      <c r="CQ2491" s="199">
        <v>1</v>
      </c>
    </row>
    <row r="2492" spans="52:95" x14ac:dyDescent="0.25">
      <c r="AZ2492" s="230" t="s">
        <v>2647</v>
      </c>
      <c r="BA2492" s="230" t="s">
        <v>5333</v>
      </c>
      <c r="BB2492" s="230">
        <v>5</v>
      </c>
      <c r="BC2492" s="194" t="s">
        <v>7836</v>
      </c>
      <c r="BD2492" s="194" t="s">
        <v>7837</v>
      </c>
      <c r="BE2492" s="194" t="s">
        <v>7838</v>
      </c>
      <c r="BF2492" s="194" t="s">
        <v>7839</v>
      </c>
      <c r="BG2492" s="194" t="s">
        <v>7840</v>
      </c>
      <c r="BH2492" s="194" t="s">
        <v>7533</v>
      </c>
      <c r="BI2492" s="194"/>
      <c r="BJ2492" s="230">
        <v>4</v>
      </c>
      <c r="BK2492" s="230" t="s">
        <v>7841</v>
      </c>
      <c r="BL2492" s="198" t="s">
        <v>7412</v>
      </c>
      <c r="CQ2492" s="199">
        <v>1</v>
      </c>
    </row>
    <row r="2493" spans="52:95" x14ac:dyDescent="0.25">
      <c r="AZ2493" s="230" t="s">
        <v>2665</v>
      </c>
      <c r="BA2493" s="230" t="s">
        <v>5332</v>
      </c>
      <c r="BB2493" s="230">
        <v>1</v>
      </c>
      <c r="BC2493" s="194" t="s">
        <v>7408</v>
      </c>
      <c r="BD2493" s="194" t="s">
        <v>14040</v>
      </c>
      <c r="BE2493" s="194" t="s">
        <v>8951</v>
      </c>
      <c r="BH2493" s="194"/>
      <c r="BI2493" s="194"/>
      <c r="BJ2493" s="230">
        <v>4</v>
      </c>
      <c r="BK2493" s="230" t="s">
        <v>7411</v>
      </c>
      <c r="BL2493" s="198" t="s">
        <v>7412</v>
      </c>
      <c r="CQ2493" s="199">
        <v>1</v>
      </c>
    </row>
    <row r="2494" spans="52:95" x14ac:dyDescent="0.25">
      <c r="AZ2494" s="230" t="s">
        <v>2665</v>
      </c>
      <c r="BA2494" s="230" t="s">
        <v>5332</v>
      </c>
      <c r="BB2494" s="230">
        <v>2</v>
      </c>
      <c r="BC2494" s="194" t="s">
        <v>7439</v>
      </c>
      <c r="BD2494" s="194" t="s">
        <v>14041</v>
      </c>
      <c r="BE2494" s="194" t="s">
        <v>7441</v>
      </c>
      <c r="BF2494" s="194" t="s">
        <v>7442</v>
      </c>
      <c r="BG2494" s="194" t="s">
        <v>7443</v>
      </c>
      <c r="BJ2494" s="230">
        <v>4</v>
      </c>
      <c r="BK2494" s="230" t="s">
        <v>7444</v>
      </c>
      <c r="BL2494" s="198" t="s">
        <v>7412</v>
      </c>
      <c r="CQ2494" s="199">
        <v>1</v>
      </c>
    </row>
    <row r="2495" spans="52:95" x14ac:dyDescent="0.25">
      <c r="AZ2495" s="230" t="s">
        <v>2665</v>
      </c>
      <c r="BA2495" s="230" t="s">
        <v>5332</v>
      </c>
      <c r="BB2495" s="230">
        <v>3</v>
      </c>
      <c r="BC2495" s="194" t="s">
        <v>7472</v>
      </c>
      <c r="BD2495" s="194" t="s">
        <v>14036</v>
      </c>
      <c r="BE2495" s="194" t="s">
        <v>14040</v>
      </c>
      <c r="BJ2495" s="230">
        <v>4</v>
      </c>
      <c r="BK2495" s="230" t="s">
        <v>7474</v>
      </c>
      <c r="BL2495" s="198" t="s">
        <v>7412</v>
      </c>
      <c r="CQ2495" s="199">
        <v>1</v>
      </c>
    </row>
    <row r="2496" spans="52:95" x14ac:dyDescent="0.25">
      <c r="AZ2496" s="230" t="s">
        <v>2665</v>
      </c>
      <c r="BA2496" s="230" t="s">
        <v>5332</v>
      </c>
      <c r="BB2496" s="230">
        <v>4</v>
      </c>
      <c r="BC2496" s="194" t="s">
        <v>7502</v>
      </c>
      <c r="BD2496" s="194" t="s">
        <v>14036</v>
      </c>
      <c r="BE2496" s="194" t="s">
        <v>14037</v>
      </c>
      <c r="BJ2496" s="230">
        <v>4</v>
      </c>
      <c r="BK2496" s="230" t="s">
        <v>7504</v>
      </c>
      <c r="BL2496" s="198" t="s">
        <v>7412</v>
      </c>
      <c r="CQ2496" s="199">
        <v>1</v>
      </c>
    </row>
    <row r="2497" spans="52:95" x14ac:dyDescent="0.25">
      <c r="AZ2497" s="230" t="s">
        <v>2665</v>
      </c>
      <c r="BA2497" s="230" t="s">
        <v>5332</v>
      </c>
      <c r="BB2497" s="230">
        <v>5</v>
      </c>
      <c r="BC2497" s="194" t="s">
        <v>7529</v>
      </c>
      <c r="BD2497" s="194" t="s">
        <v>14036</v>
      </c>
      <c r="BE2497" s="194" t="s">
        <v>14038</v>
      </c>
      <c r="BF2497" s="194" t="s">
        <v>7532</v>
      </c>
      <c r="BG2497" s="194" t="s">
        <v>7533</v>
      </c>
      <c r="BJ2497" s="230">
        <v>4</v>
      </c>
      <c r="BK2497" s="230" t="s">
        <v>7534</v>
      </c>
      <c r="BL2497" s="198" t="s">
        <v>7412</v>
      </c>
      <c r="CQ2497" s="199">
        <v>1</v>
      </c>
    </row>
    <row r="2498" spans="52:95" x14ac:dyDescent="0.25">
      <c r="AZ2498" s="230" t="s">
        <v>2665</v>
      </c>
      <c r="BA2498" s="230" t="s">
        <v>7562</v>
      </c>
      <c r="BB2498" s="230">
        <v>1</v>
      </c>
      <c r="BC2498" s="194" t="s">
        <v>7563</v>
      </c>
      <c r="BD2498" s="194" t="s">
        <v>14040</v>
      </c>
      <c r="BH2498" s="194"/>
      <c r="BI2498" s="194"/>
      <c r="BJ2498" s="230">
        <v>4</v>
      </c>
      <c r="BK2498" s="230" t="s">
        <v>7564</v>
      </c>
      <c r="BL2498" s="198" t="s">
        <v>7412</v>
      </c>
      <c r="CQ2498" s="199">
        <v>1</v>
      </c>
    </row>
    <row r="2499" spans="52:95" x14ac:dyDescent="0.25">
      <c r="AZ2499" s="230" t="s">
        <v>2665</v>
      </c>
      <c r="BA2499" s="230" t="s">
        <v>7562</v>
      </c>
      <c r="BB2499" s="230">
        <v>2</v>
      </c>
      <c r="BC2499" s="194" t="s">
        <v>7589</v>
      </c>
      <c r="BD2499" s="194" t="s">
        <v>7590</v>
      </c>
      <c r="BE2499" s="194" t="s">
        <v>7591</v>
      </c>
      <c r="BF2499" s="194" t="s">
        <v>7443</v>
      </c>
      <c r="BG2499" s="194" t="s">
        <v>7442</v>
      </c>
      <c r="BH2499" s="230" t="s">
        <v>7592</v>
      </c>
      <c r="BJ2499" s="230">
        <v>4</v>
      </c>
      <c r="BK2499" s="230" t="s">
        <v>7593</v>
      </c>
      <c r="BL2499" s="198" t="s">
        <v>7412</v>
      </c>
      <c r="CQ2499" s="199">
        <v>1</v>
      </c>
    </row>
    <row r="2500" spans="52:95" x14ac:dyDescent="0.25">
      <c r="AZ2500" s="230" t="s">
        <v>2665</v>
      </c>
      <c r="BA2500" s="230" t="s">
        <v>7562</v>
      </c>
      <c r="BB2500" s="230">
        <v>3</v>
      </c>
      <c r="BC2500" s="194" t="s">
        <v>7620</v>
      </c>
      <c r="BD2500" s="194" t="s">
        <v>14040</v>
      </c>
      <c r="BH2500" s="194"/>
      <c r="BI2500" s="194"/>
      <c r="BJ2500" s="230">
        <v>4</v>
      </c>
      <c r="BK2500" s="230" t="s">
        <v>7622</v>
      </c>
      <c r="BL2500" s="198" t="s">
        <v>7412</v>
      </c>
      <c r="CQ2500" s="199">
        <v>1</v>
      </c>
    </row>
    <row r="2501" spans="52:95" x14ac:dyDescent="0.25">
      <c r="AZ2501" s="230" t="s">
        <v>2665</v>
      </c>
      <c r="BA2501" s="230" t="s">
        <v>7562</v>
      </c>
      <c r="BB2501" s="230">
        <v>4</v>
      </c>
      <c r="BC2501" s="194" t="s">
        <v>7649</v>
      </c>
      <c r="BD2501" s="194" t="s">
        <v>7650</v>
      </c>
      <c r="BE2501" s="194" t="s">
        <v>7651</v>
      </c>
      <c r="BF2501" s="194" t="s">
        <v>7652</v>
      </c>
      <c r="BG2501" s="194" t="s">
        <v>7653</v>
      </c>
      <c r="BH2501" s="230" t="s">
        <v>7654</v>
      </c>
      <c r="BI2501" s="230" t="s">
        <v>7655</v>
      </c>
      <c r="BJ2501" s="230">
        <v>4</v>
      </c>
      <c r="BK2501" s="230" t="s">
        <v>7656</v>
      </c>
      <c r="BL2501" s="198" t="s">
        <v>7412</v>
      </c>
      <c r="CQ2501" s="199">
        <v>1</v>
      </c>
    </row>
    <row r="2502" spans="52:95" x14ac:dyDescent="0.25">
      <c r="AZ2502" s="230" t="s">
        <v>2665</v>
      </c>
      <c r="BA2502" s="230" t="s">
        <v>7562</v>
      </c>
      <c r="BB2502" s="230">
        <v>5</v>
      </c>
      <c r="BC2502" s="194" t="s">
        <v>7686</v>
      </c>
      <c r="BD2502" s="194" t="s">
        <v>7687</v>
      </c>
      <c r="BE2502" s="194" t="s">
        <v>7688</v>
      </c>
      <c r="BF2502" s="194" t="s">
        <v>7689</v>
      </c>
      <c r="BG2502" s="194" t="s">
        <v>7690</v>
      </c>
      <c r="BH2502" s="230" t="s">
        <v>7691</v>
      </c>
      <c r="BJ2502" s="230">
        <v>4</v>
      </c>
      <c r="BK2502" s="230" t="s">
        <v>7692</v>
      </c>
      <c r="BL2502" s="198" t="s">
        <v>7412</v>
      </c>
      <c r="CQ2502" s="199">
        <v>1</v>
      </c>
    </row>
    <row r="2503" spans="52:95" x14ac:dyDescent="0.25">
      <c r="AZ2503" s="230" t="s">
        <v>2665</v>
      </c>
      <c r="BA2503" s="230" t="s">
        <v>5333</v>
      </c>
      <c r="BB2503" s="230">
        <v>1</v>
      </c>
      <c r="BC2503" s="194" t="s">
        <v>7719</v>
      </c>
      <c r="BD2503" s="194" t="s">
        <v>14040</v>
      </c>
      <c r="BE2503" s="194" t="s">
        <v>8951</v>
      </c>
      <c r="BH2503" s="194"/>
      <c r="BI2503" s="194"/>
      <c r="BJ2503" s="230">
        <v>4</v>
      </c>
      <c r="BK2503" s="230" t="s">
        <v>7720</v>
      </c>
      <c r="BL2503" s="198" t="s">
        <v>7412</v>
      </c>
      <c r="CQ2503" s="199">
        <v>1</v>
      </c>
    </row>
    <row r="2504" spans="52:95" x14ac:dyDescent="0.25">
      <c r="AZ2504" s="230" t="s">
        <v>2665</v>
      </c>
      <c r="BA2504" s="230" t="s">
        <v>5333</v>
      </c>
      <c r="BB2504" s="230">
        <v>2</v>
      </c>
      <c r="BC2504" s="194" t="s">
        <v>7745</v>
      </c>
      <c r="BD2504" s="194" t="s">
        <v>7746</v>
      </c>
      <c r="BE2504" s="194" t="s">
        <v>7747</v>
      </c>
      <c r="BF2504" s="194" t="s">
        <v>7748</v>
      </c>
      <c r="BG2504" s="194" t="s">
        <v>7749</v>
      </c>
      <c r="BH2504" s="194" t="s">
        <v>7750</v>
      </c>
      <c r="BI2504" s="194"/>
      <c r="BJ2504" s="230">
        <v>4</v>
      </c>
      <c r="BK2504" s="230" t="s">
        <v>7751</v>
      </c>
      <c r="BL2504" s="198" t="s">
        <v>7412</v>
      </c>
      <c r="CQ2504" s="199">
        <v>1</v>
      </c>
    </row>
    <row r="2505" spans="52:95" x14ac:dyDescent="0.25">
      <c r="AZ2505" s="230" t="s">
        <v>2665</v>
      </c>
      <c r="BA2505" s="230" t="s">
        <v>5333</v>
      </c>
      <c r="BB2505" s="230">
        <v>3</v>
      </c>
      <c r="BC2505" s="194" t="s">
        <v>7781</v>
      </c>
      <c r="BD2505" s="194" t="s">
        <v>14042</v>
      </c>
      <c r="BE2505" s="194" t="s">
        <v>14040</v>
      </c>
      <c r="BH2505" s="194"/>
      <c r="BI2505" s="194"/>
      <c r="BJ2505" s="230">
        <v>4</v>
      </c>
      <c r="BK2505" s="230" t="s">
        <v>7782</v>
      </c>
      <c r="BL2505" s="198" t="s">
        <v>7412</v>
      </c>
      <c r="CQ2505" s="199">
        <v>1</v>
      </c>
    </row>
    <row r="2506" spans="52:95" x14ac:dyDescent="0.25">
      <c r="AZ2506" s="230" t="s">
        <v>2665</v>
      </c>
      <c r="BA2506" s="230" t="s">
        <v>5333</v>
      </c>
      <c r="BB2506" s="230">
        <v>4</v>
      </c>
      <c r="BC2506" s="194" t="s">
        <v>7806</v>
      </c>
      <c r="BD2506" s="194" t="s">
        <v>7807</v>
      </c>
      <c r="BE2506" s="194" t="s">
        <v>7808</v>
      </c>
      <c r="BF2506" s="194" t="s">
        <v>7654</v>
      </c>
      <c r="BG2506" s="194" t="s">
        <v>7809</v>
      </c>
      <c r="BH2506" s="194" t="s">
        <v>7810</v>
      </c>
      <c r="BI2506" s="194" t="s">
        <v>7811</v>
      </c>
      <c r="BJ2506" s="230">
        <v>4</v>
      </c>
      <c r="BK2506" s="230" t="s">
        <v>7812</v>
      </c>
      <c r="BL2506" s="198" t="s">
        <v>7412</v>
      </c>
      <c r="CQ2506" s="199">
        <v>1</v>
      </c>
    </row>
    <row r="2507" spans="52:95" x14ac:dyDescent="0.25">
      <c r="AZ2507" s="230" t="s">
        <v>2665</v>
      </c>
      <c r="BA2507" s="230" t="s">
        <v>5333</v>
      </c>
      <c r="BB2507" s="230">
        <v>5</v>
      </c>
      <c r="BC2507" s="194" t="s">
        <v>7836</v>
      </c>
      <c r="BD2507" s="194" t="s">
        <v>7837</v>
      </c>
      <c r="BE2507" s="194" t="s">
        <v>7838</v>
      </c>
      <c r="BF2507" s="194" t="s">
        <v>7839</v>
      </c>
      <c r="BG2507" s="194" t="s">
        <v>7840</v>
      </c>
      <c r="BH2507" s="194" t="s">
        <v>7533</v>
      </c>
      <c r="BI2507" s="194"/>
      <c r="BJ2507" s="230">
        <v>4</v>
      </c>
      <c r="BK2507" s="230" t="s">
        <v>7841</v>
      </c>
      <c r="BL2507" s="198" t="s">
        <v>7412</v>
      </c>
      <c r="CQ2507" s="199">
        <v>1</v>
      </c>
    </row>
    <row r="2508" spans="52:95" x14ac:dyDescent="0.25">
      <c r="AZ2508" s="230" t="s">
        <v>2676</v>
      </c>
      <c r="BA2508" s="230" t="s">
        <v>5332</v>
      </c>
      <c r="BB2508" s="230">
        <v>1</v>
      </c>
      <c r="BC2508" s="194" t="s">
        <v>7408</v>
      </c>
      <c r="BD2508" s="194" t="s">
        <v>14043</v>
      </c>
      <c r="BE2508" s="194" t="s">
        <v>10683</v>
      </c>
      <c r="BH2508" s="194"/>
      <c r="BI2508" s="194"/>
      <c r="BJ2508" s="230">
        <v>4</v>
      </c>
      <c r="BK2508" s="230" t="s">
        <v>7411</v>
      </c>
      <c r="BL2508" s="198" t="s">
        <v>7412</v>
      </c>
      <c r="CQ2508" s="199">
        <v>1</v>
      </c>
    </row>
    <row r="2509" spans="52:95" x14ac:dyDescent="0.25">
      <c r="AZ2509" s="230" t="s">
        <v>2676</v>
      </c>
      <c r="BA2509" s="230" t="s">
        <v>5332</v>
      </c>
      <c r="BB2509" s="230">
        <v>2</v>
      </c>
      <c r="BC2509" s="194" t="s">
        <v>7439</v>
      </c>
      <c r="BD2509" s="194" t="s">
        <v>14044</v>
      </c>
      <c r="BE2509" s="194" t="s">
        <v>7441</v>
      </c>
      <c r="BF2509" s="194" t="s">
        <v>7442</v>
      </c>
      <c r="BG2509" s="194" t="s">
        <v>7443</v>
      </c>
      <c r="BJ2509" s="230">
        <v>4</v>
      </c>
      <c r="BK2509" s="230" t="s">
        <v>7444</v>
      </c>
      <c r="BL2509" s="198" t="s">
        <v>7412</v>
      </c>
      <c r="CQ2509" s="199">
        <v>1</v>
      </c>
    </row>
    <row r="2510" spans="52:95" x14ac:dyDescent="0.25">
      <c r="AZ2510" s="230" t="s">
        <v>2676</v>
      </c>
      <c r="BA2510" s="230" t="s">
        <v>5332</v>
      </c>
      <c r="BB2510" s="230">
        <v>3</v>
      </c>
      <c r="BC2510" s="194" t="s">
        <v>7472</v>
      </c>
      <c r="BD2510" s="194" t="s">
        <v>14036</v>
      </c>
      <c r="BE2510" s="194" t="s">
        <v>14043</v>
      </c>
      <c r="BJ2510" s="230">
        <v>4</v>
      </c>
      <c r="BK2510" s="230" t="s">
        <v>7474</v>
      </c>
      <c r="BL2510" s="198" t="s">
        <v>7412</v>
      </c>
      <c r="CQ2510" s="199">
        <v>1</v>
      </c>
    </row>
    <row r="2511" spans="52:95" x14ac:dyDescent="0.25">
      <c r="AZ2511" s="230" t="s">
        <v>2676</v>
      </c>
      <c r="BA2511" s="230" t="s">
        <v>5332</v>
      </c>
      <c r="BB2511" s="230">
        <v>4</v>
      </c>
      <c r="BC2511" s="194" t="s">
        <v>7502</v>
      </c>
      <c r="BD2511" s="194" t="s">
        <v>14036</v>
      </c>
      <c r="BE2511" s="194" t="s">
        <v>14037</v>
      </c>
      <c r="BJ2511" s="230">
        <v>4</v>
      </c>
      <c r="BK2511" s="230" t="s">
        <v>7504</v>
      </c>
      <c r="BL2511" s="198" t="s">
        <v>7412</v>
      </c>
      <c r="CQ2511" s="199">
        <v>1</v>
      </c>
    </row>
    <row r="2512" spans="52:95" x14ac:dyDescent="0.25">
      <c r="AZ2512" s="230" t="s">
        <v>2676</v>
      </c>
      <c r="BA2512" s="230" t="s">
        <v>5332</v>
      </c>
      <c r="BB2512" s="230">
        <v>5</v>
      </c>
      <c r="BC2512" s="194" t="s">
        <v>7529</v>
      </c>
      <c r="BD2512" s="194" t="s">
        <v>14036</v>
      </c>
      <c r="BE2512" s="194" t="s">
        <v>14038</v>
      </c>
      <c r="BF2512" s="194" t="s">
        <v>7532</v>
      </c>
      <c r="BG2512" s="194" t="s">
        <v>7533</v>
      </c>
      <c r="BJ2512" s="230">
        <v>4</v>
      </c>
      <c r="BK2512" s="230" t="s">
        <v>7534</v>
      </c>
      <c r="BL2512" s="198" t="s">
        <v>7412</v>
      </c>
      <c r="CQ2512" s="199">
        <v>1</v>
      </c>
    </row>
    <row r="2513" spans="52:95" x14ac:dyDescent="0.25">
      <c r="AZ2513" s="230" t="s">
        <v>2676</v>
      </c>
      <c r="BA2513" s="230" t="s">
        <v>7562</v>
      </c>
      <c r="BB2513" s="230">
        <v>1</v>
      </c>
      <c r="BC2513" s="194" t="s">
        <v>7563</v>
      </c>
      <c r="BD2513" s="194" t="s">
        <v>14043</v>
      </c>
      <c r="BH2513" s="194"/>
      <c r="BI2513" s="194"/>
      <c r="BJ2513" s="230">
        <v>4</v>
      </c>
      <c r="BK2513" s="230" t="s">
        <v>7564</v>
      </c>
      <c r="BL2513" s="198" t="s">
        <v>7412</v>
      </c>
      <c r="CQ2513" s="199">
        <v>1</v>
      </c>
    </row>
    <row r="2514" spans="52:95" x14ac:dyDescent="0.25">
      <c r="AZ2514" s="230" t="s">
        <v>2676</v>
      </c>
      <c r="BA2514" s="230" t="s">
        <v>7562</v>
      </c>
      <c r="BB2514" s="230">
        <v>2</v>
      </c>
      <c r="BC2514" s="194" t="s">
        <v>7589</v>
      </c>
      <c r="BD2514" s="194" t="s">
        <v>7590</v>
      </c>
      <c r="BE2514" s="194" t="s">
        <v>7591</v>
      </c>
      <c r="BF2514" s="194" t="s">
        <v>7443</v>
      </c>
      <c r="BG2514" s="194" t="s">
        <v>7442</v>
      </c>
      <c r="BH2514" s="230" t="s">
        <v>7592</v>
      </c>
      <c r="BJ2514" s="230">
        <v>4</v>
      </c>
      <c r="BK2514" s="230" t="s">
        <v>7593</v>
      </c>
      <c r="BL2514" s="198" t="s">
        <v>7412</v>
      </c>
      <c r="CQ2514" s="199">
        <v>1</v>
      </c>
    </row>
    <row r="2515" spans="52:95" x14ac:dyDescent="0.25">
      <c r="AZ2515" s="230" t="s">
        <v>2676</v>
      </c>
      <c r="BA2515" s="230" t="s">
        <v>7562</v>
      </c>
      <c r="BB2515" s="230">
        <v>3</v>
      </c>
      <c r="BC2515" s="194" t="s">
        <v>7620</v>
      </c>
      <c r="BD2515" s="194" t="s">
        <v>14043</v>
      </c>
      <c r="BH2515" s="194"/>
      <c r="BI2515" s="194"/>
      <c r="BJ2515" s="230">
        <v>4</v>
      </c>
      <c r="BK2515" s="230" t="s">
        <v>7622</v>
      </c>
      <c r="BL2515" s="198" t="s">
        <v>7412</v>
      </c>
      <c r="CQ2515" s="199">
        <v>1</v>
      </c>
    </row>
    <row r="2516" spans="52:95" x14ac:dyDescent="0.25">
      <c r="AZ2516" s="230" t="s">
        <v>2676</v>
      </c>
      <c r="BA2516" s="230" t="s">
        <v>7562</v>
      </c>
      <c r="BB2516" s="230">
        <v>4</v>
      </c>
      <c r="BC2516" s="194" t="s">
        <v>7649</v>
      </c>
      <c r="BD2516" s="194" t="s">
        <v>7650</v>
      </c>
      <c r="BE2516" s="194" t="s">
        <v>7651</v>
      </c>
      <c r="BF2516" s="194" t="s">
        <v>7652</v>
      </c>
      <c r="BG2516" s="194" t="s">
        <v>7653</v>
      </c>
      <c r="BH2516" s="230" t="s">
        <v>7654</v>
      </c>
      <c r="BI2516" s="230" t="s">
        <v>7655</v>
      </c>
      <c r="BJ2516" s="230">
        <v>4</v>
      </c>
      <c r="BK2516" s="230" t="s">
        <v>7656</v>
      </c>
      <c r="BL2516" s="198" t="s">
        <v>7412</v>
      </c>
      <c r="CQ2516" s="199">
        <v>1</v>
      </c>
    </row>
    <row r="2517" spans="52:95" x14ac:dyDescent="0.25">
      <c r="AZ2517" s="230" t="s">
        <v>2676</v>
      </c>
      <c r="BA2517" s="230" t="s">
        <v>7562</v>
      </c>
      <c r="BB2517" s="230">
        <v>5</v>
      </c>
      <c r="BC2517" s="194" t="s">
        <v>7686</v>
      </c>
      <c r="BD2517" s="194" t="s">
        <v>7687</v>
      </c>
      <c r="BE2517" s="194" t="s">
        <v>7688</v>
      </c>
      <c r="BF2517" s="194" t="s">
        <v>7689</v>
      </c>
      <c r="BG2517" s="194" t="s">
        <v>7690</v>
      </c>
      <c r="BH2517" s="230" t="s">
        <v>7691</v>
      </c>
      <c r="BJ2517" s="230">
        <v>4</v>
      </c>
      <c r="BK2517" s="230" t="s">
        <v>7692</v>
      </c>
      <c r="BL2517" s="198" t="s">
        <v>7412</v>
      </c>
      <c r="CQ2517" s="199">
        <v>1</v>
      </c>
    </row>
    <row r="2518" spans="52:95" x14ac:dyDescent="0.25">
      <c r="AZ2518" s="230" t="s">
        <v>2676</v>
      </c>
      <c r="BA2518" s="230" t="s">
        <v>5333</v>
      </c>
      <c r="BB2518" s="230">
        <v>1</v>
      </c>
      <c r="BC2518" s="194" t="s">
        <v>7719</v>
      </c>
      <c r="BD2518" s="194" t="s">
        <v>14043</v>
      </c>
      <c r="BE2518" s="194" t="s">
        <v>10683</v>
      </c>
      <c r="BH2518" s="194"/>
      <c r="BI2518" s="194"/>
      <c r="BJ2518" s="230">
        <v>4</v>
      </c>
      <c r="BK2518" s="230" t="s">
        <v>7720</v>
      </c>
      <c r="BL2518" s="198" t="s">
        <v>7412</v>
      </c>
      <c r="CQ2518" s="199">
        <v>1</v>
      </c>
    </row>
    <row r="2519" spans="52:95" x14ac:dyDescent="0.25">
      <c r="AZ2519" s="230" t="s">
        <v>2676</v>
      </c>
      <c r="BA2519" s="230" t="s">
        <v>5333</v>
      </c>
      <c r="BB2519" s="230">
        <v>2</v>
      </c>
      <c r="BC2519" s="194" t="s">
        <v>7745</v>
      </c>
      <c r="BD2519" s="194" t="s">
        <v>7746</v>
      </c>
      <c r="BE2519" s="194" t="s">
        <v>7747</v>
      </c>
      <c r="BF2519" s="194" t="s">
        <v>7748</v>
      </c>
      <c r="BG2519" s="194" t="s">
        <v>7749</v>
      </c>
      <c r="BH2519" s="194" t="s">
        <v>7750</v>
      </c>
      <c r="BI2519" s="194"/>
      <c r="BJ2519" s="230">
        <v>4</v>
      </c>
      <c r="BK2519" s="230" t="s">
        <v>7751</v>
      </c>
      <c r="BL2519" s="198" t="s">
        <v>7412</v>
      </c>
      <c r="CQ2519" s="199">
        <v>1</v>
      </c>
    </row>
    <row r="2520" spans="52:95" x14ac:dyDescent="0.25">
      <c r="AZ2520" s="230" t="s">
        <v>2676</v>
      </c>
      <c r="BA2520" s="230" t="s">
        <v>5333</v>
      </c>
      <c r="BB2520" s="230">
        <v>3</v>
      </c>
      <c r="BC2520" s="194" t="s">
        <v>7781</v>
      </c>
      <c r="BD2520" s="194" t="s">
        <v>14045</v>
      </c>
      <c r="BE2520" s="194" t="s">
        <v>14043</v>
      </c>
      <c r="BH2520" s="194"/>
      <c r="BI2520" s="194"/>
      <c r="BJ2520" s="230">
        <v>4</v>
      </c>
      <c r="BK2520" s="230" t="s">
        <v>7782</v>
      </c>
      <c r="BL2520" s="198" t="s">
        <v>7412</v>
      </c>
      <c r="CQ2520" s="199">
        <v>1</v>
      </c>
    </row>
    <row r="2521" spans="52:95" x14ac:dyDescent="0.25">
      <c r="AZ2521" s="230" t="s">
        <v>2676</v>
      </c>
      <c r="BA2521" s="230" t="s">
        <v>5333</v>
      </c>
      <c r="BB2521" s="230">
        <v>4</v>
      </c>
      <c r="BC2521" s="194" t="s">
        <v>7806</v>
      </c>
      <c r="BD2521" s="194" t="s">
        <v>7807</v>
      </c>
      <c r="BE2521" s="194" t="s">
        <v>7808</v>
      </c>
      <c r="BF2521" s="194" t="s">
        <v>7654</v>
      </c>
      <c r="BG2521" s="194" t="s">
        <v>7809</v>
      </c>
      <c r="BH2521" s="194" t="s">
        <v>7810</v>
      </c>
      <c r="BI2521" s="194" t="s">
        <v>7811</v>
      </c>
      <c r="BJ2521" s="230">
        <v>4</v>
      </c>
      <c r="BK2521" s="230" t="s">
        <v>7812</v>
      </c>
      <c r="BL2521" s="198" t="s">
        <v>7412</v>
      </c>
      <c r="CQ2521" s="199">
        <v>1</v>
      </c>
    </row>
    <row r="2522" spans="52:95" x14ac:dyDescent="0.25">
      <c r="AZ2522" s="230" t="s">
        <v>2676</v>
      </c>
      <c r="BA2522" s="230" t="s">
        <v>5333</v>
      </c>
      <c r="BB2522" s="230">
        <v>5</v>
      </c>
      <c r="BC2522" s="194" t="s">
        <v>7836</v>
      </c>
      <c r="BD2522" s="194" t="s">
        <v>7837</v>
      </c>
      <c r="BE2522" s="194" t="s">
        <v>7838</v>
      </c>
      <c r="BF2522" s="194" t="s">
        <v>7839</v>
      </c>
      <c r="BG2522" s="194" t="s">
        <v>7840</v>
      </c>
      <c r="BH2522" s="194" t="s">
        <v>7533</v>
      </c>
      <c r="BI2522" s="194"/>
      <c r="BJ2522" s="230">
        <v>4</v>
      </c>
      <c r="BK2522" s="230" t="s">
        <v>7841</v>
      </c>
      <c r="BL2522" s="198" t="s">
        <v>7412</v>
      </c>
      <c r="CQ2522" s="199">
        <v>1</v>
      </c>
    </row>
    <row r="2523" spans="52:95" x14ac:dyDescent="0.25">
      <c r="AZ2523" s="230" t="s">
        <v>2687</v>
      </c>
      <c r="BA2523" s="230" t="s">
        <v>5332</v>
      </c>
      <c r="BB2523" s="230">
        <v>1</v>
      </c>
      <c r="BC2523" s="194" t="s">
        <v>7408</v>
      </c>
      <c r="BD2523" s="194" t="s">
        <v>14046</v>
      </c>
      <c r="BE2523" s="194" t="s">
        <v>10683</v>
      </c>
      <c r="BH2523" s="194"/>
      <c r="BI2523" s="194"/>
      <c r="BJ2523" s="230">
        <v>4</v>
      </c>
      <c r="BK2523" s="230" t="s">
        <v>7411</v>
      </c>
      <c r="BL2523" s="198" t="s">
        <v>7412</v>
      </c>
      <c r="CQ2523" s="199">
        <v>1</v>
      </c>
    </row>
    <row r="2524" spans="52:95" x14ac:dyDescent="0.25">
      <c r="AZ2524" s="230" t="s">
        <v>2687</v>
      </c>
      <c r="BA2524" s="230" t="s">
        <v>5332</v>
      </c>
      <c r="BB2524" s="230">
        <v>2</v>
      </c>
      <c r="BC2524" s="194" t="s">
        <v>7439</v>
      </c>
      <c r="BD2524" s="194" t="s">
        <v>14047</v>
      </c>
      <c r="BE2524" s="194" t="s">
        <v>7441</v>
      </c>
      <c r="BF2524" s="194" t="s">
        <v>7442</v>
      </c>
      <c r="BG2524" s="194" t="s">
        <v>7443</v>
      </c>
      <c r="BJ2524" s="230">
        <v>4</v>
      </c>
      <c r="BK2524" s="230" t="s">
        <v>7444</v>
      </c>
      <c r="BL2524" s="198" t="s">
        <v>7412</v>
      </c>
      <c r="CQ2524" s="199">
        <v>1</v>
      </c>
    </row>
    <row r="2525" spans="52:95" x14ac:dyDescent="0.25">
      <c r="AZ2525" s="230" t="s">
        <v>2687</v>
      </c>
      <c r="BA2525" s="230" t="s">
        <v>5332</v>
      </c>
      <c r="BB2525" s="230">
        <v>3</v>
      </c>
      <c r="BC2525" s="194" t="s">
        <v>7472</v>
      </c>
      <c r="BD2525" s="194" t="s">
        <v>14036</v>
      </c>
      <c r="BE2525" s="194" t="s">
        <v>14046</v>
      </c>
      <c r="BJ2525" s="230">
        <v>4</v>
      </c>
      <c r="BK2525" s="230" t="s">
        <v>7474</v>
      </c>
      <c r="BL2525" s="198" t="s">
        <v>7412</v>
      </c>
      <c r="CQ2525" s="199">
        <v>1</v>
      </c>
    </row>
    <row r="2526" spans="52:95" x14ac:dyDescent="0.25">
      <c r="AZ2526" s="230" t="s">
        <v>2687</v>
      </c>
      <c r="BA2526" s="230" t="s">
        <v>5332</v>
      </c>
      <c r="BB2526" s="230">
        <v>4</v>
      </c>
      <c r="BC2526" s="194" t="s">
        <v>7502</v>
      </c>
      <c r="BD2526" s="194" t="s">
        <v>14036</v>
      </c>
      <c r="BE2526" s="194" t="s">
        <v>14037</v>
      </c>
      <c r="BJ2526" s="230">
        <v>4</v>
      </c>
      <c r="BK2526" s="230" t="s">
        <v>7504</v>
      </c>
      <c r="BL2526" s="198" t="s">
        <v>7412</v>
      </c>
      <c r="CQ2526" s="199">
        <v>1</v>
      </c>
    </row>
    <row r="2527" spans="52:95" x14ac:dyDescent="0.25">
      <c r="AZ2527" s="230" t="s">
        <v>2687</v>
      </c>
      <c r="BA2527" s="230" t="s">
        <v>5332</v>
      </c>
      <c r="BB2527" s="230">
        <v>5</v>
      </c>
      <c r="BC2527" s="194" t="s">
        <v>7529</v>
      </c>
      <c r="BD2527" s="194" t="s">
        <v>14036</v>
      </c>
      <c r="BE2527" s="194" t="s">
        <v>14038</v>
      </c>
      <c r="BF2527" s="194" t="s">
        <v>7532</v>
      </c>
      <c r="BG2527" s="194" t="s">
        <v>7533</v>
      </c>
      <c r="BJ2527" s="230">
        <v>4</v>
      </c>
      <c r="BK2527" s="230" t="s">
        <v>7534</v>
      </c>
      <c r="BL2527" s="198" t="s">
        <v>7412</v>
      </c>
      <c r="CQ2527" s="199">
        <v>1</v>
      </c>
    </row>
    <row r="2528" spans="52:95" x14ac:dyDescent="0.25">
      <c r="AZ2528" s="230" t="s">
        <v>2687</v>
      </c>
      <c r="BA2528" s="230" t="s">
        <v>7562</v>
      </c>
      <c r="BB2528" s="230">
        <v>1</v>
      </c>
      <c r="BC2528" s="194" t="s">
        <v>7563</v>
      </c>
      <c r="BD2528" s="194" t="s">
        <v>14046</v>
      </c>
      <c r="BH2528" s="194"/>
      <c r="BI2528" s="194"/>
      <c r="BJ2528" s="230">
        <v>4</v>
      </c>
      <c r="BK2528" s="230" t="s">
        <v>7564</v>
      </c>
      <c r="BL2528" s="198" t="s">
        <v>7412</v>
      </c>
      <c r="CQ2528" s="199">
        <v>1</v>
      </c>
    </row>
    <row r="2529" spans="52:95" x14ac:dyDescent="0.25">
      <c r="AZ2529" s="230" t="s">
        <v>2687</v>
      </c>
      <c r="BA2529" s="230" t="s">
        <v>7562</v>
      </c>
      <c r="BB2529" s="230">
        <v>2</v>
      </c>
      <c r="BC2529" s="194" t="s">
        <v>7589</v>
      </c>
      <c r="BD2529" s="194" t="s">
        <v>7590</v>
      </c>
      <c r="BE2529" s="194" t="s">
        <v>7591</v>
      </c>
      <c r="BF2529" s="194" t="s">
        <v>7443</v>
      </c>
      <c r="BG2529" s="194" t="s">
        <v>7442</v>
      </c>
      <c r="BH2529" s="230" t="s">
        <v>7592</v>
      </c>
      <c r="BJ2529" s="230">
        <v>4</v>
      </c>
      <c r="BK2529" s="230" t="s">
        <v>7593</v>
      </c>
      <c r="BL2529" s="198" t="s">
        <v>7412</v>
      </c>
      <c r="CQ2529" s="199">
        <v>1</v>
      </c>
    </row>
    <row r="2530" spans="52:95" x14ac:dyDescent="0.25">
      <c r="AZ2530" s="230" t="s">
        <v>2687</v>
      </c>
      <c r="BA2530" s="230" t="s">
        <v>7562</v>
      </c>
      <c r="BB2530" s="230">
        <v>3</v>
      </c>
      <c r="BC2530" s="194" t="s">
        <v>7620</v>
      </c>
      <c r="BD2530" s="194" t="s">
        <v>14046</v>
      </c>
      <c r="BH2530" s="194"/>
      <c r="BI2530" s="194"/>
      <c r="BJ2530" s="230">
        <v>4</v>
      </c>
      <c r="BK2530" s="230" t="s">
        <v>7622</v>
      </c>
      <c r="BL2530" s="198" t="s">
        <v>7412</v>
      </c>
      <c r="CQ2530" s="199">
        <v>1</v>
      </c>
    </row>
    <row r="2531" spans="52:95" x14ac:dyDescent="0.25">
      <c r="AZ2531" s="230" t="s">
        <v>2687</v>
      </c>
      <c r="BA2531" s="230" t="s">
        <v>7562</v>
      </c>
      <c r="BB2531" s="230">
        <v>4</v>
      </c>
      <c r="BC2531" s="194" t="s">
        <v>7649</v>
      </c>
      <c r="BD2531" s="194" t="s">
        <v>7650</v>
      </c>
      <c r="BE2531" s="194" t="s">
        <v>7651</v>
      </c>
      <c r="BF2531" s="194" t="s">
        <v>7652</v>
      </c>
      <c r="BG2531" s="194" t="s">
        <v>7653</v>
      </c>
      <c r="BH2531" s="230" t="s">
        <v>7654</v>
      </c>
      <c r="BI2531" s="230" t="s">
        <v>7655</v>
      </c>
      <c r="BJ2531" s="230">
        <v>4</v>
      </c>
      <c r="BK2531" s="230" t="s">
        <v>7656</v>
      </c>
      <c r="BL2531" s="198" t="s">
        <v>7412</v>
      </c>
      <c r="CQ2531" s="199">
        <v>1</v>
      </c>
    </row>
    <row r="2532" spans="52:95" x14ac:dyDescent="0.25">
      <c r="AZ2532" s="230" t="s">
        <v>2687</v>
      </c>
      <c r="BA2532" s="230" t="s">
        <v>7562</v>
      </c>
      <c r="BB2532" s="230">
        <v>5</v>
      </c>
      <c r="BC2532" s="194" t="s">
        <v>7686</v>
      </c>
      <c r="BD2532" s="194" t="s">
        <v>7687</v>
      </c>
      <c r="BE2532" s="194" t="s">
        <v>7688</v>
      </c>
      <c r="BF2532" s="194" t="s">
        <v>7689</v>
      </c>
      <c r="BG2532" s="194" t="s">
        <v>7690</v>
      </c>
      <c r="BH2532" s="230" t="s">
        <v>7691</v>
      </c>
      <c r="BJ2532" s="230">
        <v>4</v>
      </c>
      <c r="BK2532" s="230" t="s">
        <v>7692</v>
      </c>
      <c r="BL2532" s="198" t="s">
        <v>7412</v>
      </c>
      <c r="CQ2532" s="199">
        <v>1</v>
      </c>
    </row>
    <row r="2533" spans="52:95" x14ac:dyDescent="0.25">
      <c r="AZ2533" s="230" t="s">
        <v>2687</v>
      </c>
      <c r="BA2533" s="230" t="s">
        <v>5333</v>
      </c>
      <c r="BB2533" s="230">
        <v>1</v>
      </c>
      <c r="BC2533" s="194" t="s">
        <v>7719</v>
      </c>
      <c r="BD2533" s="194" t="s">
        <v>14046</v>
      </c>
      <c r="BE2533" s="194" t="s">
        <v>10683</v>
      </c>
      <c r="BH2533" s="194"/>
      <c r="BI2533" s="194"/>
      <c r="BJ2533" s="230">
        <v>4</v>
      </c>
      <c r="BK2533" s="230" t="s">
        <v>7720</v>
      </c>
      <c r="BL2533" s="198" t="s">
        <v>7412</v>
      </c>
      <c r="CQ2533" s="199">
        <v>1</v>
      </c>
    </row>
    <row r="2534" spans="52:95" x14ac:dyDescent="0.25">
      <c r="AZ2534" s="230" t="s">
        <v>2687</v>
      </c>
      <c r="BA2534" s="230" t="s">
        <v>5333</v>
      </c>
      <c r="BB2534" s="230">
        <v>2</v>
      </c>
      <c r="BC2534" s="194" t="s">
        <v>7745</v>
      </c>
      <c r="BD2534" s="194" t="s">
        <v>7746</v>
      </c>
      <c r="BE2534" s="194" t="s">
        <v>7747</v>
      </c>
      <c r="BF2534" s="194" t="s">
        <v>7748</v>
      </c>
      <c r="BG2534" s="194" t="s">
        <v>7749</v>
      </c>
      <c r="BH2534" s="194" t="s">
        <v>7750</v>
      </c>
      <c r="BI2534" s="194"/>
      <c r="BJ2534" s="230">
        <v>4</v>
      </c>
      <c r="BK2534" s="230" t="s">
        <v>7751</v>
      </c>
      <c r="BL2534" s="198" t="s">
        <v>7412</v>
      </c>
      <c r="CQ2534" s="199">
        <v>1</v>
      </c>
    </row>
    <row r="2535" spans="52:95" x14ac:dyDescent="0.25">
      <c r="AZ2535" s="230" t="s">
        <v>2687</v>
      </c>
      <c r="BA2535" s="230" t="s">
        <v>5333</v>
      </c>
      <c r="BB2535" s="230">
        <v>3</v>
      </c>
      <c r="BC2535" s="194" t="s">
        <v>7781</v>
      </c>
      <c r="BD2535" s="194" t="s">
        <v>14048</v>
      </c>
      <c r="BE2535" s="194" t="s">
        <v>14046</v>
      </c>
      <c r="BH2535" s="194"/>
      <c r="BI2535" s="194"/>
      <c r="BJ2535" s="230">
        <v>4</v>
      </c>
      <c r="BK2535" s="230" t="s">
        <v>7782</v>
      </c>
      <c r="BL2535" s="198" t="s">
        <v>7412</v>
      </c>
      <c r="CQ2535" s="199">
        <v>1</v>
      </c>
    </row>
    <row r="2536" spans="52:95" x14ac:dyDescent="0.25">
      <c r="AZ2536" s="230" t="s">
        <v>2687</v>
      </c>
      <c r="BA2536" s="230" t="s">
        <v>5333</v>
      </c>
      <c r="BB2536" s="230">
        <v>4</v>
      </c>
      <c r="BC2536" s="194" t="s">
        <v>7806</v>
      </c>
      <c r="BD2536" s="194" t="s">
        <v>7807</v>
      </c>
      <c r="BE2536" s="194" t="s">
        <v>7808</v>
      </c>
      <c r="BF2536" s="194" t="s">
        <v>7654</v>
      </c>
      <c r="BG2536" s="194" t="s">
        <v>7809</v>
      </c>
      <c r="BH2536" s="194" t="s">
        <v>7810</v>
      </c>
      <c r="BI2536" s="194" t="s">
        <v>7811</v>
      </c>
      <c r="BJ2536" s="230">
        <v>4</v>
      </c>
      <c r="BK2536" s="230" t="s">
        <v>7812</v>
      </c>
      <c r="BL2536" s="198" t="s">
        <v>7412</v>
      </c>
      <c r="CQ2536" s="199">
        <v>1</v>
      </c>
    </row>
    <row r="2537" spans="52:95" x14ac:dyDescent="0.25">
      <c r="AZ2537" s="230" t="s">
        <v>2687</v>
      </c>
      <c r="BA2537" s="230" t="s">
        <v>5333</v>
      </c>
      <c r="BB2537" s="230">
        <v>5</v>
      </c>
      <c r="BC2537" s="194" t="s">
        <v>7836</v>
      </c>
      <c r="BD2537" s="194" t="s">
        <v>7837</v>
      </c>
      <c r="BE2537" s="194" t="s">
        <v>7838</v>
      </c>
      <c r="BF2537" s="194" t="s">
        <v>7839</v>
      </c>
      <c r="BG2537" s="194" t="s">
        <v>7840</v>
      </c>
      <c r="BH2537" s="194" t="s">
        <v>7533</v>
      </c>
      <c r="BI2537" s="194"/>
      <c r="BJ2537" s="230">
        <v>4</v>
      </c>
      <c r="BK2537" s="230" t="s">
        <v>7841</v>
      </c>
      <c r="BL2537" s="198" t="s">
        <v>7412</v>
      </c>
      <c r="CQ2537" s="199">
        <v>1</v>
      </c>
    </row>
    <row r="2538" spans="52:95" x14ac:dyDescent="0.25">
      <c r="AZ2538" s="230" t="s">
        <v>2698</v>
      </c>
      <c r="BA2538" s="230" t="s">
        <v>5332</v>
      </c>
      <c r="BB2538" s="230">
        <v>1</v>
      </c>
      <c r="BC2538" s="194" t="s">
        <v>7408</v>
      </c>
      <c r="BD2538" s="194" t="s">
        <v>14049</v>
      </c>
      <c r="BE2538" s="194" t="s">
        <v>10683</v>
      </c>
      <c r="BH2538" s="194"/>
      <c r="BI2538" s="194"/>
      <c r="BJ2538" s="230">
        <v>4</v>
      </c>
      <c r="BK2538" s="230" t="s">
        <v>7411</v>
      </c>
      <c r="BL2538" s="198" t="s">
        <v>7412</v>
      </c>
      <c r="CQ2538" s="199">
        <v>1</v>
      </c>
    </row>
    <row r="2539" spans="52:95" x14ac:dyDescent="0.25">
      <c r="AZ2539" s="230" t="s">
        <v>2698</v>
      </c>
      <c r="BA2539" s="230" t="s">
        <v>5332</v>
      </c>
      <c r="BB2539" s="230">
        <v>2</v>
      </c>
      <c r="BC2539" s="194" t="s">
        <v>7439</v>
      </c>
      <c r="BD2539" s="194" t="s">
        <v>14050</v>
      </c>
      <c r="BE2539" s="194" t="s">
        <v>7441</v>
      </c>
      <c r="BF2539" s="194" t="s">
        <v>7442</v>
      </c>
      <c r="BG2539" s="194" t="s">
        <v>7443</v>
      </c>
      <c r="BJ2539" s="230">
        <v>4</v>
      </c>
      <c r="BK2539" s="230" t="s">
        <v>7444</v>
      </c>
      <c r="BL2539" s="198" t="s">
        <v>7412</v>
      </c>
      <c r="CQ2539" s="199">
        <v>1</v>
      </c>
    </row>
    <row r="2540" spans="52:95" x14ac:dyDescent="0.25">
      <c r="AZ2540" s="230" t="s">
        <v>2698</v>
      </c>
      <c r="BA2540" s="230" t="s">
        <v>5332</v>
      </c>
      <c r="BB2540" s="230">
        <v>3</v>
      </c>
      <c r="BC2540" s="194" t="s">
        <v>7472</v>
      </c>
      <c r="BD2540" s="194" t="s">
        <v>14036</v>
      </c>
      <c r="BE2540" s="194" t="s">
        <v>14049</v>
      </c>
      <c r="BJ2540" s="230">
        <v>4</v>
      </c>
      <c r="BK2540" s="230" t="s">
        <v>7474</v>
      </c>
      <c r="BL2540" s="198" t="s">
        <v>7412</v>
      </c>
      <c r="CQ2540" s="199">
        <v>1</v>
      </c>
    </row>
    <row r="2541" spans="52:95" x14ac:dyDescent="0.25">
      <c r="AZ2541" s="230" t="s">
        <v>2698</v>
      </c>
      <c r="BA2541" s="230" t="s">
        <v>5332</v>
      </c>
      <c r="BB2541" s="230">
        <v>4</v>
      </c>
      <c r="BC2541" s="194" t="s">
        <v>7502</v>
      </c>
      <c r="BD2541" s="194" t="s">
        <v>14036</v>
      </c>
      <c r="BE2541" s="194" t="s">
        <v>14037</v>
      </c>
      <c r="BJ2541" s="230">
        <v>4</v>
      </c>
      <c r="BK2541" s="230" t="s">
        <v>7504</v>
      </c>
      <c r="BL2541" s="198" t="s">
        <v>7412</v>
      </c>
      <c r="CQ2541" s="199">
        <v>1</v>
      </c>
    </row>
    <row r="2542" spans="52:95" x14ac:dyDescent="0.25">
      <c r="AZ2542" s="230" t="s">
        <v>2698</v>
      </c>
      <c r="BA2542" s="230" t="s">
        <v>5332</v>
      </c>
      <c r="BB2542" s="230">
        <v>5</v>
      </c>
      <c r="BC2542" s="194" t="s">
        <v>7529</v>
      </c>
      <c r="BD2542" s="194" t="s">
        <v>14036</v>
      </c>
      <c r="BE2542" s="194" t="s">
        <v>14038</v>
      </c>
      <c r="BF2542" s="194" t="s">
        <v>7532</v>
      </c>
      <c r="BG2542" s="194" t="s">
        <v>7533</v>
      </c>
      <c r="BJ2542" s="230">
        <v>4</v>
      </c>
      <c r="BK2542" s="230" t="s">
        <v>7534</v>
      </c>
      <c r="BL2542" s="198" t="s">
        <v>7412</v>
      </c>
      <c r="CQ2542" s="199">
        <v>1</v>
      </c>
    </row>
    <row r="2543" spans="52:95" x14ac:dyDescent="0.25">
      <c r="AZ2543" s="230" t="s">
        <v>2698</v>
      </c>
      <c r="BA2543" s="230" t="s">
        <v>7562</v>
      </c>
      <c r="BB2543" s="230">
        <v>1</v>
      </c>
      <c r="BC2543" s="194" t="s">
        <v>7563</v>
      </c>
      <c r="BD2543" s="194" t="s">
        <v>14049</v>
      </c>
      <c r="BH2543" s="194"/>
      <c r="BI2543" s="194"/>
      <c r="BJ2543" s="230">
        <v>4</v>
      </c>
      <c r="BK2543" s="230" t="s">
        <v>7564</v>
      </c>
      <c r="BL2543" s="198" t="s">
        <v>7412</v>
      </c>
      <c r="CQ2543" s="199">
        <v>1</v>
      </c>
    </row>
    <row r="2544" spans="52:95" x14ac:dyDescent="0.25">
      <c r="AZ2544" s="230" t="s">
        <v>2698</v>
      </c>
      <c r="BA2544" s="230" t="s">
        <v>7562</v>
      </c>
      <c r="BB2544" s="230">
        <v>2</v>
      </c>
      <c r="BC2544" s="194" t="s">
        <v>7589</v>
      </c>
      <c r="BD2544" s="194" t="s">
        <v>7590</v>
      </c>
      <c r="BE2544" s="194" t="s">
        <v>7591</v>
      </c>
      <c r="BF2544" s="194" t="s">
        <v>7443</v>
      </c>
      <c r="BG2544" s="194" t="s">
        <v>7442</v>
      </c>
      <c r="BH2544" s="230" t="s">
        <v>7592</v>
      </c>
      <c r="BJ2544" s="230">
        <v>4</v>
      </c>
      <c r="BK2544" s="230" t="s">
        <v>7593</v>
      </c>
      <c r="BL2544" s="198" t="s">
        <v>7412</v>
      </c>
      <c r="CQ2544" s="199">
        <v>1</v>
      </c>
    </row>
    <row r="2545" spans="52:95" x14ac:dyDescent="0.25">
      <c r="AZ2545" s="230" t="s">
        <v>2698</v>
      </c>
      <c r="BA2545" s="230" t="s">
        <v>7562</v>
      </c>
      <c r="BB2545" s="230">
        <v>3</v>
      </c>
      <c r="BC2545" s="194" t="s">
        <v>7620</v>
      </c>
      <c r="BD2545" s="194" t="s">
        <v>14049</v>
      </c>
      <c r="BH2545" s="194"/>
      <c r="BI2545" s="194"/>
      <c r="BJ2545" s="230">
        <v>4</v>
      </c>
      <c r="BK2545" s="230" t="s">
        <v>7622</v>
      </c>
      <c r="BL2545" s="198" t="s">
        <v>7412</v>
      </c>
      <c r="CQ2545" s="199">
        <v>1</v>
      </c>
    </row>
    <row r="2546" spans="52:95" x14ac:dyDescent="0.25">
      <c r="AZ2546" s="230" t="s">
        <v>2698</v>
      </c>
      <c r="BA2546" s="230" t="s">
        <v>7562</v>
      </c>
      <c r="BB2546" s="230">
        <v>4</v>
      </c>
      <c r="BC2546" s="194" t="s">
        <v>7649</v>
      </c>
      <c r="BD2546" s="194" t="s">
        <v>7650</v>
      </c>
      <c r="BE2546" s="194" t="s">
        <v>7651</v>
      </c>
      <c r="BF2546" s="194" t="s">
        <v>7652</v>
      </c>
      <c r="BG2546" s="194" t="s">
        <v>7653</v>
      </c>
      <c r="BH2546" s="230" t="s">
        <v>7654</v>
      </c>
      <c r="BI2546" s="230" t="s">
        <v>7655</v>
      </c>
      <c r="BJ2546" s="230">
        <v>4</v>
      </c>
      <c r="BK2546" s="230" t="s">
        <v>7656</v>
      </c>
      <c r="BL2546" s="198" t="s">
        <v>7412</v>
      </c>
      <c r="CQ2546" s="199">
        <v>1</v>
      </c>
    </row>
    <row r="2547" spans="52:95" x14ac:dyDescent="0.25">
      <c r="AZ2547" s="230" t="s">
        <v>2698</v>
      </c>
      <c r="BA2547" s="230" t="s">
        <v>7562</v>
      </c>
      <c r="BB2547" s="230">
        <v>5</v>
      </c>
      <c r="BC2547" s="194" t="s">
        <v>7686</v>
      </c>
      <c r="BD2547" s="194" t="s">
        <v>7687</v>
      </c>
      <c r="BE2547" s="194" t="s">
        <v>7688</v>
      </c>
      <c r="BF2547" s="194" t="s">
        <v>7689</v>
      </c>
      <c r="BG2547" s="194" t="s">
        <v>7690</v>
      </c>
      <c r="BH2547" s="230" t="s">
        <v>7691</v>
      </c>
      <c r="BJ2547" s="230">
        <v>4</v>
      </c>
      <c r="BK2547" s="230" t="s">
        <v>7692</v>
      </c>
      <c r="BL2547" s="198" t="s">
        <v>7412</v>
      </c>
      <c r="CQ2547" s="199">
        <v>1</v>
      </c>
    </row>
    <row r="2548" spans="52:95" x14ac:dyDescent="0.25">
      <c r="AZ2548" s="230" t="s">
        <v>2698</v>
      </c>
      <c r="BA2548" s="230" t="s">
        <v>5333</v>
      </c>
      <c r="BB2548" s="230">
        <v>1</v>
      </c>
      <c r="BC2548" s="194" t="s">
        <v>7719</v>
      </c>
      <c r="BD2548" s="194" t="s">
        <v>14049</v>
      </c>
      <c r="BE2548" s="194" t="s">
        <v>10683</v>
      </c>
      <c r="BH2548" s="194"/>
      <c r="BI2548" s="194"/>
      <c r="BJ2548" s="230">
        <v>4</v>
      </c>
      <c r="BK2548" s="230" t="s">
        <v>7720</v>
      </c>
      <c r="BL2548" s="198" t="s">
        <v>7412</v>
      </c>
      <c r="CQ2548" s="199">
        <v>1</v>
      </c>
    </row>
    <row r="2549" spans="52:95" x14ac:dyDescent="0.25">
      <c r="AZ2549" s="230" t="s">
        <v>2698</v>
      </c>
      <c r="BA2549" s="230" t="s">
        <v>5333</v>
      </c>
      <c r="BB2549" s="230">
        <v>2</v>
      </c>
      <c r="BC2549" s="194" t="s">
        <v>7745</v>
      </c>
      <c r="BD2549" s="194" t="s">
        <v>7746</v>
      </c>
      <c r="BE2549" s="194" t="s">
        <v>7747</v>
      </c>
      <c r="BF2549" s="194" t="s">
        <v>7748</v>
      </c>
      <c r="BG2549" s="194" t="s">
        <v>7749</v>
      </c>
      <c r="BH2549" s="194" t="s">
        <v>7750</v>
      </c>
      <c r="BI2549" s="194"/>
      <c r="BJ2549" s="230">
        <v>4</v>
      </c>
      <c r="BK2549" s="230" t="s">
        <v>7751</v>
      </c>
      <c r="BL2549" s="198" t="s">
        <v>7412</v>
      </c>
      <c r="CQ2549" s="199">
        <v>1</v>
      </c>
    </row>
    <row r="2550" spans="52:95" x14ac:dyDescent="0.25">
      <c r="AZ2550" s="230" t="s">
        <v>2698</v>
      </c>
      <c r="BA2550" s="230" t="s">
        <v>5333</v>
      </c>
      <c r="BB2550" s="230">
        <v>3</v>
      </c>
      <c r="BC2550" s="194" t="s">
        <v>7781</v>
      </c>
      <c r="BD2550" s="194" t="s">
        <v>14051</v>
      </c>
      <c r="BE2550" s="194" t="s">
        <v>14049</v>
      </c>
      <c r="BH2550" s="194"/>
      <c r="BI2550" s="194"/>
      <c r="BJ2550" s="230">
        <v>4</v>
      </c>
      <c r="BK2550" s="230" t="s">
        <v>7782</v>
      </c>
      <c r="BL2550" s="198" t="s">
        <v>7412</v>
      </c>
      <c r="CQ2550" s="199">
        <v>1</v>
      </c>
    </row>
    <row r="2551" spans="52:95" x14ac:dyDescent="0.25">
      <c r="AZ2551" s="230" t="s">
        <v>2698</v>
      </c>
      <c r="BA2551" s="230" t="s">
        <v>5333</v>
      </c>
      <c r="BB2551" s="230">
        <v>4</v>
      </c>
      <c r="BC2551" s="194" t="s">
        <v>7806</v>
      </c>
      <c r="BD2551" s="194" t="s">
        <v>7807</v>
      </c>
      <c r="BE2551" s="194" t="s">
        <v>7808</v>
      </c>
      <c r="BF2551" s="194" t="s">
        <v>7654</v>
      </c>
      <c r="BG2551" s="194" t="s">
        <v>7809</v>
      </c>
      <c r="BH2551" s="194" t="s">
        <v>7810</v>
      </c>
      <c r="BI2551" s="194" t="s">
        <v>7811</v>
      </c>
      <c r="BJ2551" s="230">
        <v>4</v>
      </c>
      <c r="BK2551" s="230" t="s">
        <v>7812</v>
      </c>
      <c r="BL2551" s="198" t="s">
        <v>7412</v>
      </c>
      <c r="CQ2551" s="199">
        <v>1</v>
      </c>
    </row>
    <row r="2552" spans="52:95" x14ac:dyDescent="0.25">
      <c r="AZ2552" s="230" t="s">
        <v>2698</v>
      </c>
      <c r="BA2552" s="230" t="s">
        <v>5333</v>
      </c>
      <c r="BB2552" s="230">
        <v>5</v>
      </c>
      <c r="BC2552" s="194" t="s">
        <v>7836</v>
      </c>
      <c r="BD2552" s="194" t="s">
        <v>7837</v>
      </c>
      <c r="BE2552" s="194" t="s">
        <v>7838</v>
      </c>
      <c r="BF2552" s="194" t="s">
        <v>7839</v>
      </c>
      <c r="BG2552" s="194" t="s">
        <v>7840</v>
      </c>
      <c r="BH2552" s="194" t="s">
        <v>7533</v>
      </c>
      <c r="BI2552" s="194"/>
      <c r="BJ2552" s="230">
        <v>4</v>
      </c>
      <c r="BK2552" s="230" t="s">
        <v>7841</v>
      </c>
      <c r="BL2552" s="198" t="s">
        <v>7412</v>
      </c>
      <c r="CQ2552" s="199">
        <v>1</v>
      </c>
    </row>
    <row r="2553" spans="52:95" x14ac:dyDescent="0.25">
      <c r="AZ2553" s="230" t="s">
        <v>2709</v>
      </c>
      <c r="BA2553" s="230" t="s">
        <v>5332</v>
      </c>
      <c r="BB2553" s="230">
        <v>1</v>
      </c>
      <c r="BC2553" s="194" t="s">
        <v>7408</v>
      </c>
      <c r="BD2553" s="194" t="s">
        <v>14052</v>
      </c>
      <c r="BE2553" s="194" t="s">
        <v>10683</v>
      </c>
      <c r="BH2553" s="194"/>
      <c r="BI2553" s="194"/>
      <c r="BJ2553" s="230">
        <v>4</v>
      </c>
      <c r="BK2553" s="230" t="s">
        <v>7411</v>
      </c>
      <c r="BL2553" s="198" t="s">
        <v>7412</v>
      </c>
      <c r="CQ2553" s="199">
        <v>1</v>
      </c>
    </row>
    <row r="2554" spans="52:95" x14ac:dyDescent="0.25">
      <c r="AZ2554" s="230" t="s">
        <v>2709</v>
      </c>
      <c r="BA2554" s="230" t="s">
        <v>5332</v>
      </c>
      <c r="BB2554" s="230">
        <v>2</v>
      </c>
      <c r="BC2554" s="194" t="s">
        <v>7439</v>
      </c>
      <c r="BD2554" s="194" t="s">
        <v>14053</v>
      </c>
      <c r="BE2554" s="194" t="s">
        <v>7441</v>
      </c>
      <c r="BF2554" s="194" t="s">
        <v>7442</v>
      </c>
      <c r="BG2554" s="194" t="s">
        <v>7443</v>
      </c>
      <c r="BJ2554" s="230">
        <v>4</v>
      </c>
      <c r="BK2554" s="230" t="s">
        <v>7444</v>
      </c>
      <c r="BL2554" s="198" t="s">
        <v>7412</v>
      </c>
      <c r="CQ2554" s="199">
        <v>1</v>
      </c>
    </row>
    <row r="2555" spans="52:95" x14ac:dyDescent="0.25">
      <c r="AZ2555" s="230" t="s">
        <v>2709</v>
      </c>
      <c r="BA2555" s="230" t="s">
        <v>5332</v>
      </c>
      <c r="BB2555" s="230">
        <v>3</v>
      </c>
      <c r="BC2555" s="194" t="s">
        <v>7472</v>
      </c>
      <c r="BD2555" s="194" t="s">
        <v>14036</v>
      </c>
      <c r="BE2555" s="194" t="s">
        <v>14052</v>
      </c>
      <c r="BJ2555" s="230">
        <v>4</v>
      </c>
      <c r="BK2555" s="230" t="s">
        <v>7474</v>
      </c>
      <c r="BL2555" s="198" t="s">
        <v>7412</v>
      </c>
      <c r="CQ2555" s="199">
        <v>1</v>
      </c>
    </row>
    <row r="2556" spans="52:95" x14ac:dyDescent="0.25">
      <c r="AZ2556" s="230" t="s">
        <v>2709</v>
      </c>
      <c r="BA2556" s="230" t="s">
        <v>5332</v>
      </c>
      <c r="BB2556" s="230">
        <v>4</v>
      </c>
      <c r="BC2556" s="194" t="s">
        <v>7502</v>
      </c>
      <c r="BD2556" s="194" t="s">
        <v>14036</v>
      </c>
      <c r="BE2556" s="194" t="s">
        <v>14037</v>
      </c>
      <c r="BJ2556" s="230">
        <v>4</v>
      </c>
      <c r="BK2556" s="230" t="s">
        <v>7504</v>
      </c>
      <c r="BL2556" s="198" t="s">
        <v>7412</v>
      </c>
      <c r="CQ2556" s="199">
        <v>1</v>
      </c>
    </row>
    <row r="2557" spans="52:95" x14ac:dyDescent="0.25">
      <c r="AZ2557" s="230" t="s">
        <v>2709</v>
      </c>
      <c r="BA2557" s="230" t="s">
        <v>5332</v>
      </c>
      <c r="BB2557" s="230">
        <v>5</v>
      </c>
      <c r="BC2557" s="194" t="s">
        <v>7529</v>
      </c>
      <c r="BD2557" s="194" t="s">
        <v>14036</v>
      </c>
      <c r="BE2557" s="194" t="s">
        <v>14038</v>
      </c>
      <c r="BF2557" s="194" t="s">
        <v>7532</v>
      </c>
      <c r="BG2557" s="194" t="s">
        <v>7533</v>
      </c>
      <c r="BJ2557" s="230">
        <v>4</v>
      </c>
      <c r="BK2557" s="230" t="s">
        <v>7534</v>
      </c>
      <c r="BL2557" s="198" t="s">
        <v>7412</v>
      </c>
      <c r="CQ2557" s="199">
        <v>1</v>
      </c>
    </row>
    <row r="2558" spans="52:95" x14ac:dyDescent="0.25">
      <c r="AZ2558" s="230" t="s">
        <v>2709</v>
      </c>
      <c r="BA2558" s="230" t="s">
        <v>7562</v>
      </c>
      <c r="BB2558" s="230">
        <v>1</v>
      </c>
      <c r="BC2558" s="194" t="s">
        <v>7563</v>
      </c>
      <c r="BD2558" s="194" t="s">
        <v>14052</v>
      </c>
      <c r="BH2558" s="194"/>
      <c r="BI2558" s="194"/>
      <c r="BJ2558" s="230">
        <v>4</v>
      </c>
      <c r="BK2558" s="230" t="s">
        <v>7564</v>
      </c>
      <c r="BL2558" s="198" t="s">
        <v>7412</v>
      </c>
      <c r="CQ2558" s="199">
        <v>1</v>
      </c>
    </row>
    <row r="2559" spans="52:95" x14ac:dyDescent="0.25">
      <c r="AZ2559" s="230" t="s">
        <v>2709</v>
      </c>
      <c r="BA2559" s="230" t="s">
        <v>7562</v>
      </c>
      <c r="BB2559" s="230">
        <v>2</v>
      </c>
      <c r="BC2559" s="194" t="s">
        <v>7589</v>
      </c>
      <c r="BD2559" s="194" t="s">
        <v>7590</v>
      </c>
      <c r="BE2559" s="194" t="s">
        <v>7591</v>
      </c>
      <c r="BF2559" s="194" t="s">
        <v>7443</v>
      </c>
      <c r="BG2559" s="194" t="s">
        <v>7442</v>
      </c>
      <c r="BH2559" s="230" t="s">
        <v>7592</v>
      </c>
      <c r="BJ2559" s="230">
        <v>4</v>
      </c>
      <c r="BK2559" s="230" t="s">
        <v>7593</v>
      </c>
      <c r="BL2559" s="198" t="s">
        <v>7412</v>
      </c>
      <c r="CQ2559" s="199">
        <v>1</v>
      </c>
    </row>
    <row r="2560" spans="52:95" x14ac:dyDescent="0.25">
      <c r="AZ2560" s="230" t="s">
        <v>2709</v>
      </c>
      <c r="BA2560" s="230" t="s">
        <v>7562</v>
      </c>
      <c r="BB2560" s="230">
        <v>3</v>
      </c>
      <c r="BC2560" s="194" t="s">
        <v>7620</v>
      </c>
      <c r="BD2560" s="194" t="s">
        <v>14052</v>
      </c>
      <c r="BH2560" s="194"/>
      <c r="BI2560" s="194"/>
      <c r="BJ2560" s="230">
        <v>4</v>
      </c>
      <c r="BK2560" s="230" t="s">
        <v>7622</v>
      </c>
      <c r="BL2560" s="198" t="s">
        <v>7412</v>
      </c>
      <c r="CQ2560" s="199">
        <v>1</v>
      </c>
    </row>
    <row r="2561" spans="52:95" x14ac:dyDescent="0.25">
      <c r="AZ2561" s="230" t="s">
        <v>2709</v>
      </c>
      <c r="BA2561" s="230" t="s">
        <v>7562</v>
      </c>
      <c r="BB2561" s="230">
        <v>4</v>
      </c>
      <c r="BC2561" s="194" t="s">
        <v>7649</v>
      </c>
      <c r="BD2561" s="194" t="s">
        <v>7650</v>
      </c>
      <c r="BE2561" s="194" t="s">
        <v>7651</v>
      </c>
      <c r="BF2561" s="194" t="s">
        <v>7652</v>
      </c>
      <c r="BG2561" s="194" t="s">
        <v>7653</v>
      </c>
      <c r="BH2561" s="230" t="s">
        <v>7654</v>
      </c>
      <c r="BI2561" s="230" t="s">
        <v>7655</v>
      </c>
      <c r="BJ2561" s="230">
        <v>4</v>
      </c>
      <c r="BK2561" s="230" t="s">
        <v>7656</v>
      </c>
      <c r="BL2561" s="198" t="s">
        <v>7412</v>
      </c>
      <c r="CQ2561" s="199">
        <v>1</v>
      </c>
    </row>
    <row r="2562" spans="52:95" x14ac:dyDescent="0.25">
      <c r="AZ2562" s="230" t="s">
        <v>2709</v>
      </c>
      <c r="BA2562" s="230" t="s">
        <v>7562</v>
      </c>
      <c r="BB2562" s="230">
        <v>5</v>
      </c>
      <c r="BC2562" s="194" t="s">
        <v>7686</v>
      </c>
      <c r="BD2562" s="194" t="s">
        <v>7687</v>
      </c>
      <c r="BE2562" s="194" t="s">
        <v>7688</v>
      </c>
      <c r="BF2562" s="194" t="s">
        <v>7689</v>
      </c>
      <c r="BG2562" s="194" t="s">
        <v>7690</v>
      </c>
      <c r="BH2562" s="230" t="s">
        <v>7691</v>
      </c>
      <c r="BJ2562" s="230">
        <v>4</v>
      </c>
      <c r="BK2562" s="230" t="s">
        <v>7692</v>
      </c>
      <c r="BL2562" s="198" t="s">
        <v>7412</v>
      </c>
      <c r="CQ2562" s="199">
        <v>1</v>
      </c>
    </row>
    <row r="2563" spans="52:95" x14ac:dyDescent="0.25">
      <c r="AZ2563" s="230" t="s">
        <v>2709</v>
      </c>
      <c r="BA2563" s="230" t="s">
        <v>5333</v>
      </c>
      <c r="BB2563" s="230">
        <v>1</v>
      </c>
      <c r="BC2563" s="194" t="s">
        <v>7719</v>
      </c>
      <c r="BD2563" s="194" t="s">
        <v>14052</v>
      </c>
      <c r="BE2563" s="194" t="s">
        <v>10683</v>
      </c>
      <c r="BH2563" s="194"/>
      <c r="BI2563" s="194"/>
      <c r="BJ2563" s="230">
        <v>4</v>
      </c>
      <c r="BK2563" s="230" t="s">
        <v>7720</v>
      </c>
      <c r="BL2563" s="198" t="s">
        <v>7412</v>
      </c>
      <c r="CQ2563" s="199">
        <v>1</v>
      </c>
    </row>
    <row r="2564" spans="52:95" x14ac:dyDescent="0.25">
      <c r="AZ2564" s="230" t="s">
        <v>2709</v>
      </c>
      <c r="BA2564" s="230" t="s">
        <v>5333</v>
      </c>
      <c r="BB2564" s="230">
        <v>2</v>
      </c>
      <c r="BC2564" s="194" t="s">
        <v>7745</v>
      </c>
      <c r="BD2564" s="194" t="s">
        <v>7746</v>
      </c>
      <c r="BE2564" s="194" t="s">
        <v>7747</v>
      </c>
      <c r="BF2564" s="194" t="s">
        <v>7748</v>
      </c>
      <c r="BG2564" s="194" t="s">
        <v>7749</v>
      </c>
      <c r="BH2564" s="194" t="s">
        <v>7750</v>
      </c>
      <c r="BI2564" s="194"/>
      <c r="BJ2564" s="230">
        <v>4</v>
      </c>
      <c r="BK2564" s="230" t="s">
        <v>7751</v>
      </c>
      <c r="BL2564" s="198" t="s">
        <v>7412</v>
      </c>
      <c r="CQ2564" s="199">
        <v>1</v>
      </c>
    </row>
    <row r="2565" spans="52:95" x14ac:dyDescent="0.25">
      <c r="AZ2565" s="230" t="s">
        <v>2709</v>
      </c>
      <c r="BA2565" s="230" t="s">
        <v>5333</v>
      </c>
      <c r="BB2565" s="230">
        <v>3</v>
      </c>
      <c r="BC2565" s="194" t="s">
        <v>7781</v>
      </c>
      <c r="BD2565" s="194" t="s">
        <v>14054</v>
      </c>
      <c r="BE2565" s="194" t="s">
        <v>14052</v>
      </c>
      <c r="BH2565" s="194"/>
      <c r="BI2565" s="194"/>
      <c r="BJ2565" s="230">
        <v>4</v>
      </c>
      <c r="BK2565" s="230" t="s">
        <v>7782</v>
      </c>
      <c r="BL2565" s="198" t="s">
        <v>7412</v>
      </c>
      <c r="CQ2565" s="199">
        <v>1</v>
      </c>
    </row>
    <row r="2566" spans="52:95" x14ac:dyDescent="0.25">
      <c r="AZ2566" s="230" t="s">
        <v>2709</v>
      </c>
      <c r="BA2566" s="230" t="s">
        <v>5333</v>
      </c>
      <c r="BB2566" s="230">
        <v>4</v>
      </c>
      <c r="BC2566" s="194" t="s">
        <v>7806</v>
      </c>
      <c r="BD2566" s="194" t="s">
        <v>7807</v>
      </c>
      <c r="BE2566" s="194" t="s">
        <v>7808</v>
      </c>
      <c r="BF2566" s="194" t="s">
        <v>7654</v>
      </c>
      <c r="BG2566" s="194" t="s">
        <v>7809</v>
      </c>
      <c r="BH2566" s="194" t="s">
        <v>7810</v>
      </c>
      <c r="BI2566" s="194" t="s">
        <v>7811</v>
      </c>
      <c r="BJ2566" s="230">
        <v>4</v>
      </c>
      <c r="BK2566" s="230" t="s">
        <v>7812</v>
      </c>
      <c r="BL2566" s="198" t="s">
        <v>7412</v>
      </c>
      <c r="CQ2566" s="199">
        <v>1</v>
      </c>
    </row>
    <row r="2567" spans="52:95" x14ac:dyDescent="0.25">
      <c r="AZ2567" s="230" t="s">
        <v>2709</v>
      </c>
      <c r="BA2567" s="230" t="s">
        <v>5333</v>
      </c>
      <c r="BB2567" s="230">
        <v>5</v>
      </c>
      <c r="BC2567" s="194" t="s">
        <v>7836</v>
      </c>
      <c r="BD2567" s="194" t="s">
        <v>7837</v>
      </c>
      <c r="BE2567" s="194" t="s">
        <v>7838</v>
      </c>
      <c r="BF2567" s="194" t="s">
        <v>7839</v>
      </c>
      <c r="BG2567" s="194" t="s">
        <v>7840</v>
      </c>
      <c r="BH2567" s="194" t="s">
        <v>7533</v>
      </c>
      <c r="BI2567" s="194"/>
      <c r="BJ2567" s="230">
        <v>4</v>
      </c>
      <c r="BK2567" s="230" t="s">
        <v>7841</v>
      </c>
      <c r="BL2567" s="198" t="s">
        <v>7412</v>
      </c>
      <c r="CQ2567" s="199">
        <v>1</v>
      </c>
    </row>
    <row r="2568" spans="52:95" x14ac:dyDescent="0.25">
      <c r="AZ2568" s="230" t="s">
        <v>2720</v>
      </c>
      <c r="BA2568" s="230" t="s">
        <v>5332</v>
      </c>
      <c r="BB2568" s="230">
        <v>1</v>
      </c>
      <c r="BC2568" s="194" t="s">
        <v>7408</v>
      </c>
      <c r="BD2568" s="194" t="s">
        <v>14055</v>
      </c>
      <c r="BE2568" s="194" t="s">
        <v>10683</v>
      </c>
      <c r="BH2568" s="194"/>
      <c r="BI2568" s="194"/>
      <c r="BJ2568" s="230">
        <v>4</v>
      </c>
      <c r="BK2568" s="230" t="s">
        <v>7411</v>
      </c>
      <c r="BL2568" s="198" t="s">
        <v>7412</v>
      </c>
      <c r="CQ2568" s="199">
        <v>1</v>
      </c>
    </row>
    <row r="2569" spans="52:95" x14ac:dyDescent="0.25">
      <c r="AZ2569" s="230" t="s">
        <v>2720</v>
      </c>
      <c r="BA2569" s="230" t="s">
        <v>5332</v>
      </c>
      <c r="BB2569" s="230">
        <v>2</v>
      </c>
      <c r="BC2569" s="194" t="s">
        <v>7439</v>
      </c>
      <c r="BD2569" s="194" t="s">
        <v>14056</v>
      </c>
      <c r="BE2569" s="194" t="s">
        <v>7441</v>
      </c>
      <c r="BF2569" s="194" t="s">
        <v>7442</v>
      </c>
      <c r="BG2569" s="194" t="s">
        <v>7443</v>
      </c>
      <c r="BJ2569" s="230">
        <v>4</v>
      </c>
      <c r="BK2569" s="230" t="s">
        <v>7444</v>
      </c>
      <c r="BL2569" s="198" t="s">
        <v>7412</v>
      </c>
      <c r="CQ2569" s="199">
        <v>1</v>
      </c>
    </row>
    <row r="2570" spans="52:95" x14ac:dyDescent="0.25">
      <c r="AZ2570" s="230" t="s">
        <v>2720</v>
      </c>
      <c r="BA2570" s="230" t="s">
        <v>5332</v>
      </c>
      <c r="BB2570" s="230">
        <v>3</v>
      </c>
      <c r="BC2570" s="194" t="s">
        <v>7472</v>
      </c>
      <c r="BD2570" s="194" t="s">
        <v>14036</v>
      </c>
      <c r="BE2570" s="194" t="s">
        <v>14055</v>
      </c>
      <c r="BJ2570" s="230">
        <v>4</v>
      </c>
      <c r="BK2570" s="230" t="s">
        <v>7474</v>
      </c>
      <c r="BL2570" s="198" t="s">
        <v>7412</v>
      </c>
      <c r="CQ2570" s="199">
        <v>1</v>
      </c>
    </row>
    <row r="2571" spans="52:95" x14ac:dyDescent="0.25">
      <c r="AZ2571" s="230" t="s">
        <v>2720</v>
      </c>
      <c r="BA2571" s="230" t="s">
        <v>5332</v>
      </c>
      <c r="BB2571" s="230">
        <v>4</v>
      </c>
      <c r="BC2571" s="194" t="s">
        <v>7502</v>
      </c>
      <c r="BD2571" s="194" t="s">
        <v>14036</v>
      </c>
      <c r="BE2571" s="194" t="s">
        <v>14037</v>
      </c>
      <c r="BJ2571" s="230">
        <v>4</v>
      </c>
      <c r="BK2571" s="230" t="s">
        <v>7504</v>
      </c>
      <c r="BL2571" s="198" t="s">
        <v>7412</v>
      </c>
      <c r="CQ2571" s="199">
        <v>1</v>
      </c>
    </row>
    <row r="2572" spans="52:95" x14ac:dyDescent="0.25">
      <c r="AZ2572" s="230" t="s">
        <v>2720</v>
      </c>
      <c r="BA2572" s="230" t="s">
        <v>5332</v>
      </c>
      <c r="BB2572" s="230">
        <v>5</v>
      </c>
      <c r="BC2572" s="194" t="s">
        <v>7529</v>
      </c>
      <c r="BD2572" s="194" t="s">
        <v>14036</v>
      </c>
      <c r="BE2572" s="194" t="s">
        <v>14038</v>
      </c>
      <c r="BF2572" s="194" t="s">
        <v>7532</v>
      </c>
      <c r="BG2572" s="194" t="s">
        <v>7533</v>
      </c>
      <c r="BJ2572" s="230">
        <v>4</v>
      </c>
      <c r="BK2572" s="230" t="s">
        <v>7534</v>
      </c>
      <c r="BL2572" s="198" t="s">
        <v>7412</v>
      </c>
      <c r="CQ2572" s="199">
        <v>1</v>
      </c>
    </row>
    <row r="2573" spans="52:95" x14ac:dyDescent="0.25">
      <c r="AZ2573" s="230" t="s">
        <v>2720</v>
      </c>
      <c r="BA2573" s="230" t="s">
        <v>7562</v>
      </c>
      <c r="BB2573" s="230">
        <v>1</v>
      </c>
      <c r="BC2573" s="194" t="s">
        <v>7563</v>
      </c>
      <c r="BD2573" s="194" t="s">
        <v>14055</v>
      </c>
      <c r="BH2573" s="194"/>
      <c r="BI2573" s="194"/>
      <c r="BJ2573" s="230">
        <v>4</v>
      </c>
      <c r="BK2573" s="230" t="s">
        <v>7564</v>
      </c>
      <c r="BL2573" s="198" t="s">
        <v>7412</v>
      </c>
      <c r="CQ2573" s="199">
        <v>1</v>
      </c>
    </row>
    <row r="2574" spans="52:95" x14ac:dyDescent="0.25">
      <c r="AZ2574" s="230" t="s">
        <v>2720</v>
      </c>
      <c r="BA2574" s="230" t="s">
        <v>7562</v>
      </c>
      <c r="BB2574" s="230">
        <v>2</v>
      </c>
      <c r="BC2574" s="194" t="s">
        <v>7589</v>
      </c>
      <c r="BD2574" s="194" t="s">
        <v>7590</v>
      </c>
      <c r="BE2574" s="194" t="s">
        <v>7591</v>
      </c>
      <c r="BF2574" s="194" t="s">
        <v>7443</v>
      </c>
      <c r="BG2574" s="194" t="s">
        <v>7442</v>
      </c>
      <c r="BH2574" s="230" t="s">
        <v>7592</v>
      </c>
      <c r="BJ2574" s="230">
        <v>4</v>
      </c>
      <c r="BK2574" s="230" t="s">
        <v>7593</v>
      </c>
      <c r="BL2574" s="198" t="s">
        <v>7412</v>
      </c>
      <c r="CQ2574" s="199">
        <v>1</v>
      </c>
    </row>
    <row r="2575" spans="52:95" x14ac:dyDescent="0.25">
      <c r="AZ2575" s="230" t="s">
        <v>2720</v>
      </c>
      <c r="BA2575" s="230" t="s">
        <v>7562</v>
      </c>
      <c r="BB2575" s="230">
        <v>3</v>
      </c>
      <c r="BC2575" s="194" t="s">
        <v>7620</v>
      </c>
      <c r="BD2575" s="194" t="s">
        <v>14055</v>
      </c>
      <c r="BH2575" s="194"/>
      <c r="BI2575" s="194"/>
      <c r="BJ2575" s="230">
        <v>4</v>
      </c>
      <c r="BK2575" s="230" t="s">
        <v>7622</v>
      </c>
      <c r="BL2575" s="198" t="s">
        <v>7412</v>
      </c>
      <c r="CQ2575" s="199">
        <v>1</v>
      </c>
    </row>
    <row r="2576" spans="52:95" x14ac:dyDescent="0.25">
      <c r="AZ2576" s="230" t="s">
        <v>2720</v>
      </c>
      <c r="BA2576" s="230" t="s">
        <v>7562</v>
      </c>
      <c r="BB2576" s="230">
        <v>4</v>
      </c>
      <c r="BC2576" s="194" t="s">
        <v>7649</v>
      </c>
      <c r="BD2576" s="194" t="s">
        <v>7650</v>
      </c>
      <c r="BE2576" s="194" t="s">
        <v>7651</v>
      </c>
      <c r="BF2576" s="194" t="s">
        <v>7652</v>
      </c>
      <c r="BG2576" s="194" t="s">
        <v>7653</v>
      </c>
      <c r="BH2576" s="230" t="s">
        <v>7654</v>
      </c>
      <c r="BI2576" s="230" t="s">
        <v>7655</v>
      </c>
      <c r="BJ2576" s="230">
        <v>4</v>
      </c>
      <c r="BK2576" s="230" t="s">
        <v>7656</v>
      </c>
      <c r="BL2576" s="198" t="s">
        <v>7412</v>
      </c>
      <c r="CQ2576" s="199">
        <v>1</v>
      </c>
    </row>
    <row r="2577" spans="52:95" x14ac:dyDescent="0.25">
      <c r="AZ2577" s="230" t="s">
        <v>2720</v>
      </c>
      <c r="BA2577" s="230" t="s">
        <v>7562</v>
      </c>
      <c r="BB2577" s="230">
        <v>5</v>
      </c>
      <c r="BC2577" s="194" t="s">
        <v>7686</v>
      </c>
      <c r="BD2577" s="194" t="s">
        <v>7687</v>
      </c>
      <c r="BE2577" s="194" t="s">
        <v>7688</v>
      </c>
      <c r="BF2577" s="194" t="s">
        <v>7689</v>
      </c>
      <c r="BG2577" s="194" t="s">
        <v>7690</v>
      </c>
      <c r="BH2577" s="230" t="s">
        <v>7691</v>
      </c>
      <c r="BJ2577" s="230">
        <v>4</v>
      </c>
      <c r="BK2577" s="230" t="s">
        <v>7692</v>
      </c>
      <c r="BL2577" s="198" t="s">
        <v>7412</v>
      </c>
      <c r="CQ2577" s="199">
        <v>1</v>
      </c>
    </row>
    <row r="2578" spans="52:95" x14ac:dyDescent="0.25">
      <c r="AZ2578" s="230" t="s">
        <v>2720</v>
      </c>
      <c r="BA2578" s="230" t="s">
        <v>5333</v>
      </c>
      <c r="BB2578" s="230">
        <v>1</v>
      </c>
      <c r="BC2578" s="194" t="s">
        <v>7719</v>
      </c>
      <c r="BD2578" s="194" t="s">
        <v>14055</v>
      </c>
      <c r="BE2578" s="194" t="s">
        <v>10683</v>
      </c>
      <c r="BH2578" s="194"/>
      <c r="BI2578" s="194"/>
      <c r="BJ2578" s="230">
        <v>4</v>
      </c>
      <c r="BK2578" s="230" t="s">
        <v>7720</v>
      </c>
      <c r="BL2578" s="198" t="s">
        <v>7412</v>
      </c>
      <c r="CQ2578" s="199">
        <v>1</v>
      </c>
    </row>
    <row r="2579" spans="52:95" x14ac:dyDescent="0.25">
      <c r="AZ2579" s="230" t="s">
        <v>2720</v>
      </c>
      <c r="BA2579" s="230" t="s">
        <v>5333</v>
      </c>
      <c r="BB2579" s="230">
        <v>2</v>
      </c>
      <c r="BC2579" s="194" t="s">
        <v>7745</v>
      </c>
      <c r="BD2579" s="194" t="s">
        <v>7746</v>
      </c>
      <c r="BE2579" s="194" t="s">
        <v>7747</v>
      </c>
      <c r="BF2579" s="194" t="s">
        <v>7748</v>
      </c>
      <c r="BG2579" s="194" t="s">
        <v>7749</v>
      </c>
      <c r="BH2579" s="194" t="s">
        <v>7750</v>
      </c>
      <c r="BI2579" s="194"/>
      <c r="BJ2579" s="230">
        <v>4</v>
      </c>
      <c r="BK2579" s="230" t="s">
        <v>7751</v>
      </c>
      <c r="BL2579" s="198" t="s">
        <v>7412</v>
      </c>
      <c r="CQ2579" s="199">
        <v>1</v>
      </c>
    </row>
    <row r="2580" spans="52:95" x14ac:dyDescent="0.25">
      <c r="AZ2580" s="230" t="s">
        <v>2720</v>
      </c>
      <c r="BA2580" s="230" t="s">
        <v>5333</v>
      </c>
      <c r="BB2580" s="230">
        <v>3</v>
      </c>
      <c r="BC2580" s="194" t="s">
        <v>7781</v>
      </c>
      <c r="BD2580" s="194" t="s">
        <v>14057</v>
      </c>
      <c r="BE2580" s="194" t="s">
        <v>14055</v>
      </c>
      <c r="BH2580" s="194"/>
      <c r="BI2580" s="194"/>
      <c r="BJ2580" s="230">
        <v>4</v>
      </c>
      <c r="BK2580" s="230" t="s">
        <v>7782</v>
      </c>
      <c r="BL2580" s="198" t="s">
        <v>7412</v>
      </c>
      <c r="CQ2580" s="199">
        <v>1</v>
      </c>
    </row>
    <row r="2581" spans="52:95" x14ac:dyDescent="0.25">
      <c r="AZ2581" s="230" t="s">
        <v>2720</v>
      </c>
      <c r="BA2581" s="230" t="s">
        <v>5333</v>
      </c>
      <c r="BB2581" s="230">
        <v>4</v>
      </c>
      <c r="BC2581" s="194" t="s">
        <v>7806</v>
      </c>
      <c r="BD2581" s="194" t="s">
        <v>7807</v>
      </c>
      <c r="BE2581" s="194" t="s">
        <v>7808</v>
      </c>
      <c r="BF2581" s="194" t="s">
        <v>7654</v>
      </c>
      <c r="BG2581" s="194" t="s">
        <v>7809</v>
      </c>
      <c r="BH2581" s="194" t="s">
        <v>7810</v>
      </c>
      <c r="BI2581" s="194" t="s">
        <v>7811</v>
      </c>
      <c r="BJ2581" s="230">
        <v>4</v>
      </c>
      <c r="BK2581" s="230" t="s">
        <v>7812</v>
      </c>
      <c r="BL2581" s="198" t="s">
        <v>7412</v>
      </c>
      <c r="CQ2581" s="199">
        <v>1</v>
      </c>
    </row>
    <row r="2582" spans="52:95" x14ac:dyDescent="0.25">
      <c r="AZ2582" s="230" t="s">
        <v>2720</v>
      </c>
      <c r="BA2582" s="230" t="s">
        <v>5333</v>
      </c>
      <c r="BB2582" s="230">
        <v>5</v>
      </c>
      <c r="BC2582" s="194" t="s">
        <v>7836</v>
      </c>
      <c r="BD2582" s="194" t="s">
        <v>7837</v>
      </c>
      <c r="BE2582" s="194" t="s">
        <v>7838</v>
      </c>
      <c r="BF2582" s="194" t="s">
        <v>7839</v>
      </c>
      <c r="BG2582" s="194" t="s">
        <v>7840</v>
      </c>
      <c r="BH2582" s="194" t="s">
        <v>7533</v>
      </c>
      <c r="BI2582" s="194"/>
      <c r="BJ2582" s="230">
        <v>4</v>
      </c>
      <c r="BK2582" s="230" t="s">
        <v>7841</v>
      </c>
      <c r="BL2582" s="198" t="s">
        <v>7412</v>
      </c>
      <c r="CQ2582" s="199">
        <v>1</v>
      </c>
    </row>
    <row r="2583" spans="52:95" x14ac:dyDescent="0.25">
      <c r="AZ2583" s="230" t="s">
        <v>2731</v>
      </c>
      <c r="BA2583" s="230" t="s">
        <v>5332</v>
      </c>
      <c r="BB2583" s="230">
        <v>1</v>
      </c>
      <c r="BC2583" s="194" t="s">
        <v>7408</v>
      </c>
      <c r="BD2583" s="194" t="s">
        <v>14058</v>
      </c>
      <c r="BE2583" s="194" t="s">
        <v>10683</v>
      </c>
      <c r="BH2583" s="194"/>
      <c r="BI2583" s="194"/>
      <c r="BJ2583" s="230">
        <v>4</v>
      </c>
      <c r="BK2583" s="230" t="s">
        <v>7411</v>
      </c>
      <c r="BL2583" s="198" t="s">
        <v>7412</v>
      </c>
      <c r="CQ2583" s="199">
        <v>1</v>
      </c>
    </row>
    <row r="2584" spans="52:95" x14ac:dyDescent="0.25">
      <c r="AZ2584" s="230" t="s">
        <v>2731</v>
      </c>
      <c r="BA2584" s="230" t="s">
        <v>5332</v>
      </c>
      <c r="BB2584" s="230">
        <v>2</v>
      </c>
      <c r="BC2584" s="194" t="s">
        <v>7439</v>
      </c>
      <c r="BD2584" s="194" t="s">
        <v>14059</v>
      </c>
      <c r="BE2584" s="194" t="s">
        <v>7441</v>
      </c>
      <c r="BF2584" s="194" t="s">
        <v>7442</v>
      </c>
      <c r="BG2584" s="194" t="s">
        <v>7443</v>
      </c>
      <c r="BJ2584" s="230">
        <v>4</v>
      </c>
      <c r="BK2584" s="230" t="s">
        <v>7444</v>
      </c>
      <c r="BL2584" s="198" t="s">
        <v>7412</v>
      </c>
      <c r="CQ2584" s="199">
        <v>1</v>
      </c>
    </row>
    <row r="2585" spans="52:95" x14ac:dyDescent="0.25">
      <c r="AZ2585" s="230" t="s">
        <v>2731</v>
      </c>
      <c r="BA2585" s="230" t="s">
        <v>5332</v>
      </c>
      <c r="BB2585" s="230">
        <v>3</v>
      </c>
      <c r="BC2585" s="194" t="s">
        <v>7472</v>
      </c>
      <c r="BD2585" s="194" t="s">
        <v>14036</v>
      </c>
      <c r="BE2585" s="194" t="s">
        <v>14058</v>
      </c>
      <c r="BJ2585" s="230">
        <v>4</v>
      </c>
      <c r="BK2585" s="230" t="s">
        <v>7474</v>
      </c>
      <c r="BL2585" s="198" t="s">
        <v>7412</v>
      </c>
      <c r="CQ2585" s="199">
        <v>1</v>
      </c>
    </row>
    <row r="2586" spans="52:95" x14ac:dyDescent="0.25">
      <c r="AZ2586" s="230" t="s">
        <v>2731</v>
      </c>
      <c r="BA2586" s="230" t="s">
        <v>5332</v>
      </c>
      <c r="BB2586" s="230">
        <v>4</v>
      </c>
      <c r="BC2586" s="194" t="s">
        <v>7502</v>
      </c>
      <c r="BD2586" s="194" t="s">
        <v>14036</v>
      </c>
      <c r="BE2586" s="194" t="s">
        <v>14037</v>
      </c>
      <c r="BJ2586" s="230">
        <v>4</v>
      </c>
      <c r="BK2586" s="230" t="s">
        <v>7504</v>
      </c>
      <c r="BL2586" s="198" t="s">
        <v>7412</v>
      </c>
      <c r="CQ2586" s="199">
        <v>1</v>
      </c>
    </row>
    <row r="2587" spans="52:95" x14ac:dyDescent="0.25">
      <c r="AZ2587" s="230" t="s">
        <v>2731</v>
      </c>
      <c r="BA2587" s="230" t="s">
        <v>5332</v>
      </c>
      <c r="BB2587" s="230">
        <v>5</v>
      </c>
      <c r="BC2587" s="194" t="s">
        <v>7529</v>
      </c>
      <c r="BD2587" s="194" t="s">
        <v>14036</v>
      </c>
      <c r="BE2587" s="194" t="s">
        <v>14038</v>
      </c>
      <c r="BF2587" s="194" t="s">
        <v>7532</v>
      </c>
      <c r="BG2587" s="194" t="s">
        <v>7533</v>
      </c>
      <c r="BJ2587" s="230">
        <v>4</v>
      </c>
      <c r="BK2587" s="230" t="s">
        <v>7534</v>
      </c>
      <c r="BL2587" s="198" t="s">
        <v>7412</v>
      </c>
      <c r="CQ2587" s="199">
        <v>1</v>
      </c>
    </row>
    <row r="2588" spans="52:95" x14ac:dyDescent="0.25">
      <c r="AZ2588" s="230" t="s">
        <v>2731</v>
      </c>
      <c r="BA2588" s="230" t="s">
        <v>7562</v>
      </c>
      <c r="BB2588" s="230">
        <v>1</v>
      </c>
      <c r="BC2588" s="194" t="s">
        <v>7563</v>
      </c>
      <c r="BD2588" s="194" t="s">
        <v>14058</v>
      </c>
      <c r="BH2588" s="194"/>
      <c r="BI2588" s="194"/>
      <c r="BJ2588" s="230">
        <v>4</v>
      </c>
      <c r="BK2588" s="230" t="s">
        <v>7564</v>
      </c>
      <c r="BL2588" s="198" t="s">
        <v>7412</v>
      </c>
      <c r="CQ2588" s="199">
        <v>1</v>
      </c>
    </row>
    <row r="2589" spans="52:95" x14ac:dyDescent="0.25">
      <c r="AZ2589" s="230" t="s">
        <v>2731</v>
      </c>
      <c r="BA2589" s="230" t="s">
        <v>7562</v>
      </c>
      <c r="BB2589" s="230">
        <v>2</v>
      </c>
      <c r="BC2589" s="194" t="s">
        <v>7589</v>
      </c>
      <c r="BD2589" s="194" t="s">
        <v>7590</v>
      </c>
      <c r="BE2589" s="194" t="s">
        <v>7591</v>
      </c>
      <c r="BF2589" s="194" t="s">
        <v>7443</v>
      </c>
      <c r="BG2589" s="194" t="s">
        <v>7442</v>
      </c>
      <c r="BH2589" s="230" t="s">
        <v>7592</v>
      </c>
      <c r="BJ2589" s="230">
        <v>4</v>
      </c>
      <c r="BK2589" s="230" t="s">
        <v>7593</v>
      </c>
      <c r="BL2589" s="198" t="s">
        <v>7412</v>
      </c>
      <c r="CQ2589" s="199">
        <v>1</v>
      </c>
    </row>
    <row r="2590" spans="52:95" x14ac:dyDescent="0.25">
      <c r="AZ2590" s="230" t="s">
        <v>2731</v>
      </c>
      <c r="BA2590" s="230" t="s">
        <v>7562</v>
      </c>
      <c r="BB2590" s="230">
        <v>3</v>
      </c>
      <c r="BC2590" s="194" t="s">
        <v>7620</v>
      </c>
      <c r="BD2590" s="194" t="s">
        <v>14058</v>
      </c>
      <c r="BH2590" s="194"/>
      <c r="BI2590" s="194"/>
      <c r="BJ2590" s="230">
        <v>4</v>
      </c>
      <c r="BK2590" s="230" t="s">
        <v>7622</v>
      </c>
      <c r="BL2590" s="198" t="s">
        <v>7412</v>
      </c>
      <c r="CQ2590" s="199">
        <v>1</v>
      </c>
    </row>
    <row r="2591" spans="52:95" x14ac:dyDescent="0.25">
      <c r="AZ2591" s="230" t="s">
        <v>2731</v>
      </c>
      <c r="BA2591" s="230" t="s">
        <v>7562</v>
      </c>
      <c r="BB2591" s="230">
        <v>4</v>
      </c>
      <c r="BC2591" s="194" t="s">
        <v>7649</v>
      </c>
      <c r="BD2591" s="194" t="s">
        <v>7650</v>
      </c>
      <c r="BE2591" s="194" t="s">
        <v>7651</v>
      </c>
      <c r="BF2591" s="194" t="s">
        <v>7652</v>
      </c>
      <c r="BG2591" s="194" t="s">
        <v>7653</v>
      </c>
      <c r="BH2591" s="230" t="s">
        <v>7654</v>
      </c>
      <c r="BI2591" s="230" t="s">
        <v>7655</v>
      </c>
      <c r="BJ2591" s="230">
        <v>4</v>
      </c>
      <c r="BK2591" s="230" t="s">
        <v>7656</v>
      </c>
      <c r="BL2591" s="198" t="s">
        <v>7412</v>
      </c>
      <c r="CQ2591" s="199">
        <v>1</v>
      </c>
    </row>
    <row r="2592" spans="52:95" x14ac:dyDescent="0.25">
      <c r="AZ2592" s="230" t="s">
        <v>2731</v>
      </c>
      <c r="BA2592" s="230" t="s">
        <v>7562</v>
      </c>
      <c r="BB2592" s="230">
        <v>5</v>
      </c>
      <c r="BC2592" s="194" t="s">
        <v>7686</v>
      </c>
      <c r="BD2592" s="194" t="s">
        <v>7687</v>
      </c>
      <c r="BE2592" s="194" t="s">
        <v>7688</v>
      </c>
      <c r="BF2592" s="194" t="s">
        <v>7689</v>
      </c>
      <c r="BG2592" s="194" t="s">
        <v>7690</v>
      </c>
      <c r="BH2592" s="230" t="s">
        <v>7691</v>
      </c>
      <c r="BJ2592" s="230">
        <v>4</v>
      </c>
      <c r="BK2592" s="230" t="s">
        <v>7692</v>
      </c>
      <c r="BL2592" s="198" t="s">
        <v>7412</v>
      </c>
      <c r="CQ2592" s="199">
        <v>1</v>
      </c>
    </row>
    <row r="2593" spans="52:95" x14ac:dyDescent="0.25">
      <c r="AZ2593" s="230" t="s">
        <v>2731</v>
      </c>
      <c r="BA2593" s="230" t="s">
        <v>5333</v>
      </c>
      <c r="BB2593" s="230">
        <v>1</v>
      </c>
      <c r="BC2593" s="194" t="s">
        <v>7719</v>
      </c>
      <c r="BD2593" s="194" t="s">
        <v>14058</v>
      </c>
      <c r="BE2593" s="194" t="s">
        <v>10683</v>
      </c>
      <c r="BH2593" s="194"/>
      <c r="BI2593" s="194"/>
      <c r="BJ2593" s="230">
        <v>4</v>
      </c>
      <c r="BK2593" s="230" t="s">
        <v>7720</v>
      </c>
      <c r="BL2593" s="198" t="s">
        <v>7412</v>
      </c>
      <c r="CQ2593" s="199">
        <v>1</v>
      </c>
    </row>
    <row r="2594" spans="52:95" x14ac:dyDescent="0.25">
      <c r="AZ2594" s="230" t="s">
        <v>2731</v>
      </c>
      <c r="BA2594" s="230" t="s">
        <v>5333</v>
      </c>
      <c r="BB2594" s="230">
        <v>2</v>
      </c>
      <c r="BC2594" s="194" t="s">
        <v>7745</v>
      </c>
      <c r="BD2594" s="194" t="s">
        <v>7746</v>
      </c>
      <c r="BE2594" s="194" t="s">
        <v>7747</v>
      </c>
      <c r="BF2594" s="194" t="s">
        <v>7748</v>
      </c>
      <c r="BG2594" s="194" t="s">
        <v>7749</v>
      </c>
      <c r="BH2594" s="194" t="s">
        <v>7750</v>
      </c>
      <c r="BI2594" s="194"/>
      <c r="BJ2594" s="230">
        <v>4</v>
      </c>
      <c r="BK2594" s="230" t="s">
        <v>7751</v>
      </c>
      <c r="BL2594" s="198" t="s">
        <v>7412</v>
      </c>
      <c r="CQ2594" s="199">
        <v>1</v>
      </c>
    </row>
    <row r="2595" spans="52:95" x14ac:dyDescent="0.25">
      <c r="AZ2595" s="230" t="s">
        <v>2731</v>
      </c>
      <c r="BA2595" s="230" t="s">
        <v>5333</v>
      </c>
      <c r="BB2595" s="230">
        <v>3</v>
      </c>
      <c r="BC2595" s="194" t="s">
        <v>7781</v>
      </c>
      <c r="BD2595" s="194" t="s">
        <v>14060</v>
      </c>
      <c r="BE2595" s="194" t="s">
        <v>14058</v>
      </c>
      <c r="BH2595" s="194"/>
      <c r="BI2595" s="194"/>
      <c r="BJ2595" s="230">
        <v>4</v>
      </c>
      <c r="BK2595" s="230" t="s">
        <v>7782</v>
      </c>
      <c r="BL2595" s="198" t="s">
        <v>7412</v>
      </c>
      <c r="CQ2595" s="199">
        <v>1</v>
      </c>
    </row>
    <row r="2596" spans="52:95" x14ac:dyDescent="0.25">
      <c r="AZ2596" s="230" t="s">
        <v>2731</v>
      </c>
      <c r="BA2596" s="230" t="s">
        <v>5333</v>
      </c>
      <c r="BB2596" s="230">
        <v>4</v>
      </c>
      <c r="BC2596" s="194" t="s">
        <v>7806</v>
      </c>
      <c r="BD2596" s="194" t="s">
        <v>7807</v>
      </c>
      <c r="BE2596" s="194" t="s">
        <v>7808</v>
      </c>
      <c r="BF2596" s="194" t="s">
        <v>7654</v>
      </c>
      <c r="BG2596" s="194" t="s">
        <v>7809</v>
      </c>
      <c r="BH2596" s="194" t="s">
        <v>7810</v>
      </c>
      <c r="BI2596" s="194" t="s">
        <v>7811</v>
      </c>
      <c r="BJ2596" s="230">
        <v>4</v>
      </c>
      <c r="BK2596" s="230" t="s">
        <v>7812</v>
      </c>
      <c r="BL2596" s="198" t="s">
        <v>7412</v>
      </c>
      <c r="CQ2596" s="199">
        <v>1</v>
      </c>
    </row>
    <row r="2597" spans="52:95" x14ac:dyDescent="0.25">
      <c r="AZ2597" s="230" t="s">
        <v>2731</v>
      </c>
      <c r="BA2597" s="230" t="s">
        <v>5333</v>
      </c>
      <c r="BB2597" s="230">
        <v>5</v>
      </c>
      <c r="BC2597" s="194" t="s">
        <v>7836</v>
      </c>
      <c r="BD2597" s="194" t="s">
        <v>7837</v>
      </c>
      <c r="BE2597" s="194" t="s">
        <v>7838</v>
      </c>
      <c r="BF2597" s="194" t="s">
        <v>7839</v>
      </c>
      <c r="BG2597" s="194" t="s">
        <v>7840</v>
      </c>
      <c r="BH2597" s="194" t="s">
        <v>7533</v>
      </c>
      <c r="BI2597" s="194"/>
      <c r="BJ2597" s="230">
        <v>4</v>
      </c>
      <c r="BK2597" s="230" t="s">
        <v>7841</v>
      </c>
      <c r="BL2597" s="198" t="s">
        <v>7412</v>
      </c>
      <c r="CQ2597" s="199">
        <v>1</v>
      </c>
    </row>
    <row r="2598" spans="52:95" x14ac:dyDescent="0.25">
      <c r="AZ2598" s="230" t="s">
        <v>2742</v>
      </c>
      <c r="BA2598" s="230" t="s">
        <v>5332</v>
      </c>
      <c r="BB2598" s="230">
        <v>1</v>
      </c>
      <c r="BC2598" s="194" t="s">
        <v>7408</v>
      </c>
      <c r="BD2598" s="194" t="s">
        <v>14061</v>
      </c>
      <c r="BE2598" s="194" t="s">
        <v>10683</v>
      </c>
      <c r="BH2598" s="194"/>
      <c r="BI2598" s="194"/>
      <c r="BJ2598" s="230">
        <v>4</v>
      </c>
      <c r="BK2598" s="230" t="s">
        <v>7411</v>
      </c>
      <c r="BL2598" s="198" t="s">
        <v>7412</v>
      </c>
      <c r="CQ2598" s="199">
        <v>1</v>
      </c>
    </row>
    <row r="2599" spans="52:95" x14ac:dyDescent="0.25">
      <c r="AZ2599" s="230" t="s">
        <v>2742</v>
      </c>
      <c r="BA2599" s="230" t="s">
        <v>5332</v>
      </c>
      <c r="BB2599" s="230">
        <v>2</v>
      </c>
      <c r="BC2599" s="194" t="s">
        <v>7439</v>
      </c>
      <c r="BD2599" s="194" t="s">
        <v>14062</v>
      </c>
      <c r="BE2599" s="194" t="s">
        <v>7441</v>
      </c>
      <c r="BF2599" s="194" t="s">
        <v>7442</v>
      </c>
      <c r="BG2599" s="194" t="s">
        <v>7443</v>
      </c>
      <c r="BJ2599" s="230">
        <v>4</v>
      </c>
      <c r="BK2599" s="230" t="s">
        <v>7444</v>
      </c>
      <c r="BL2599" s="198" t="s">
        <v>7412</v>
      </c>
      <c r="CQ2599" s="199">
        <v>1</v>
      </c>
    </row>
    <row r="2600" spans="52:95" x14ac:dyDescent="0.25">
      <c r="AZ2600" s="230" t="s">
        <v>2742</v>
      </c>
      <c r="BA2600" s="230" t="s">
        <v>5332</v>
      </c>
      <c r="BB2600" s="230">
        <v>3</v>
      </c>
      <c r="BC2600" s="194" t="s">
        <v>7472</v>
      </c>
      <c r="BD2600" s="194" t="s">
        <v>14036</v>
      </c>
      <c r="BE2600" s="194" t="s">
        <v>14061</v>
      </c>
      <c r="BJ2600" s="230">
        <v>4</v>
      </c>
      <c r="BK2600" s="230" t="s">
        <v>7474</v>
      </c>
      <c r="BL2600" s="198" t="s">
        <v>7412</v>
      </c>
      <c r="CQ2600" s="199">
        <v>1</v>
      </c>
    </row>
    <row r="2601" spans="52:95" x14ac:dyDescent="0.25">
      <c r="AZ2601" s="230" t="s">
        <v>2742</v>
      </c>
      <c r="BA2601" s="230" t="s">
        <v>5332</v>
      </c>
      <c r="BB2601" s="230">
        <v>4</v>
      </c>
      <c r="BC2601" s="194" t="s">
        <v>7502</v>
      </c>
      <c r="BD2601" s="194" t="s">
        <v>14036</v>
      </c>
      <c r="BE2601" s="194" t="s">
        <v>14037</v>
      </c>
      <c r="BJ2601" s="230">
        <v>4</v>
      </c>
      <c r="BK2601" s="230" t="s">
        <v>7504</v>
      </c>
      <c r="BL2601" s="198" t="s">
        <v>7412</v>
      </c>
      <c r="CQ2601" s="199">
        <v>1</v>
      </c>
    </row>
    <row r="2602" spans="52:95" x14ac:dyDescent="0.25">
      <c r="AZ2602" s="230" t="s">
        <v>2742</v>
      </c>
      <c r="BA2602" s="230" t="s">
        <v>5332</v>
      </c>
      <c r="BB2602" s="230">
        <v>5</v>
      </c>
      <c r="BC2602" s="194" t="s">
        <v>7529</v>
      </c>
      <c r="BD2602" s="194" t="s">
        <v>14036</v>
      </c>
      <c r="BE2602" s="194" t="s">
        <v>14038</v>
      </c>
      <c r="BF2602" s="194" t="s">
        <v>7532</v>
      </c>
      <c r="BG2602" s="194" t="s">
        <v>7533</v>
      </c>
      <c r="BJ2602" s="230">
        <v>4</v>
      </c>
      <c r="BK2602" s="230" t="s">
        <v>7534</v>
      </c>
      <c r="BL2602" s="198" t="s">
        <v>7412</v>
      </c>
      <c r="CQ2602" s="199">
        <v>1</v>
      </c>
    </row>
    <row r="2603" spans="52:95" x14ac:dyDescent="0.25">
      <c r="AZ2603" s="230" t="s">
        <v>2742</v>
      </c>
      <c r="BA2603" s="230" t="s">
        <v>7562</v>
      </c>
      <c r="BB2603" s="230">
        <v>1</v>
      </c>
      <c r="BC2603" s="194" t="s">
        <v>7563</v>
      </c>
      <c r="BD2603" s="194" t="s">
        <v>14061</v>
      </c>
      <c r="BH2603" s="194"/>
      <c r="BI2603" s="194"/>
      <c r="BJ2603" s="230">
        <v>4</v>
      </c>
      <c r="BK2603" s="230" t="s">
        <v>7564</v>
      </c>
      <c r="BL2603" s="198" t="s">
        <v>7412</v>
      </c>
      <c r="CQ2603" s="199">
        <v>1</v>
      </c>
    </row>
    <row r="2604" spans="52:95" x14ac:dyDescent="0.25">
      <c r="AZ2604" s="230" t="s">
        <v>2742</v>
      </c>
      <c r="BA2604" s="230" t="s">
        <v>7562</v>
      </c>
      <c r="BB2604" s="230">
        <v>2</v>
      </c>
      <c r="BC2604" s="194" t="s">
        <v>7589</v>
      </c>
      <c r="BD2604" s="194" t="s">
        <v>7590</v>
      </c>
      <c r="BE2604" s="194" t="s">
        <v>7591</v>
      </c>
      <c r="BF2604" s="194" t="s">
        <v>7443</v>
      </c>
      <c r="BG2604" s="194" t="s">
        <v>7442</v>
      </c>
      <c r="BH2604" s="230" t="s">
        <v>7592</v>
      </c>
      <c r="BJ2604" s="230">
        <v>4</v>
      </c>
      <c r="BK2604" s="230" t="s">
        <v>7593</v>
      </c>
      <c r="BL2604" s="198" t="s">
        <v>7412</v>
      </c>
      <c r="CQ2604" s="199">
        <v>1</v>
      </c>
    </row>
    <row r="2605" spans="52:95" x14ac:dyDescent="0.25">
      <c r="AZ2605" s="230" t="s">
        <v>2742</v>
      </c>
      <c r="BA2605" s="230" t="s">
        <v>7562</v>
      </c>
      <c r="BB2605" s="230">
        <v>3</v>
      </c>
      <c r="BC2605" s="194" t="s">
        <v>7620</v>
      </c>
      <c r="BD2605" s="194" t="s">
        <v>14061</v>
      </c>
      <c r="BH2605" s="194"/>
      <c r="BI2605" s="194"/>
      <c r="BJ2605" s="230">
        <v>4</v>
      </c>
      <c r="BK2605" s="230" t="s">
        <v>7622</v>
      </c>
      <c r="BL2605" s="198" t="s">
        <v>7412</v>
      </c>
      <c r="CQ2605" s="199">
        <v>1</v>
      </c>
    </row>
    <row r="2606" spans="52:95" x14ac:dyDescent="0.25">
      <c r="AZ2606" s="230" t="s">
        <v>2742</v>
      </c>
      <c r="BA2606" s="230" t="s">
        <v>7562</v>
      </c>
      <c r="BB2606" s="230">
        <v>4</v>
      </c>
      <c r="BC2606" s="194" t="s">
        <v>7649</v>
      </c>
      <c r="BD2606" s="194" t="s">
        <v>7650</v>
      </c>
      <c r="BE2606" s="194" t="s">
        <v>7651</v>
      </c>
      <c r="BF2606" s="194" t="s">
        <v>7652</v>
      </c>
      <c r="BG2606" s="194" t="s">
        <v>7653</v>
      </c>
      <c r="BH2606" s="230" t="s">
        <v>7654</v>
      </c>
      <c r="BI2606" s="230" t="s">
        <v>7655</v>
      </c>
      <c r="BJ2606" s="230">
        <v>4</v>
      </c>
      <c r="BK2606" s="230" t="s">
        <v>7656</v>
      </c>
      <c r="BL2606" s="198" t="s">
        <v>7412</v>
      </c>
      <c r="CQ2606" s="199">
        <v>1</v>
      </c>
    </row>
    <row r="2607" spans="52:95" x14ac:dyDescent="0.25">
      <c r="AZ2607" s="230" t="s">
        <v>2742</v>
      </c>
      <c r="BA2607" s="230" t="s">
        <v>7562</v>
      </c>
      <c r="BB2607" s="230">
        <v>5</v>
      </c>
      <c r="BC2607" s="194" t="s">
        <v>7686</v>
      </c>
      <c r="BD2607" s="194" t="s">
        <v>7687</v>
      </c>
      <c r="BE2607" s="194" t="s">
        <v>7688</v>
      </c>
      <c r="BF2607" s="194" t="s">
        <v>7689</v>
      </c>
      <c r="BG2607" s="194" t="s">
        <v>7690</v>
      </c>
      <c r="BH2607" s="230" t="s">
        <v>7691</v>
      </c>
      <c r="BJ2607" s="230">
        <v>4</v>
      </c>
      <c r="BK2607" s="230" t="s">
        <v>7692</v>
      </c>
      <c r="BL2607" s="198" t="s">
        <v>7412</v>
      </c>
      <c r="CQ2607" s="199">
        <v>1</v>
      </c>
    </row>
    <row r="2608" spans="52:95" x14ac:dyDescent="0.25">
      <c r="AZ2608" s="230" t="s">
        <v>2742</v>
      </c>
      <c r="BA2608" s="230" t="s">
        <v>5333</v>
      </c>
      <c r="BB2608" s="230">
        <v>1</v>
      </c>
      <c r="BC2608" s="194" t="s">
        <v>7719</v>
      </c>
      <c r="BD2608" s="194" t="s">
        <v>14061</v>
      </c>
      <c r="BE2608" s="194" t="s">
        <v>10683</v>
      </c>
      <c r="BH2608" s="194"/>
      <c r="BI2608" s="194"/>
      <c r="BJ2608" s="230">
        <v>4</v>
      </c>
      <c r="BK2608" s="230" t="s">
        <v>7720</v>
      </c>
      <c r="BL2608" s="198" t="s">
        <v>7412</v>
      </c>
      <c r="CQ2608" s="199">
        <v>1</v>
      </c>
    </row>
    <row r="2609" spans="52:95" x14ac:dyDescent="0.25">
      <c r="AZ2609" s="230" t="s">
        <v>2742</v>
      </c>
      <c r="BA2609" s="230" t="s">
        <v>5333</v>
      </c>
      <c r="BB2609" s="230">
        <v>2</v>
      </c>
      <c r="BC2609" s="194" t="s">
        <v>7745</v>
      </c>
      <c r="BD2609" s="194" t="s">
        <v>7746</v>
      </c>
      <c r="BE2609" s="194" t="s">
        <v>7747</v>
      </c>
      <c r="BF2609" s="194" t="s">
        <v>7748</v>
      </c>
      <c r="BG2609" s="194" t="s">
        <v>7749</v>
      </c>
      <c r="BH2609" s="194" t="s">
        <v>7750</v>
      </c>
      <c r="BI2609" s="194"/>
      <c r="BJ2609" s="230">
        <v>4</v>
      </c>
      <c r="BK2609" s="230" t="s">
        <v>7751</v>
      </c>
      <c r="BL2609" s="198" t="s">
        <v>7412</v>
      </c>
      <c r="CQ2609" s="199">
        <v>1</v>
      </c>
    </row>
    <row r="2610" spans="52:95" x14ac:dyDescent="0.25">
      <c r="AZ2610" s="230" t="s">
        <v>2742</v>
      </c>
      <c r="BA2610" s="230" t="s">
        <v>5333</v>
      </c>
      <c r="BB2610" s="230">
        <v>3</v>
      </c>
      <c r="BC2610" s="194" t="s">
        <v>7781</v>
      </c>
      <c r="BD2610" s="194" t="s">
        <v>14063</v>
      </c>
      <c r="BE2610" s="194" t="s">
        <v>14061</v>
      </c>
      <c r="BH2610" s="194"/>
      <c r="BI2610" s="194"/>
      <c r="BJ2610" s="230">
        <v>4</v>
      </c>
      <c r="BK2610" s="230" t="s">
        <v>7782</v>
      </c>
      <c r="BL2610" s="198" t="s">
        <v>7412</v>
      </c>
      <c r="CQ2610" s="199">
        <v>1</v>
      </c>
    </row>
    <row r="2611" spans="52:95" x14ac:dyDescent="0.25">
      <c r="AZ2611" s="230" t="s">
        <v>2742</v>
      </c>
      <c r="BA2611" s="230" t="s">
        <v>5333</v>
      </c>
      <c r="BB2611" s="230">
        <v>4</v>
      </c>
      <c r="BC2611" s="194" t="s">
        <v>7806</v>
      </c>
      <c r="BD2611" s="194" t="s">
        <v>7807</v>
      </c>
      <c r="BE2611" s="194" t="s">
        <v>7808</v>
      </c>
      <c r="BF2611" s="194" t="s">
        <v>7654</v>
      </c>
      <c r="BG2611" s="194" t="s">
        <v>7809</v>
      </c>
      <c r="BH2611" s="194" t="s">
        <v>7810</v>
      </c>
      <c r="BI2611" s="194" t="s">
        <v>7811</v>
      </c>
      <c r="BJ2611" s="230">
        <v>4</v>
      </c>
      <c r="BK2611" s="230" t="s">
        <v>7812</v>
      </c>
      <c r="BL2611" s="198" t="s">
        <v>7412</v>
      </c>
      <c r="CQ2611" s="199">
        <v>1</v>
      </c>
    </row>
    <row r="2612" spans="52:95" x14ac:dyDescent="0.25">
      <c r="AZ2612" s="230" t="s">
        <v>2742</v>
      </c>
      <c r="BA2612" s="230" t="s">
        <v>5333</v>
      </c>
      <c r="BB2612" s="230">
        <v>5</v>
      </c>
      <c r="BC2612" s="194" t="s">
        <v>7836</v>
      </c>
      <c r="BD2612" s="194" t="s">
        <v>7837</v>
      </c>
      <c r="BE2612" s="194" t="s">
        <v>7838</v>
      </c>
      <c r="BF2612" s="194" t="s">
        <v>7839</v>
      </c>
      <c r="BG2612" s="194" t="s">
        <v>7840</v>
      </c>
      <c r="BH2612" s="194" t="s">
        <v>7533</v>
      </c>
      <c r="BI2612" s="194"/>
      <c r="BJ2612" s="230">
        <v>4</v>
      </c>
      <c r="BK2612" s="230" t="s">
        <v>7841</v>
      </c>
      <c r="BL2612" s="198" t="s">
        <v>7412</v>
      </c>
      <c r="CQ2612" s="199">
        <v>1</v>
      </c>
    </row>
    <row r="2613" spans="52:95" x14ac:dyDescent="0.25">
      <c r="AZ2613" s="230" t="s">
        <v>2762</v>
      </c>
      <c r="BA2613" s="230" t="s">
        <v>5332</v>
      </c>
      <c r="BB2613" s="230">
        <v>1</v>
      </c>
      <c r="BC2613" s="194" t="s">
        <v>7408</v>
      </c>
      <c r="BD2613" s="194" t="s">
        <v>14064</v>
      </c>
      <c r="BE2613" s="194" t="s">
        <v>10683</v>
      </c>
      <c r="BH2613" s="194"/>
      <c r="BI2613" s="194"/>
      <c r="BJ2613" s="230">
        <v>4</v>
      </c>
      <c r="BK2613" s="230" t="s">
        <v>7411</v>
      </c>
      <c r="BL2613" s="198" t="s">
        <v>7412</v>
      </c>
      <c r="CQ2613" s="199">
        <v>1</v>
      </c>
    </row>
    <row r="2614" spans="52:95" x14ac:dyDescent="0.25">
      <c r="AZ2614" s="230" t="s">
        <v>2762</v>
      </c>
      <c r="BA2614" s="230" t="s">
        <v>5332</v>
      </c>
      <c r="BB2614" s="230">
        <v>2</v>
      </c>
      <c r="BC2614" s="194" t="s">
        <v>7439</v>
      </c>
      <c r="BD2614" s="194" t="s">
        <v>14065</v>
      </c>
      <c r="BE2614" s="194" t="s">
        <v>7441</v>
      </c>
      <c r="BF2614" s="194" t="s">
        <v>7442</v>
      </c>
      <c r="BG2614" s="194" t="s">
        <v>7443</v>
      </c>
      <c r="BJ2614" s="230">
        <v>4</v>
      </c>
      <c r="BK2614" s="230" t="s">
        <v>7444</v>
      </c>
      <c r="BL2614" s="198" t="s">
        <v>7412</v>
      </c>
      <c r="CQ2614" s="199">
        <v>1</v>
      </c>
    </row>
    <row r="2615" spans="52:95" x14ac:dyDescent="0.25">
      <c r="AZ2615" s="230" t="s">
        <v>2762</v>
      </c>
      <c r="BA2615" s="230" t="s">
        <v>5332</v>
      </c>
      <c r="BB2615" s="230">
        <v>3</v>
      </c>
      <c r="BC2615" s="194" t="s">
        <v>7472</v>
      </c>
      <c r="BD2615" s="194" t="s">
        <v>14036</v>
      </c>
      <c r="BE2615" s="194" t="s">
        <v>14064</v>
      </c>
      <c r="BJ2615" s="230">
        <v>4</v>
      </c>
      <c r="BK2615" s="230" t="s">
        <v>7474</v>
      </c>
      <c r="BL2615" s="198" t="s">
        <v>7412</v>
      </c>
      <c r="CQ2615" s="199">
        <v>1</v>
      </c>
    </row>
    <row r="2616" spans="52:95" x14ac:dyDescent="0.25">
      <c r="AZ2616" s="230" t="s">
        <v>2762</v>
      </c>
      <c r="BA2616" s="230" t="s">
        <v>5332</v>
      </c>
      <c r="BB2616" s="230">
        <v>4</v>
      </c>
      <c r="BC2616" s="194" t="s">
        <v>7502</v>
      </c>
      <c r="BD2616" s="194" t="s">
        <v>14036</v>
      </c>
      <c r="BE2616" s="194" t="s">
        <v>14037</v>
      </c>
      <c r="BJ2616" s="230">
        <v>4</v>
      </c>
      <c r="BK2616" s="230" t="s">
        <v>7504</v>
      </c>
      <c r="BL2616" s="198" t="s">
        <v>7412</v>
      </c>
      <c r="CQ2616" s="199">
        <v>1</v>
      </c>
    </row>
    <row r="2617" spans="52:95" x14ac:dyDescent="0.25">
      <c r="AZ2617" s="230" t="s">
        <v>2762</v>
      </c>
      <c r="BA2617" s="230" t="s">
        <v>5332</v>
      </c>
      <c r="BB2617" s="230">
        <v>5</v>
      </c>
      <c r="BC2617" s="194" t="s">
        <v>7529</v>
      </c>
      <c r="BD2617" s="194" t="s">
        <v>14036</v>
      </c>
      <c r="BE2617" s="194" t="s">
        <v>14038</v>
      </c>
      <c r="BF2617" s="194" t="s">
        <v>7532</v>
      </c>
      <c r="BG2617" s="194" t="s">
        <v>7533</v>
      </c>
      <c r="BJ2617" s="230">
        <v>4</v>
      </c>
      <c r="BK2617" s="230" t="s">
        <v>7534</v>
      </c>
      <c r="BL2617" s="198" t="s">
        <v>7412</v>
      </c>
      <c r="CQ2617" s="199">
        <v>1</v>
      </c>
    </row>
    <row r="2618" spans="52:95" x14ac:dyDescent="0.25">
      <c r="AZ2618" s="230" t="s">
        <v>2762</v>
      </c>
      <c r="BA2618" s="230" t="s">
        <v>7562</v>
      </c>
      <c r="BB2618" s="230">
        <v>1</v>
      </c>
      <c r="BC2618" s="194" t="s">
        <v>7563</v>
      </c>
      <c r="BD2618" s="194" t="s">
        <v>14064</v>
      </c>
      <c r="BH2618" s="194"/>
      <c r="BI2618" s="194"/>
      <c r="BJ2618" s="230">
        <v>4</v>
      </c>
      <c r="BK2618" s="230" t="s">
        <v>7564</v>
      </c>
      <c r="BL2618" s="198" t="s">
        <v>7412</v>
      </c>
      <c r="CQ2618" s="199">
        <v>1</v>
      </c>
    </row>
    <row r="2619" spans="52:95" x14ac:dyDescent="0.25">
      <c r="AZ2619" s="230" t="s">
        <v>2762</v>
      </c>
      <c r="BA2619" s="230" t="s">
        <v>7562</v>
      </c>
      <c r="BB2619" s="230">
        <v>2</v>
      </c>
      <c r="BC2619" s="194" t="s">
        <v>7589</v>
      </c>
      <c r="BD2619" s="194" t="s">
        <v>7590</v>
      </c>
      <c r="BE2619" s="194" t="s">
        <v>7591</v>
      </c>
      <c r="BF2619" s="194" t="s">
        <v>7443</v>
      </c>
      <c r="BG2619" s="194" t="s">
        <v>7442</v>
      </c>
      <c r="BH2619" s="230" t="s">
        <v>7592</v>
      </c>
      <c r="BJ2619" s="230">
        <v>4</v>
      </c>
      <c r="BK2619" s="230" t="s">
        <v>7593</v>
      </c>
      <c r="BL2619" s="198" t="s">
        <v>7412</v>
      </c>
      <c r="CQ2619" s="199">
        <v>1</v>
      </c>
    </row>
    <row r="2620" spans="52:95" x14ac:dyDescent="0.25">
      <c r="AZ2620" s="230" t="s">
        <v>2762</v>
      </c>
      <c r="BA2620" s="230" t="s">
        <v>7562</v>
      </c>
      <c r="BB2620" s="230">
        <v>3</v>
      </c>
      <c r="BC2620" s="194" t="s">
        <v>7620</v>
      </c>
      <c r="BD2620" s="194" t="s">
        <v>14064</v>
      </c>
      <c r="BH2620" s="194"/>
      <c r="BI2620" s="194"/>
      <c r="BJ2620" s="230">
        <v>4</v>
      </c>
      <c r="BK2620" s="230" t="s">
        <v>7622</v>
      </c>
      <c r="BL2620" s="198" t="s">
        <v>7412</v>
      </c>
      <c r="CQ2620" s="199">
        <v>1</v>
      </c>
    </row>
    <row r="2621" spans="52:95" x14ac:dyDescent="0.25">
      <c r="AZ2621" s="230" t="s">
        <v>2762</v>
      </c>
      <c r="BA2621" s="230" t="s">
        <v>7562</v>
      </c>
      <c r="BB2621" s="230">
        <v>4</v>
      </c>
      <c r="BC2621" s="194" t="s">
        <v>7649</v>
      </c>
      <c r="BD2621" s="194" t="s">
        <v>7650</v>
      </c>
      <c r="BE2621" s="194" t="s">
        <v>7651</v>
      </c>
      <c r="BF2621" s="194" t="s">
        <v>7652</v>
      </c>
      <c r="BG2621" s="194" t="s">
        <v>7653</v>
      </c>
      <c r="BH2621" s="230" t="s">
        <v>7654</v>
      </c>
      <c r="BI2621" s="230" t="s">
        <v>7655</v>
      </c>
      <c r="BJ2621" s="230">
        <v>4</v>
      </c>
      <c r="BK2621" s="230" t="s">
        <v>7656</v>
      </c>
      <c r="BL2621" s="198" t="s">
        <v>7412</v>
      </c>
      <c r="CQ2621" s="199">
        <v>1</v>
      </c>
    </row>
    <row r="2622" spans="52:95" x14ac:dyDescent="0.25">
      <c r="AZ2622" s="230" t="s">
        <v>2762</v>
      </c>
      <c r="BA2622" s="230" t="s">
        <v>7562</v>
      </c>
      <c r="BB2622" s="230">
        <v>5</v>
      </c>
      <c r="BC2622" s="194" t="s">
        <v>7686</v>
      </c>
      <c r="BD2622" s="194" t="s">
        <v>7687</v>
      </c>
      <c r="BE2622" s="194" t="s">
        <v>7688</v>
      </c>
      <c r="BF2622" s="194" t="s">
        <v>7689</v>
      </c>
      <c r="BG2622" s="194" t="s">
        <v>7690</v>
      </c>
      <c r="BH2622" s="230" t="s">
        <v>7691</v>
      </c>
      <c r="BJ2622" s="230">
        <v>4</v>
      </c>
      <c r="BK2622" s="230" t="s">
        <v>7692</v>
      </c>
      <c r="BL2622" s="198" t="s">
        <v>7412</v>
      </c>
      <c r="CQ2622" s="199">
        <v>1</v>
      </c>
    </row>
    <row r="2623" spans="52:95" x14ac:dyDescent="0.25">
      <c r="AZ2623" s="230" t="s">
        <v>2762</v>
      </c>
      <c r="BA2623" s="230" t="s">
        <v>5333</v>
      </c>
      <c r="BB2623" s="230">
        <v>1</v>
      </c>
      <c r="BC2623" s="194" t="s">
        <v>7719</v>
      </c>
      <c r="BD2623" s="194" t="s">
        <v>14064</v>
      </c>
      <c r="BE2623" s="194" t="s">
        <v>10683</v>
      </c>
      <c r="BH2623" s="194"/>
      <c r="BI2623" s="194"/>
      <c r="BJ2623" s="230">
        <v>4</v>
      </c>
      <c r="BK2623" s="230" t="s">
        <v>7720</v>
      </c>
      <c r="BL2623" s="198" t="s">
        <v>7412</v>
      </c>
      <c r="CQ2623" s="199">
        <v>1</v>
      </c>
    </row>
    <row r="2624" spans="52:95" x14ac:dyDescent="0.25">
      <c r="AZ2624" s="230" t="s">
        <v>2762</v>
      </c>
      <c r="BA2624" s="230" t="s">
        <v>5333</v>
      </c>
      <c r="BB2624" s="230">
        <v>2</v>
      </c>
      <c r="BC2624" s="194" t="s">
        <v>7745</v>
      </c>
      <c r="BD2624" s="194" t="s">
        <v>7746</v>
      </c>
      <c r="BE2624" s="194" t="s">
        <v>7747</v>
      </c>
      <c r="BF2624" s="194" t="s">
        <v>7748</v>
      </c>
      <c r="BG2624" s="194" t="s">
        <v>7749</v>
      </c>
      <c r="BH2624" s="194" t="s">
        <v>7750</v>
      </c>
      <c r="BI2624" s="194"/>
      <c r="BJ2624" s="230">
        <v>4</v>
      </c>
      <c r="BK2624" s="230" t="s">
        <v>7751</v>
      </c>
      <c r="BL2624" s="198" t="s">
        <v>7412</v>
      </c>
      <c r="CQ2624" s="199">
        <v>1</v>
      </c>
    </row>
    <row r="2625" spans="52:95" x14ac:dyDescent="0.25">
      <c r="AZ2625" s="230" t="s">
        <v>2762</v>
      </c>
      <c r="BA2625" s="230" t="s">
        <v>5333</v>
      </c>
      <c r="BB2625" s="230">
        <v>3</v>
      </c>
      <c r="BC2625" s="194" t="s">
        <v>7781</v>
      </c>
      <c r="BD2625" s="194" t="s">
        <v>14066</v>
      </c>
      <c r="BE2625" s="194" t="s">
        <v>14064</v>
      </c>
      <c r="BH2625" s="194"/>
      <c r="BI2625" s="194"/>
      <c r="BJ2625" s="230">
        <v>4</v>
      </c>
      <c r="BK2625" s="230" t="s">
        <v>7782</v>
      </c>
      <c r="BL2625" s="198" t="s">
        <v>7412</v>
      </c>
      <c r="CQ2625" s="199">
        <v>1</v>
      </c>
    </row>
    <row r="2626" spans="52:95" x14ac:dyDescent="0.25">
      <c r="AZ2626" s="230" t="s">
        <v>2762</v>
      </c>
      <c r="BA2626" s="230" t="s">
        <v>5333</v>
      </c>
      <c r="BB2626" s="230">
        <v>4</v>
      </c>
      <c r="BC2626" s="194" t="s">
        <v>7806</v>
      </c>
      <c r="BD2626" s="194" t="s">
        <v>7807</v>
      </c>
      <c r="BE2626" s="194" t="s">
        <v>7808</v>
      </c>
      <c r="BF2626" s="194" t="s">
        <v>7654</v>
      </c>
      <c r="BG2626" s="194" t="s">
        <v>7809</v>
      </c>
      <c r="BH2626" s="194" t="s">
        <v>7810</v>
      </c>
      <c r="BI2626" s="194" t="s">
        <v>7811</v>
      </c>
      <c r="BJ2626" s="230">
        <v>4</v>
      </c>
      <c r="BK2626" s="230" t="s">
        <v>7812</v>
      </c>
      <c r="BL2626" s="198" t="s">
        <v>7412</v>
      </c>
      <c r="CQ2626" s="199">
        <v>1</v>
      </c>
    </row>
    <row r="2627" spans="52:95" x14ac:dyDescent="0.25">
      <c r="AZ2627" s="230" t="s">
        <v>2762</v>
      </c>
      <c r="BA2627" s="230" t="s">
        <v>5333</v>
      </c>
      <c r="BB2627" s="230">
        <v>5</v>
      </c>
      <c r="BC2627" s="194" t="s">
        <v>7836</v>
      </c>
      <c r="BD2627" s="194" t="s">
        <v>7837</v>
      </c>
      <c r="BE2627" s="194" t="s">
        <v>7838</v>
      </c>
      <c r="BF2627" s="194" t="s">
        <v>7839</v>
      </c>
      <c r="BG2627" s="194" t="s">
        <v>7840</v>
      </c>
      <c r="BH2627" s="194" t="s">
        <v>7533</v>
      </c>
      <c r="BI2627" s="194"/>
      <c r="BJ2627" s="230">
        <v>4</v>
      </c>
      <c r="BK2627" s="230" t="s">
        <v>7841</v>
      </c>
      <c r="BL2627" s="198" t="s">
        <v>7412</v>
      </c>
      <c r="CQ2627" s="199">
        <v>1</v>
      </c>
    </row>
    <row r="2628" spans="52:95" x14ac:dyDescent="0.25">
      <c r="AZ2628" s="230" t="s">
        <v>2774</v>
      </c>
      <c r="BA2628" s="230" t="s">
        <v>5332</v>
      </c>
      <c r="BB2628" s="230">
        <v>1</v>
      </c>
      <c r="BC2628" s="194" t="s">
        <v>7408</v>
      </c>
      <c r="BD2628" s="194" t="s">
        <v>14067</v>
      </c>
      <c r="BE2628" s="194" t="s">
        <v>10683</v>
      </c>
      <c r="BH2628" s="194"/>
      <c r="BI2628" s="194"/>
      <c r="BJ2628" s="230">
        <v>4</v>
      </c>
      <c r="BK2628" s="230" t="s">
        <v>7411</v>
      </c>
      <c r="BL2628" s="198" t="s">
        <v>7412</v>
      </c>
      <c r="CQ2628" s="199">
        <v>1</v>
      </c>
    </row>
    <row r="2629" spans="52:95" x14ac:dyDescent="0.25">
      <c r="AZ2629" s="230" t="s">
        <v>2774</v>
      </c>
      <c r="BA2629" s="230" t="s">
        <v>5332</v>
      </c>
      <c r="BB2629" s="230">
        <v>2</v>
      </c>
      <c r="BC2629" s="194" t="s">
        <v>7439</v>
      </c>
      <c r="BD2629" s="194" t="s">
        <v>14068</v>
      </c>
      <c r="BE2629" s="194" t="s">
        <v>7441</v>
      </c>
      <c r="BF2629" s="194" t="s">
        <v>7442</v>
      </c>
      <c r="BG2629" s="194" t="s">
        <v>7443</v>
      </c>
      <c r="BJ2629" s="230">
        <v>4</v>
      </c>
      <c r="BK2629" s="230" t="s">
        <v>7444</v>
      </c>
      <c r="BL2629" s="198" t="s">
        <v>7412</v>
      </c>
      <c r="CQ2629" s="199">
        <v>1</v>
      </c>
    </row>
    <row r="2630" spans="52:95" x14ac:dyDescent="0.25">
      <c r="AZ2630" s="230" t="s">
        <v>2774</v>
      </c>
      <c r="BA2630" s="230" t="s">
        <v>5332</v>
      </c>
      <c r="BB2630" s="230">
        <v>3</v>
      </c>
      <c r="BC2630" s="194" t="s">
        <v>7472</v>
      </c>
      <c r="BD2630" s="194" t="s">
        <v>14036</v>
      </c>
      <c r="BE2630" s="194" t="s">
        <v>14067</v>
      </c>
      <c r="BJ2630" s="230">
        <v>4</v>
      </c>
      <c r="BK2630" s="230" t="s">
        <v>7474</v>
      </c>
      <c r="BL2630" s="198" t="s">
        <v>7412</v>
      </c>
      <c r="CQ2630" s="199">
        <v>1</v>
      </c>
    </row>
    <row r="2631" spans="52:95" x14ac:dyDescent="0.25">
      <c r="AZ2631" s="230" t="s">
        <v>2774</v>
      </c>
      <c r="BA2631" s="230" t="s">
        <v>5332</v>
      </c>
      <c r="BB2631" s="230">
        <v>4</v>
      </c>
      <c r="BC2631" s="194" t="s">
        <v>7502</v>
      </c>
      <c r="BD2631" s="194" t="s">
        <v>14036</v>
      </c>
      <c r="BE2631" s="194" t="s">
        <v>14037</v>
      </c>
      <c r="BJ2631" s="230">
        <v>4</v>
      </c>
      <c r="BK2631" s="230" t="s">
        <v>7504</v>
      </c>
      <c r="BL2631" s="198" t="s">
        <v>7412</v>
      </c>
      <c r="CQ2631" s="199">
        <v>1</v>
      </c>
    </row>
    <row r="2632" spans="52:95" x14ac:dyDescent="0.25">
      <c r="AZ2632" s="230" t="s">
        <v>2774</v>
      </c>
      <c r="BA2632" s="230" t="s">
        <v>5332</v>
      </c>
      <c r="BB2632" s="230">
        <v>5</v>
      </c>
      <c r="BC2632" s="194" t="s">
        <v>7529</v>
      </c>
      <c r="BD2632" s="194" t="s">
        <v>14036</v>
      </c>
      <c r="BE2632" s="194" t="s">
        <v>14038</v>
      </c>
      <c r="BF2632" s="194" t="s">
        <v>7532</v>
      </c>
      <c r="BG2632" s="194" t="s">
        <v>7533</v>
      </c>
      <c r="BJ2632" s="230">
        <v>4</v>
      </c>
      <c r="BK2632" s="230" t="s">
        <v>7534</v>
      </c>
      <c r="BL2632" s="198" t="s">
        <v>7412</v>
      </c>
      <c r="CQ2632" s="199">
        <v>1</v>
      </c>
    </row>
    <row r="2633" spans="52:95" x14ac:dyDescent="0.25">
      <c r="AZ2633" s="230" t="s">
        <v>2774</v>
      </c>
      <c r="BA2633" s="230" t="s">
        <v>7562</v>
      </c>
      <c r="BB2633" s="230">
        <v>1</v>
      </c>
      <c r="BC2633" s="194" t="s">
        <v>7563</v>
      </c>
      <c r="BD2633" s="194" t="s">
        <v>14067</v>
      </c>
      <c r="BH2633" s="194"/>
      <c r="BI2633" s="194"/>
      <c r="BJ2633" s="230">
        <v>4</v>
      </c>
      <c r="BK2633" s="230" t="s">
        <v>7564</v>
      </c>
      <c r="BL2633" s="198" t="s">
        <v>7412</v>
      </c>
      <c r="CQ2633" s="199">
        <v>1</v>
      </c>
    </row>
    <row r="2634" spans="52:95" x14ac:dyDescent="0.25">
      <c r="AZ2634" s="230" t="s">
        <v>2774</v>
      </c>
      <c r="BA2634" s="230" t="s">
        <v>7562</v>
      </c>
      <c r="BB2634" s="230">
        <v>2</v>
      </c>
      <c r="BC2634" s="194" t="s">
        <v>7589</v>
      </c>
      <c r="BD2634" s="194" t="s">
        <v>7590</v>
      </c>
      <c r="BE2634" s="194" t="s">
        <v>7591</v>
      </c>
      <c r="BF2634" s="194" t="s">
        <v>7443</v>
      </c>
      <c r="BG2634" s="194" t="s">
        <v>7442</v>
      </c>
      <c r="BH2634" s="230" t="s">
        <v>7592</v>
      </c>
      <c r="BJ2634" s="230">
        <v>4</v>
      </c>
      <c r="BK2634" s="230" t="s">
        <v>7593</v>
      </c>
      <c r="BL2634" s="198" t="s">
        <v>7412</v>
      </c>
      <c r="CQ2634" s="199">
        <v>1</v>
      </c>
    </row>
    <row r="2635" spans="52:95" x14ac:dyDescent="0.25">
      <c r="AZ2635" s="230" t="s">
        <v>2774</v>
      </c>
      <c r="BA2635" s="230" t="s">
        <v>7562</v>
      </c>
      <c r="BB2635" s="230">
        <v>3</v>
      </c>
      <c r="BC2635" s="194" t="s">
        <v>7620</v>
      </c>
      <c r="BD2635" s="194" t="s">
        <v>14067</v>
      </c>
      <c r="BH2635" s="194"/>
      <c r="BI2635" s="194"/>
      <c r="BJ2635" s="230">
        <v>4</v>
      </c>
      <c r="BK2635" s="230" t="s">
        <v>7622</v>
      </c>
      <c r="BL2635" s="198" t="s">
        <v>7412</v>
      </c>
      <c r="CQ2635" s="199">
        <v>1</v>
      </c>
    </row>
    <row r="2636" spans="52:95" x14ac:dyDescent="0.25">
      <c r="AZ2636" s="230" t="s">
        <v>2774</v>
      </c>
      <c r="BA2636" s="230" t="s">
        <v>7562</v>
      </c>
      <c r="BB2636" s="230">
        <v>4</v>
      </c>
      <c r="BC2636" s="194" t="s">
        <v>7649</v>
      </c>
      <c r="BD2636" s="194" t="s">
        <v>7650</v>
      </c>
      <c r="BE2636" s="194" t="s">
        <v>7651</v>
      </c>
      <c r="BF2636" s="194" t="s">
        <v>7652</v>
      </c>
      <c r="BG2636" s="194" t="s">
        <v>7653</v>
      </c>
      <c r="BH2636" s="230" t="s">
        <v>7654</v>
      </c>
      <c r="BI2636" s="230" t="s">
        <v>7655</v>
      </c>
      <c r="BJ2636" s="230">
        <v>4</v>
      </c>
      <c r="BK2636" s="230" t="s">
        <v>7656</v>
      </c>
      <c r="BL2636" s="198" t="s">
        <v>7412</v>
      </c>
      <c r="CQ2636" s="199">
        <v>1</v>
      </c>
    </row>
    <row r="2637" spans="52:95" x14ac:dyDescent="0.25">
      <c r="AZ2637" s="230" t="s">
        <v>2774</v>
      </c>
      <c r="BA2637" s="230" t="s">
        <v>7562</v>
      </c>
      <c r="BB2637" s="230">
        <v>5</v>
      </c>
      <c r="BC2637" s="194" t="s">
        <v>7686</v>
      </c>
      <c r="BD2637" s="194" t="s">
        <v>7687</v>
      </c>
      <c r="BE2637" s="194" t="s">
        <v>7688</v>
      </c>
      <c r="BF2637" s="194" t="s">
        <v>7689</v>
      </c>
      <c r="BG2637" s="194" t="s">
        <v>7690</v>
      </c>
      <c r="BH2637" s="230" t="s">
        <v>7691</v>
      </c>
      <c r="BJ2637" s="230">
        <v>4</v>
      </c>
      <c r="BK2637" s="230" t="s">
        <v>7692</v>
      </c>
      <c r="BL2637" s="198" t="s">
        <v>7412</v>
      </c>
      <c r="CQ2637" s="199">
        <v>1</v>
      </c>
    </row>
    <row r="2638" spans="52:95" x14ac:dyDescent="0.25">
      <c r="AZ2638" s="230" t="s">
        <v>2774</v>
      </c>
      <c r="BA2638" s="230" t="s">
        <v>5333</v>
      </c>
      <c r="BB2638" s="230">
        <v>1</v>
      </c>
      <c r="BC2638" s="194" t="s">
        <v>7719</v>
      </c>
      <c r="BD2638" s="194" t="s">
        <v>14067</v>
      </c>
      <c r="BE2638" s="194" t="s">
        <v>10683</v>
      </c>
      <c r="BH2638" s="194"/>
      <c r="BI2638" s="194"/>
      <c r="BJ2638" s="230">
        <v>4</v>
      </c>
      <c r="BK2638" s="230" t="s">
        <v>7720</v>
      </c>
      <c r="BL2638" s="198" t="s">
        <v>7412</v>
      </c>
      <c r="CQ2638" s="199">
        <v>1</v>
      </c>
    </row>
    <row r="2639" spans="52:95" x14ac:dyDescent="0.25">
      <c r="AZ2639" s="230" t="s">
        <v>2774</v>
      </c>
      <c r="BA2639" s="230" t="s">
        <v>5333</v>
      </c>
      <c r="BB2639" s="230">
        <v>2</v>
      </c>
      <c r="BC2639" s="194" t="s">
        <v>7745</v>
      </c>
      <c r="BD2639" s="194" t="s">
        <v>7746</v>
      </c>
      <c r="BE2639" s="194" t="s">
        <v>7747</v>
      </c>
      <c r="BF2639" s="194" t="s">
        <v>7748</v>
      </c>
      <c r="BG2639" s="194" t="s">
        <v>7749</v>
      </c>
      <c r="BH2639" s="194" t="s">
        <v>7750</v>
      </c>
      <c r="BI2639" s="194"/>
      <c r="BJ2639" s="230">
        <v>4</v>
      </c>
      <c r="BK2639" s="230" t="s">
        <v>7751</v>
      </c>
      <c r="BL2639" s="198" t="s">
        <v>7412</v>
      </c>
      <c r="CQ2639" s="199">
        <v>1</v>
      </c>
    </row>
    <row r="2640" spans="52:95" x14ac:dyDescent="0.25">
      <c r="AZ2640" s="230" t="s">
        <v>2774</v>
      </c>
      <c r="BA2640" s="230" t="s">
        <v>5333</v>
      </c>
      <c r="BB2640" s="230">
        <v>3</v>
      </c>
      <c r="BC2640" s="194" t="s">
        <v>7781</v>
      </c>
      <c r="BD2640" s="194" t="s">
        <v>14069</v>
      </c>
      <c r="BE2640" s="194" t="s">
        <v>14067</v>
      </c>
      <c r="BH2640" s="194"/>
      <c r="BI2640" s="194"/>
      <c r="BJ2640" s="230">
        <v>4</v>
      </c>
      <c r="BK2640" s="230" t="s">
        <v>7782</v>
      </c>
      <c r="BL2640" s="198" t="s">
        <v>7412</v>
      </c>
      <c r="CQ2640" s="199">
        <v>1</v>
      </c>
    </row>
    <row r="2641" spans="52:95" x14ac:dyDescent="0.25">
      <c r="AZ2641" s="230" t="s">
        <v>2774</v>
      </c>
      <c r="BA2641" s="230" t="s">
        <v>5333</v>
      </c>
      <c r="BB2641" s="230">
        <v>4</v>
      </c>
      <c r="BC2641" s="194" t="s">
        <v>7806</v>
      </c>
      <c r="BD2641" s="194" t="s">
        <v>7807</v>
      </c>
      <c r="BE2641" s="194" t="s">
        <v>7808</v>
      </c>
      <c r="BF2641" s="194" t="s">
        <v>7654</v>
      </c>
      <c r="BG2641" s="194" t="s">
        <v>7809</v>
      </c>
      <c r="BH2641" s="194" t="s">
        <v>7810</v>
      </c>
      <c r="BI2641" s="194" t="s">
        <v>7811</v>
      </c>
      <c r="BJ2641" s="230">
        <v>4</v>
      </c>
      <c r="BK2641" s="230" t="s">
        <v>7812</v>
      </c>
      <c r="BL2641" s="198" t="s">
        <v>7412</v>
      </c>
      <c r="CQ2641" s="199">
        <v>1</v>
      </c>
    </row>
    <row r="2642" spans="52:95" x14ac:dyDescent="0.25">
      <c r="AZ2642" s="230" t="s">
        <v>2774</v>
      </c>
      <c r="BA2642" s="230" t="s">
        <v>5333</v>
      </c>
      <c r="BB2642" s="230">
        <v>5</v>
      </c>
      <c r="BC2642" s="194" t="s">
        <v>7836</v>
      </c>
      <c r="BD2642" s="194" t="s">
        <v>7837</v>
      </c>
      <c r="BE2642" s="194" t="s">
        <v>7838</v>
      </c>
      <c r="BF2642" s="194" t="s">
        <v>7839</v>
      </c>
      <c r="BG2642" s="194" t="s">
        <v>7840</v>
      </c>
      <c r="BH2642" s="194" t="s">
        <v>7533</v>
      </c>
      <c r="BI2642" s="194"/>
      <c r="BJ2642" s="230">
        <v>4</v>
      </c>
      <c r="BK2642" s="230" t="s">
        <v>7841</v>
      </c>
      <c r="BL2642" s="198" t="s">
        <v>7412</v>
      </c>
      <c r="CQ2642" s="199">
        <v>1</v>
      </c>
    </row>
    <row r="2643" spans="52:95" x14ac:dyDescent="0.25">
      <c r="AZ2643" s="230" t="s">
        <v>2786</v>
      </c>
      <c r="BA2643" s="230" t="s">
        <v>5332</v>
      </c>
      <c r="BB2643" s="230">
        <v>1</v>
      </c>
      <c r="BC2643" s="194" t="s">
        <v>7408</v>
      </c>
      <c r="BD2643" s="194" t="s">
        <v>10683</v>
      </c>
      <c r="BH2643" s="194"/>
      <c r="BI2643" s="194"/>
      <c r="BJ2643" s="230">
        <v>4</v>
      </c>
      <c r="BK2643" s="230" t="s">
        <v>7411</v>
      </c>
      <c r="BL2643" s="198" t="s">
        <v>7412</v>
      </c>
      <c r="CQ2643" s="199">
        <v>1</v>
      </c>
    </row>
    <row r="2644" spans="52:95" x14ac:dyDescent="0.25">
      <c r="AZ2644" s="230" t="s">
        <v>2786</v>
      </c>
      <c r="BA2644" s="230" t="s">
        <v>5332</v>
      </c>
      <c r="BB2644" s="230">
        <v>2</v>
      </c>
      <c r="BC2644" s="194" t="s">
        <v>7439</v>
      </c>
      <c r="BD2644" s="194" t="s">
        <v>14070</v>
      </c>
      <c r="BE2644" s="194" t="s">
        <v>7441</v>
      </c>
      <c r="BF2644" s="194" t="s">
        <v>7442</v>
      </c>
      <c r="BG2644" s="194" t="s">
        <v>7443</v>
      </c>
      <c r="BJ2644" s="230">
        <v>4</v>
      </c>
      <c r="BK2644" s="230" t="s">
        <v>7444</v>
      </c>
      <c r="BL2644" s="198" t="s">
        <v>7412</v>
      </c>
      <c r="CQ2644" s="199">
        <v>1</v>
      </c>
    </row>
    <row r="2645" spans="52:95" x14ac:dyDescent="0.25">
      <c r="AZ2645" s="230" t="s">
        <v>2786</v>
      </c>
      <c r="BA2645" s="230" t="s">
        <v>5332</v>
      </c>
      <c r="BB2645" s="230">
        <v>3</v>
      </c>
      <c r="BC2645" s="194" t="s">
        <v>7472</v>
      </c>
      <c r="BD2645" s="194" t="s">
        <v>14036</v>
      </c>
      <c r="BJ2645" s="230">
        <v>4</v>
      </c>
      <c r="BK2645" s="230" t="s">
        <v>7474</v>
      </c>
      <c r="BL2645" s="198" t="s">
        <v>7412</v>
      </c>
      <c r="CQ2645" s="199">
        <v>1</v>
      </c>
    </row>
    <row r="2646" spans="52:95" x14ac:dyDescent="0.25">
      <c r="AZ2646" s="230" t="s">
        <v>2786</v>
      </c>
      <c r="BA2646" s="230" t="s">
        <v>5332</v>
      </c>
      <c r="BB2646" s="230">
        <v>4</v>
      </c>
      <c r="BC2646" s="194" t="s">
        <v>7502</v>
      </c>
      <c r="BD2646" s="194" t="s">
        <v>14036</v>
      </c>
      <c r="BE2646" s="194" t="s">
        <v>14037</v>
      </c>
      <c r="BJ2646" s="230">
        <v>4</v>
      </c>
      <c r="BK2646" s="230" t="s">
        <v>7504</v>
      </c>
      <c r="BL2646" s="198" t="s">
        <v>7412</v>
      </c>
      <c r="CQ2646" s="199">
        <v>1</v>
      </c>
    </row>
    <row r="2647" spans="52:95" x14ac:dyDescent="0.25">
      <c r="AZ2647" s="230" t="s">
        <v>2786</v>
      </c>
      <c r="BA2647" s="230" t="s">
        <v>5332</v>
      </c>
      <c r="BB2647" s="230">
        <v>5</v>
      </c>
      <c r="BC2647" s="194" t="s">
        <v>7529</v>
      </c>
      <c r="BD2647" s="194" t="s">
        <v>14036</v>
      </c>
      <c r="BE2647" s="194" t="s">
        <v>14038</v>
      </c>
      <c r="BF2647" s="194" t="s">
        <v>7532</v>
      </c>
      <c r="BG2647" s="194" t="s">
        <v>7533</v>
      </c>
      <c r="BJ2647" s="230">
        <v>4</v>
      </c>
      <c r="BK2647" s="230" t="s">
        <v>7534</v>
      </c>
      <c r="BL2647" s="198" t="s">
        <v>7412</v>
      </c>
      <c r="CQ2647" s="199">
        <v>1</v>
      </c>
    </row>
    <row r="2648" spans="52:95" x14ac:dyDescent="0.25">
      <c r="AZ2648" s="230" t="s">
        <v>2786</v>
      </c>
      <c r="BA2648" s="230" t="s">
        <v>7562</v>
      </c>
      <c r="BB2648" s="230">
        <v>1</v>
      </c>
      <c r="BC2648" s="194" t="s">
        <v>7563</v>
      </c>
      <c r="BH2648" s="194"/>
      <c r="BI2648" s="194"/>
      <c r="BJ2648" s="230">
        <v>4</v>
      </c>
      <c r="BK2648" s="230" t="s">
        <v>7564</v>
      </c>
      <c r="BL2648" s="198" t="s">
        <v>7412</v>
      </c>
      <c r="CQ2648" s="199">
        <v>1</v>
      </c>
    </row>
    <row r="2649" spans="52:95" x14ac:dyDescent="0.25">
      <c r="AZ2649" s="230" t="s">
        <v>2786</v>
      </c>
      <c r="BA2649" s="230" t="s">
        <v>7562</v>
      </c>
      <c r="BB2649" s="230">
        <v>2</v>
      </c>
      <c r="BC2649" s="194" t="s">
        <v>7589</v>
      </c>
      <c r="BD2649" s="194" t="s">
        <v>7590</v>
      </c>
      <c r="BE2649" s="194" t="s">
        <v>7591</v>
      </c>
      <c r="BF2649" s="194" t="s">
        <v>7443</v>
      </c>
      <c r="BG2649" s="194" t="s">
        <v>7442</v>
      </c>
      <c r="BH2649" s="230" t="s">
        <v>7592</v>
      </c>
      <c r="BJ2649" s="230">
        <v>4</v>
      </c>
      <c r="BK2649" s="230" t="s">
        <v>7593</v>
      </c>
      <c r="BL2649" s="198" t="s">
        <v>7412</v>
      </c>
      <c r="CQ2649" s="199">
        <v>1</v>
      </c>
    </row>
    <row r="2650" spans="52:95" x14ac:dyDescent="0.25">
      <c r="AZ2650" s="230" t="s">
        <v>2786</v>
      </c>
      <c r="BA2650" s="230" t="s">
        <v>7562</v>
      </c>
      <c r="BB2650" s="230">
        <v>3</v>
      </c>
      <c r="BC2650" s="194" t="s">
        <v>7620</v>
      </c>
      <c r="BH2650" s="194"/>
      <c r="BI2650" s="194"/>
      <c r="BJ2650" s="230">
        <v>4</v>
      </c>
      <c r="BK2650" s="230" t="s">
        <v>7622</v>
      </c>
      <c r="BL2650" s="198" t="s">
        <v>7412</v>
      </c>
      <c r="CQ2650" s="199">
        <v>1</v>
      </c>
    </row>
    <row r="2651" spans="52:95" x14ac:dyDescent="0.25">
      <c r="AZ2651" s="230" t="s">
        <v>2786</v>
      </c>
      <c r="BA2651" s="230" t="s">
        <v>7562</v>
      </c>
      <c r="BB2651" s="230">
        <v>4</v>
      </c>
      <c r="BC2651" s="194" t="s">
        <v>7649</v>
      </c>
      <c r="BD2651" s="194" t="s">
        <v>7650</v>
      </c>
      <c r="BE2651" s="194" t="s">
        <v>7651</v>
      </c>
      <c r="BF2651" s="194" t="s">
        <v>7652</v>
      </c>
      <c r="BG2651" s="194" t="s">
        <v>7653</v>
      </c>
      <c r="BH2651" s="194" t="s">
        <v>7654</v>
      </c>
      <c r="BI2651" s="194" t="s">
        <v>7655</v>
      </c>
      <c r="BJ2651" s="230">
        <v>4</v>
      </c>
      <c r="BK2651" s="230" t="s">
        <v>7656</v>
      </c>
      <c r="BL2651" s="198" t="s">
        <v>7412</v>
      </c>
      <c r="CQ2651" s="199">
        <v>1</v>
      </c>
    </row>
    <row r="2652" spans="52:95" x14ac:dyDescent="0.25">
      <c r="AZ2652" s="230" t="s">
        <v>2786</v>
      </c>
      <c r="BA2652" s="230" t="s">
        <v>7562</v>
      </c>
      <c r="BB2652" s="230">
        <v>5</v>
      </c>
      <c r="BC2652" s="194" t="s">
        <v>7686</v>
      </c>
      <c r="BD2652" s="194" t="s">
        <v>7687</v>
      </c>
      <c r="BE2652" s="194" t="s">
        <v>7688</v>
      </c>
      <c r="BF2652" s="194" t="s">
        <v>7689</v>
      </c>
      <c r="BG2652" s="194" t="s">
        <v>7690</v>
      </c>
      <c r="BH2652" s="230" t="s">
        <v>7691</v>
      </c>
      <c r="BJ2652" s="230">
        <v>4</v>
      </c>
      <c r="BK2652" s="230" t="s">
        <v>7692</v>
      </c>
      <c r="BL2652" s="198" t="s">
        <v>7412</v>
      </c>
      <c r="CQ2652" s="199">
        <v>1</v>
      </c>
    </row>
    <row r="2653" spans="52:95" x14ac:dyDescent="0.25">
      <c r="AZ2653" s="230" t="s">
        <v>2786</v>
      </c>
      <c r="BA2653" s="230" t="s">
        <v>5333</v>
      </c>
      <c r="BB2653" s="230">
        <v>1</v>
      </c>
      <c r="BC2653" s="194" t="s">
        <v>7719</v>
      </c>
      <c r="BD2653" s="194" t="s">
        <v>10683</v>
      </c>
      <c r="BH2653" s="194"/>
      <c r="BI2653" s="194"/>
      <c r="BJ2653" s="230">
        <v>4</v>
      </c>
      <c r="BK2653" s="230" t="s">
        <v>7720</v>
      </c>
      <c r="BL2653" s="198" t="s">
        <v>7412</v>
      </c>
      <c r="CQ2653" s="199">
        <v>1</v>
      </c>
    </row>
    <row r="2654" spans="52:95" x14ac:dyDescent="0.25">
      <c r="AZ2654" s="230" t="s">
        <v>2786</v>
      </c>
      <c r="BA2654" s="230" t="s">
        <v>5333</v>
      </c>
      <c r="BB2654" s="230">
        <v>2</v>
      </c>
      <c r="BC2654" s="194" t="s">
        <v>7745</v>
      </c>
      <c r="BD2654" s="194" t="s">
        <v>7746</v>
      </c>
      <c r="BE2654" s="194" t="s">
        <v>7747</v>
      </c>
      <c r="BF2654" s="194" t="s">
        <v>7748</v>
      </c>
      <c r="BG2654" s="194" t="s">
        <v>7749</v>
      </c>
      <c r="BH2654" s="194" t="s">
        <v>7750</v>
      </c>
      <c r="BI2654" s="194"/>
      <c r="BJ2654" s="230">
        <v>4</v>
      </c>
      <c r="BK2654" s="230" t="s">
        <v>7751</v>
      </c>
      <c r="BL2654" s="198" t="s">
        <v>7412</v>
      </c>
      <c r="CQ2654" s="199">
        <v>1</v>
      </c>
    </row>
    <row r="2655" spans="52:95" x14ac:dyDescent="0.25">
      <c r="AZ2655" s="230" t="s">
        <v>2786</v>
      </c>
      <c r="BA2655" s="230" t="s">
        <v>5333</v>
      </c>
      <c r="BB2655" s="230">
        <v>3</v>
      </c>
      <c r="BC2655" s="194" t="s">
        <v>7781</v>
      </c>
      <c r="BD2655" s="194" t="s">
        <v>14071</v>
      </c>
      <c r="BH2655" s="194"/>
      <c r="BI2655" s="194"/>
      <c r="BJ2655" s="230">
        <v>4</v>
      </c>
      <c r="BK2655" s="230" t="s">
        <v>7782</v>
      </c>
      <c r="BL2655" s="198" t="s">
        <v>7412</v>
      </c>
      <c r="CQ2655" s="199">
        <v>1</v>
      </c>
    </row>
    <row r="2656" spans="52:95" x14ac:dyDescent="0.25">
      <c r="AZ2656" s="230" t="s">
        <v>2786</v>
      </c>
      <c r="BA2656" s="230" t="s">
        <v>5333</v>
      </c>
      <c r="BB2656" s="230">
        <v>4</v>
      </c>
      <c r="BC2656" s="194" t="s">
        <v>7806</v>
      </c>
      <c r="BD2656" s="194" t="s">
        <v>7807</v>
      </c>
      <c r="BE2656" s="194" t="s">
        <v>7808</v>
      </c>
      <c r="BF2656" s="194" t="s">
        <v>7654</v>
      </c>
      <c r="BG2656" s="194" t="s">
        <v>7809</v>
      </c>
      <c r="BH2656" s="194" t="s">
        <v>7810</v>
      </c>
      <c r="BI2656" s="194" t="s">
        <v>7811</v>
      </c>
      <c r="BJ2656" s="230">
        <v>4</v>
      </c>
      <c r="BK2656" s="230" t="s">
        <v>7812</v>
      </c>
      <c r="BL2656" s="198" t="s">
        <v>7412</v>
      </c>
      <c r="CQ2656" s="199">
        <v>1</v>
      </c>
    </row>
    <row r="2657" spans="52:95" x14ac:dyDescent="0.25">
      <c r="AZ2657" s="230" t="s">
        <v>2786</v>
      </c>
      <c r="BA2657" s="230" t="s">
        <v>5333</v>
      </c>
      <c r="BB2657" s="230">
        <v>5</v>
      </c>
      <c r="BC2657" s="194" t="s">
        <v>7836</v>
      </c>
      <c r="BD2657" s="194" t="s">
        <v>7837</v>
      </c>
      <c r="BE2657" s="194" t="s">
        <v>7838</v>
      </c>
      <c r="BF2657" s="194" t="s">
        <v>7839</v>
      </c>
      <c r="BG2657" s="194" t="s">
        <v>7840</v>
      </c>
      <c r="BH2657" s="194" t="s">
        <v>7533</v>
      </c>
      <c r="BI2657" s="194"/>
      <c r="BJ2657" s="230">
        <v>4</v>
      </c>
      <c r="BK2657" s="230" t="s">
        <v>7841</v>
      </c>
      <c r="BL2657" s="198" t="s">
        <v>7412</v>
      </c>
      <c r="CQ2657" s="199">
        <v>1</v>
      </c>
    </row>
    <row r="2658" spans="52:95" x14ac:dyDescent="0.25">
      <c r="AZ2658" s="230" t="s">
        <v>2798</v>
      </c>
      <c r="BA2658" s="230" t="s">
        <v>5332</v>
      </c>
      <c r="BB2658" s="230">
        <v>1</v>
      </c>
      <c r="BC2658" s="194" t="s">
        <v>7408</v>
      </c>
      <c r="BD2658" s="194" t="s">
        <v>14072</v>
      </c>
      <c r="BE2658" s="194" t="s">
        <v>10683</v>
      </c>
      <c r="BH2658" s="194"/>
      <c r="BI2658" s="194"/>
      <c r="BJ2658" s="230">
        <v>4</v>
      </c>
      <c r="BK2658" s="230" t="s">
        <v>7411</v>
      </c>
      <c r="BL2658" s="198" t="s">
        <v>7412</v>
      </c>
      <c r="CQ2658" s="199">
        <v>1</v>
      </c>
    </row>
    <row r="2659" spans="52:95" x14ac:dyDescent="0.25">
      <c r="AZ2659" s="230" t="s">
        <v>2798</v>
      </c>
      <c r="BA2659" s="230" t="s">
        <v>5332</v>
      </c>
      <c r="BB2659" s="230">
        <v>2</v>
      </c>
      <c r="BC2659" s="194" t="s">
        <v>7439</v>
      </c>
      <c r="BD2659" s="194" t="s">
        <v>14073</v>
      </c>
      <c r="BE2659" s="194" t="s">
        <v>7441</v>
      </c>
      <c r="BF2659" s="194" t="s">
        <v>7442</v>
      </c>
      <c r="BG2659" s="194" t="s">
        <v>7443</v>
      </c>
      <c r="BJ2659" s="230">
        <v>4</v>
      </c>
      <c r="BK2659" s="230" t="s">
        <v>7444</v>
      </c>
      <c r="BL2659" s="198" t="s">
        <v>7412</v>
      </c>
      <c r="CQ2659" s="199">
        <v>1</v>
      </c>
    </row>
    <row r="2660" spans="52:95" x14ac:dyDescent="0.25">
      <c r="AZ2660" s="230" t="s">
        <v>2798</v>
      </c>
      <c r="BA2660" s="230" t="s">
        <v>5332</v>
      </c>
      <c r="BB2660" s="230">
        <v>3</v>
      </c>
      <c r="BC2660" s="194" t="s">
        <v>7472</v>
      </c>
      <c r="BD2660" s="194" t="s">
        <v>14072</v>
      </c>
      <c r="BH2660" s="194"/>
      <c r="BI2660" s="194"/>
      <c r="BJ2660" s="230">
        <v>4</v>
      </c>
      <c r="BK2660" s="230" t="s">
        <v>7474</v>
      </c>
      <c r="BL2660" s="198" t="s">
        <v>7412</v>
      </c>
      <c r="CQ2660" s="199">
        <v>1</v>
      </c>
    </row>
    <row r="2661" spans="52:95" x14ac:dyDescent="0.25">
      <c r="AZ2661" s="230" t="s">
        <v>2798</v>
      </c>
      <c r="BA2661" s="230" t="s">
        <v>5332</v>
      </c>
      <c r="BB2661" s="230">
        <v>4</v>
      </c>
      <c r="BC2661" s="194" t="s">
        <v>7502</v>
      </c>
      <c r="BD2661" s="194" t="s">
        <v>14074</v>
      </c>
      <c r="BJ2661" s="230">
        <v>4</v>
      </c>
      <c r="BK2661" s="230" t="s">
        <v>7504</v>
      </c>
      <c r="BL2661" s="198" t="s">
        <v>7412</v>
      </c>
      <c r="CQ2661" s="199">
        <v>1</v>
      </c>
    </row>
    <row r="2662" spans="52:95" x14ac:dyDescent="0.25">
      <c r="AZ2662" s="230" t="s">
        <v>2798</v>
      </c>
      <c r="BA2662" s="230" t="s">
        <v>5332</v>
      </c>
      <c r="BB2662" s="230">
        <v>5</v>
      </c>
      <c r="BC2662" s="194" t="s">
        <v>7529</v>
      </c>
      <c r="BD2662" s="194" t="s">
        <v>14075</v>
      </c>
      <c r="BE2662" s="194" t="s">
        <v>7532</v>
      </c>
      <c r="BF2662" s="194" t="s">
        <v>7533</v>
      </c>
      <c r="BJ2662" s="230">
        <v>4</v>
      </c>
      <c r="BK2662" s="230" t="s">
        <v>7534</v>
      </c>
      <c r="BL2662" s="198" t="s">
        <v>7412</v>
      </c>
      <c r="CQ2662" s="199">
        <v>1</v>
      </c>
    </row>
    <row r="2663" spans="52:95" x14ac:dyDescent="0.25">
      <c r="AZ2663" s="230" t="s">
        <v>2798</v>
      </c>
      <c r="BA2663" s="230" t="s">
        <v>7562</v>
      </c>
      <c r="BB2663" s="230">
        <v>1</v>
      </c>
      <c r="BC2663" s="194" t="s">
        <v>7563</v>
      </c>
      <c r="BD2663" s="194" t="s">
        <v>14076</v>
      </c>
      <c r="BJ2663" s="230">
        <v>4</v>
      </c>
      <c r="BK2663" s="230" t="s">
        <v>7564</v>
      </c>
      <c r="BL2663" s="198" t="s">
        <v>7412</v>
      </c>
      <c r="CQ2663" s="199">
        <v>1</v>
      </c>
    </row>
    <row r="2664" spans="52:95" x14ac:dyDescent="0.25">
      <c r="AZ2664" s="230" t="s">
        <v>2798</v>
      </c>
      <c r="BA2664" s="230" t="s">
        <v>7562</v>
      </c>
      <c r="BB2664" s="230">
        <v>2</v>
      </c>
      <c r="BC2664" s="194" t="s">
        <v>7589</v>
      </c>
      <c r="BD2664" s="194" t="s">
        <v>7590</v>
      </c>
      <c r="BE2664" s="194" t="s">
        <v>7591</v>
      </c>
      <c r="BF2664" s="194" t="s">
        <v>7443</v>
      </c>
      <c r="BG2664" s="194" t="s">
        <v>7442</v>
      </c>
      <c r="BH2664" s="230" t="s">
        <v>7592</v>
      </c>
      <c r="BJ2664" s="230">
        <v>4</v>
      </c>
      <c r="BK2664" s="230" t="s">
        <v>7593</v>
      </c>
      <c r="BL2664" s="198" t="s">
        <v>7412</v>
      </c>
      <c r="CQ2664" s="199">
        <v>1</v>
      </c>
    </row>
    <row r="2665" spans="52:95" x14ac:dyDescent="0.25">
      <c r="AZ2665" s="230" t="s">
        <v>2798</v>
      </c>
      <c r="BA2665" s="230" t="s">
        <v>7562</v>
      </c>
      <c r="BB2665" s="230">
        <v>3</v>
      </c>
      <c r="BC2665" s="194" t="s">
        <v>7620</v>
      </c>
      <c r="BD2665" s="194" t="s">
        <v>14072</v>
      </c>
      <c r="BH2665" s="194"/>
      <c r="BI2665" s="194"/>
      <c r="BJ2665" s="230">
        <v>4</v>
      </c>
      <c r="BK2665" s="230" t="s">
        <v>7622</v>
      </c>
      <c r="BL2665" s="198" t="s">
        <v>7412</v>
      </c>
      <c r="CQ2665" s="199">
        <v>1</v>
      </c>
    </row>
    <row r="2666" spans="52:95" x14ac:dyDescent="0.25">
      <c r="AZ2666" s="230" t="s">
        <v>2798</v>
      </c>
      <c r="BA2666" s="230" t="s">
        <v>7562</v>
      </c>
      <c r="BB2666" s="230">
        <v>4</v>
      </c>
      <c r="BC2666" s="194" t="s">
        <v>7649</v>
      </c>
      <c r="BD2666" s="194" t="s">
        <v>7650</v>
      </c>
      <c r="BE2666" s="194" t="s">
        <v>7651</v>
      </c>
      <c r="BF2666" s="194" t="s">
        <v>7652</v>
      </c>
      <c r="BG2666" s="194" t="s">
        <v>7653</v>
      </c>
      <c r="BH2666" s="230" t="s">
        <v>7654</v>
      </c>
      <c r="BI2666" s="230" t="s">
        <v>7655</v>
      </c>
      <c r="BJ2666" s="230">
        <v>4</v>
      </c>
      <c r="BK2666" s="230" t="s">
        <v>7656</v>
      </c>
      <c r="BL2666" s="198" t="s">
        <v>7412</v>
      </c>
      <c r="CQ2666" s="199">
        <v>1</v>
      </c>
    </row>
    <row r="2667" spans="52:95" x14ac:dyDescent="0.25">
      <c r="AZ2667" s="230" t="s">
        <v>2798</v>
      </c>
      <c r="BA2667" s="230" t="s">
        <v>7562</v>
      </c>
      <c r="BB2667" s="230">
        <v>5</v>
      </c>
      <c r="BC2667" s="194" t="s">
        <v>7686</v>
      </c>
      <c r="BD2667" s="194" t="s">
        <v>7687</v>
      </c>
      <c r="BE2667" s="194" t="s">
        <v>7688</v>
      </c>
      <c r="BF2667" s="194" t="s">
        <v>7689</v>
      </c>
      <c r="BG2667" s="194" t="s">
        <v>7690</v>
      </c>
      <c r="BH2667" s="230" t="s">
        <v>7691</v>
      </c>
      <c r="BJ2667" s="230">
        <v>4</v>
      </c>
      <c r="BK2667" s="230" t="s">
        <v>7692</v>
      </c>
      <c r="BL2667" s="198" t="s">
        <v>7412</v>
      </c>
      <c r="CQ2667" s="199">
        <v>1</v>
      </c>
    </row>
    <row r="2668" spans="52:95" x14ac:dyDescent="0.25">
      <c r="AZ2668" s="230" t="s">
        <v>2798</v>
      </c>
      <c r="BA2668" s="230" t="s">
        <v>5333</v>
      </c>
      <c r="BB2668" s="230">
        <v>1</v>
      </c>
      <c r="BC2668" s="194" t="s">
        <v>7719</v>
      </c>
      <c r="BD2668" s="194" t="s">
        <v>14072</v>
      </c>
      <c r="BE2668" s="194" t="s">
        <v>10683</v>
      </c>
      <c r="BH2668" s="194"/>
      <c r="BI2668" s="194"/>
      <c r="BJ2668" s="230">
        <v>4</v>
      </c>
      <c r="BK2668" s="230" t="s">
        <v>7720</v>
      </c>
      <c r="BL2668" s="198" t="s">
        <v>7412</v>
      </c>
      <c r="CQ2668" s="199">
        <v>1</v>
      </c>
    </row>
    <row r="2669" spans="52:95" x14ac:dyDescent="0.25">
      <c r="AZ2669" s="230" t="s">
        <v>2798</v>
      </c>
      <c r="BA2669" s="230" t="s">
        <v>5333</v>
      </c>
      <c r="BB2669" s="230">
        <v>2</v>
      </c>
      <c r="BC2669" s="194" t="s">
        <v>7745</v>
      </c>
      <c r="BD2669" s="194" t="s">
        <v>7746</v>
      </c>
      <c r="BE2669" s="194" t="s">
        <v>7747</v>
      </c>
      <c r="BF2669" s="194" t="s">
        <v>7748</v>
      </c>
      <c r="BG2669" s="194" t="s">
        <v>7749</v>
      </c>
      <c r="BH2669" s="194" t="s">
        <v>7750</v>
      </c>
      <c r="BI2669" s="194"/>
      <c r="BJ2669" s="230">
        <v>4</v>
      </c>
      <c r="BK2669" s="230" t="s">
        <v>7751</v>
      </c>
      <c r="BL2669" s="198" t="s">
        <v>7412</v>
      </c>
      <c r="CQ2669" s="199">
        <v>1</v>
      </c>
    </row>
    <row r="2670" spans="52:95" x14ac:dyDescent="0.25">
      <c r="AZ2670" s="230" t="s">
        <v>2798</v>
      </c>
      <c r="BA2670" s="230" t="s">
        <v>5333</v>
      </c>
      <c r="BB2670" s="230">
        <v>3</v>
      </c>
      <c r="BC2670" s="194" t="s">
        <v>7781</v>
      </c>
      <c r="BD2670" s="194" t="s">
        <v>14075</v>
      </c>
      <c r="BE2670" s="194" t="s">
        <v>14072</v>
      </c>
      <c r="BH2670" s="194"/>
      <c r="BI2670" s="194"/>
      <c r="BJ2670" s="230">
        <v>4</v>
      </c>
      <c r="BK2670" s="230" t="s">
        <v>7782</v>
      </c>
      <c r="BL2670" s="198" t="s">
        <v>7412</v>
      </c>
      <c r="CQ2670" s="199">
        <v>1</v>
      </c>
    </row>
    <row r="2671" spans="52:95" x14ac:dyDescent="0.25">
      <c r="AZ2671" s="230" t="s">
        <v>2798</v>
      </c>
      <c r="BA2671" s="230" t="s">
        <v>5333</v>
      </c>
      <c r="BB2671" s="230">
        <v>4</v>
      </c>
      <c r="BC2671" s="194" t="s">
        <v>7806</v>
      </c>
      <c r="BD2671" s="194" t="s">
        <v>7807</v>
      </c>
      <c r="BE2671" s="194" t="s">
        <v>7808</v>
      </c>
      <c r="BF2671" s="194" t="s">
        <v>7654</v>
      </c>
      <c r="BG2671" s="194" t="s">
        <v>7809</v>
      </c>
      <c r="BH2671" s="194" t="s">
        <v>7810</v>
      </c>
      <c r="BI2671" s="194" t="s">
        <v>7811</v>
      </c>
      <c r="BJ2671" s="230">
        <v>4</v>
      </c>
      <c r="BK2671" s="230" t="s">
        <v>7812</v>
      </c>
      <c r="BL2671" s="198" t="s">
        <v>7412</v>
      </c>
      <c r="CQ2671" s="199">
        <v>1</v>
      </c>
    </row>
    <row r="2672" spans="52:95" x14ac:dyDescent="0.25">
      <c r="AZ2672" s="230" t="s">
        <v>2798</v>
      </c>
      <c r="BA2672" s="230" t="s">
        <v>5333</v>
      </c>
      <c r="BB2672" s="230">
        <v>5</v>
      </c>
      <c r="BC2672" s="194" t="s">
        <v>7836</v>
      </c>
      <c r="BD2672" s="194" t="s">
        <v>7837</v>
      </c>
      <c r="BE2672" s="194" t="s">
        <v>7838</v>
      </c>
      <c r="BF2672" s="194" t="s">
        <v>7839</v>
      </c>
      <c r="BG2672" s="194" t="s">
        <v>7840</v>
      </c>
      <c r="BH2672" s="194" t="s">
        <v>7533</v>
      </c>
      <c r="BI2672" s="194"/>
      <c r="BJ2672" s="230">
        <v>4</v>
      </c>
      <c r="BK2672" s="230" t="s">
        <v>7841</v>
      </c>
      <c r="BL2672" s="198" t="s">
        <v>7412</v>
      </c>
      <c r="CQ2672" s="199">
        <v>1</v>
      </c>
    </row>
    <row r="2673" spans="52:95" x14ac:dyDescent="0.25">
      <c r="AZ2673" s="230" t="s">
        <v>2810</v>
      </c>
      <c r="BA2673" s="230" t="s">
        <v>5332</v>
      </c>
      <c r="BB2673" s="230">
        <v>1</v>
      </c>
      <c r="BC2673" s="194" t="s">
        <v>7408</v>
      </c>
      <c r="BD2673" s="194" t="s">
        <v>14077</v>
      </c>
      <c r="BE2673" s="194" t="s">
        <v>10683</v>
      </c>
      <c r="BH2673" s="194"/>
      <c r="BI2673" s="194"/>
      <c r="BJ2673" s="230">
        <v>4</v>
      </c>
      <c r="BK2673" s="230" t="s">
        <v>7411</v>
      </c>
      <c r="BL2673" s="198" t="s">
        <v>7412</v>
      </c>
      <c r="CQ2673" s="199">
        <v>1</v>
      </c>
    </row>
    <row r="2674" spans="52:95" x14ac:dyDescent="0.25">
      <c r="AZ2674" s="230" t="s">
        <v>2810</v>
      </c>
      <c r="BA2674" s="230" t="s">
        <v>5332</v>
      </c>
      <c r="BB2674" s="230">
        <v>2</v>
      </c>
      <c r="BC2674" s="194" t="s">
        <v>7439</v>
      </c>
      <c r="BD2674" s="194" t="s">
        <v>14078</v>
      </c>
      <c r="BE2674" s="194" t="s">
        <v>7441</v>
      </c>
      <c r="BF2674" s="194" t="s">
        <v>7442</v>
      </c>
      <c r="BG2674" s="194" t="s">
        <v>7443</v>
      </c>
      <c r="BJ2674" s="230">
        <v>4</v>
      </c>
      <c r="BK2674" s="230" t="s">
        <v>7444</v>
      </c>
      <c r="BL2674" s="198" t="s">
        <v>7412</v>
      </c>
      <c r="CQ2674" s="199">
        <v>1</v>
      </c>
    </row>
    <row r="2675" spans="52:95" x14ac:dyDescent="0.25">
      <c r="AZ2675" s="230" t="s">
        <v>2810</v>
      </c>
      <c r="BA2675" s="230" t="s">
        <v>5332</v>
      </c>
      <c r="BB2675" s="230">
        <v>3</v>
      </c>
      <c r="BC2675" s="194" t="s">
        <v>7472</v>
      </c>
      <c r="BD2675" s="194" t="s">
        <v>14077</v>
      </c>
      <c r="BH2675" s="194"/>
      <c r="BI2675" s="194"/>
      <c r="BJ2675" s="230">
        <v>4</v>
      </c>
      <c r="BK2675" s="230" t="s">
        <v>7474</v>
      </c>
      <c r="BL2675" s="198" t="s">
        <v>7412</v>
      </c>
      <c r="CQ2675" s="199">
        <v>1</v>
      </c>
    </row>
    <row r="2676" spans="52:95" x14ac:dyDescent="0.25">
      <c r="AZ2676" s="230" t="s">
        <v>2810</v>
      </c>
      <c r="BA2676" s="230" t="s">
        <v>5332</v>
      </c>
      <c r="BB2676" s="230">
        <v>4</v>
      </c>
      <c r="BC2676" s="194" t="s">
        <v>7502</v>
      </c>
      <c r="BD2676" s="194" t="s">
        <v>14074</v>
      </c>
      <c r="BJ2676" s="230">
        <v>4</v>
      </c>
      <c r="BK2676" s="230" t="s">
        <v>7504</v>
      </c>
      <c r="BL2676" s="198" t="s">
        <v>7412</v>
      </c>
      <c r="CQ2676" s="199">
        <v>1</v>
      </c>
    </row>
    <row r="2677" spans="52:95" x14ac:dyDescent="0.25">
      <c r="AZ2677" s="230" t="s">
        <v>2810</v>
      </c>
      <c r="BA2677" s="230" t="s">
        <v>5332</v>
      </c>
      <c r="BB2677" s="230">
        <v>5</v>
      </c>
      <c r="BC2677" s="194" t="s">
        <v>7529</v>
      </c>
      <c r="BD2677" s="194" t="s">
        <v>14079</v>
      </c>
      <c r="BE2677" s="194" t="s">
        <v>7532</v>
      </c>
      <c r="BF2677" s="194" t="s">
        <v>7533</v>
      </c>
      <c r="BJ2677" s="230">
        <v>4</v>
      </c>
      <c r="BK2677" s="230" t="s">
        <v>7534</v>
      </c>
      <c r="BL2677" s="198" t="s">
        <v>7412</v>
      </c>
      <c r="CQ2677" s="199">
        <v>1</v>
      </c>
    </row>
    <row r="2678" spans="52:95" x14ac:dyDescent="0.25">
      <c r="AZ2678" s="230" t="s">
        <v>2810</v>
      </c>
      <c r="BA2678" s="230" t="s">
        <v>7562</v>
      </c>
      <c r="BB2678" s="230">
        <v>1</v>
      </c>
      <c r="BC2678" s="194" t="s">
        <v>7563</v>
      </c>
      <c r="BD2678" s="194" t="s">
        <v>14080</v>
      </c>
      <c r="BI2678" s="194"/>
      <c r="BJ2678" s="230">
        <v>4</v>
      </c>
      <c r="BK2678" s="230" t="s">
        <v>7564</v>
      </c>
      <c r="BL2678" s="198" t="s">
        <v>7412</v>
      </c>
      <c r="CQ2678" s="199">
        <v>1</v>
      </c>
    </row>
    <row r="2679" spans="52:95" x14ac:dyDescent="0.25">
      <c r="AZ2679" s="230" t="s">
        <v>2810</v>
      </c>
      <c r="BA2679" s="230" t="s">
        <v>7562</v>
      </c>
      <c r="BB2679" s="230">
        <v>2</v>
      </c>
      <c r="BC2679" s="194" t="s">
        <v>7589</v>
      </c>
      <c r="BD2679" s="194" t="s">
        <v>7590</v>
      </c>
      <c r="BE2679" s="194" t="s">
        <v>7591</v>
      </c>
      <c r="BF2679" s="194" t="s">
        <v>7443</v>
      </c>
      <c r="BG2679" s="194" t="s">
        <v>7442</v>
      </c>
      <c r="BH2679" s="230" t="s">
        <v>7592</v>
      </c>
      <c r="BJ2679" s="230">
        <v>4</v>
      </c>
      <c r="BK2679" s="230" t="s">
        <v>7593</v>
      </c>
      <c r="BL2679" s="198" t="s">
        <v>7412</v>
      </c>
      <c r="CQ2679" s="199">
        <v>1</v>
      </c>
    </row>
    <row r="2680" spans="52:95" x14ac:dyDescent="0.25">
      <c r="AZ2680" s="230" t="s">
        <v>2810</v>
      </c>
      <c r="BA2680" s="230" t="s">
        <v>7562</v>
      </c>
      <c r="BB2680" s="230">
        <v>3</v>
      </c>
      <c r="BC2680" s="194" t="s">
        <v>7620</v>
      </c>
      <c r="BD2680" s="194" t="s">
        <v>14077</v>
      </c>
      <c r="BH2680" s="194"/>
      <c r="BI2680" s="194"/>
      <c r="BJ2680" s="230">
        <v>4</v>
      </c>
      <c r="BK2680" s="230" t="s">
        <v>7622</v>
      </c>
      <c r="BL2680" s="198" t="s">
        <v>7412</v>
      </c>
      <c r="CQ2680" s="199">
        <v>1</v>
      </c>
    </row>
    <row r="2681" spans="52:95" x14ac:dyDescent="0.25">
      <c r="AZ2681" s="230" t="s">
        <v>2810</v>
      </c>
      <c r="BA2681" s="230" t="s">
        <v>7562</v>
      </c>
      <c r="BB2681" s="230">
        <v>4</v>
      </c>
      <c r="BC2681" s="194" t="s">
        <v>7649</v>
      </c>
      <c r="BD2681" s="194" t="s">
        <v>7650</v>
      </c>
      <c r="BE2681" s="194" t="s">
        <v>7651</v>
      </c>
      <c r="BF2681" s="194" t="s">
        <v>7652</v>
      </c>
      <c r="BG2681" s="194" t="s">
        <v>7653</v>
      </c>
      <c r="BH2681" s="230" t="s">
        <v>7654</v>
      </c>
      <c r="BI2681" s="230" t="s">
        <v>7655</v>
      </c>
      <c r="BJ2681" s="230">
        <v>4</v>
      </c>
      <c r="BK2681" s="230" t="s">
        <v>7656</v>
      </c>
      <c r="BL2681" s="198" t="s">
        <v>7412</v>
      </c>
      <c r="CQ2681" s="199">
        <v>1</v>
      </c>
    </row>
    <row r="2682" spans="52:95" x14ac:dyDescent="0.25">
      <c r="AZ2682" s="230" t="s">
        <v>2810</v>
      </c>
      <c r="BA2682" s="230" t="s">
        <v>7562</v>
      </c>
      <c r="BB2682" s="230">
        <v>5</v>
      </c>
      <c r="BC2682" s="194" t="s">
        <v>7686</v>
      </c>
      <c r="BD2682" s="194" t="s">
        <v>7687</v>
      </c>
      <c r="BE2682" s="194" t="s">
        <v>7688</v>
      </c>
      <c r="BF2682" s="194" t="s">
        <v>7689</v>
      </c>
      <c r="BG2682" s="194" t="s">
        <v>7690</v>
      </c>
      <c r="BH2682" s="230" t="s">
        <v>7691</v>
      </c>
      <c r="BJ2682" s="230">
        <v>4</v>
      </c>
      <c r="BK2682" s="230" t="s">
        <v>7692</v>
      </c>
      <c r="BL2682" s="198" t="s">
        <v>7412</v>
      </c>
      <c r="CQ2682" s="199">
        <v>1</v>
      </c>
    </row>
    <row r="2683" spans="52:95" x14ac:dyDescent="0.25">
      <c r="AZ2683" s="230" t="s">
        <v>2810</v>
      </c>
      <c r="BA2683" s="230" t="s">
        <v>5333</v>
      </c>
      <c r="BB2683" s="230">
        <v>1</v>
      </c>
      <c r="BC2683" s="194" t="s">
        <v>7719</v>
      </c>
      <c r="BD2683" s="194" t="s">
        <v>14077</v>
      </c>
      <c r="BE2683" s="194" t="s">
        <v>10683</v>
      </c>
      <c r="BH2683" s="194"/>
      <c r="BI2683" s="194"/>
      <c r="BJ2683" s="230">
        <v>4</v>
      </c>
      <c r="BK2683" s="230" t="s">
        <v>7720</v>
      </c>
      <c r="BL2683" s="198" t="s">
        <v>7412</v>
      </c>
      <c r="CQ2683" s="199">
        <v>1</v>
      </c>
    </row>
    <row r="2684" spans="52:95" x14ac:dyDescent="0.25">
      <c r="AZ2684" s="230" t="s">
        <v>2810</v>
      </c>
      <c r="BA2684" s="230" t="s">
        <v>5333</v>
      </c>
      <c r="BB2684" s="230">
        <v>2</v>
      </c>
      <c r="BC2684" s="194" t="s">
        <v>7745</v>
      </c>
      <c r="BD2684" s="194" t="s">
        <v>7746</v>
      </c>
      <c r="BE2684" s="194" t="s">
        <v>7747</v>
      </c>
      <c r="BF2684" s="194" t="s">
        <v>7748</v>
      </c>
      <c r="BG2684" s="194" t="s">
        <v>7749</v>
      </c>
      <c r="BH2684" s="194" t="s">
        <v>7750</v>
      </c>
      <c r="BI2684" s="194"/>
      <c r="BJ2684" s="230">
        <v>4</v>
      </c>
      <c r="BK2684" s="230" t="s">
        <v>7751</v>
      </c>
      <c r="BL2684" s="198" t="s">
        <v>7412</v>
      </c>
      <c r="CQ2684" s="199">
        <v>1</v>
      </c>
    </row>
    <row r="2685" spans="52:95" x14ac:dyDescent="0.25">
      <c r="AZ2685" s="230" t="s">
        <v>2810</v>
      </c>
      <c r="BA2685" s="230" t="s">
        <v>5333</v>
      </c>
      <c r="BB2685" s="230">
        <v>3</v>
      </c>
      <c r="BC2685" s="194" t="s">
        <v>7781</v>
      </c>
      <c r="BD2685" s="194" t="s">
        <v>14079</v>
      </c>
      <c r="BE2685" s="194" t="s">
        <v>14077</v>
      </c>
      <c r="BH2685" s="194"/>
      <c r="BI2685" s="194"/>
      <c r="BJ2685" s="230">
        <v>4</v>
      </c>
      <c r="BK2685" s="230" t="s">
        <v>7782</v>
      </c>
      <c r="BL2685" s="198" t="s">
        <v>7412</v>
      </c>
      <c r="CQ2685" s="199">
        <v>1</v>
      </c>
    </row>
    <row r="2686" spans="52:95" x14ac:dyDescent="0.25">
      <c r="AZ2686" s="230" t="s">
        <v>2810</v>
      </c>
      <c r="BA2686" s="230" t="s">
        <v>5333</v>
      </c>
      <c r="BB2686" s="230">
        <v>4</v>
      </c>
      <c r="BC2686" s="194" t="s">
        <v>7806</v>
      </c>
      <c r="BD2686" s="194" t="s">
        <v>7807</v>
      </c>
      <c r="BE2686" s="194" t="s">
        <v>7808</v>
      </c>
      <c r="BF2686" s="194" t="s">
        <v>7654</v>
      </c>
      <c r="BG2686" s="194" t="s">
        <v>7809</v>
      </c>
      <c r="BH2686" s="194" t="s">
        <v>7810</v>
      </c>
      <c r="BI2686" s="194" t="s">
        <v>7811</v>
      </c>
      <c r="BJ2686" s="230">
        <v>4</v>
      </c>
      <c r="BK2686" s="230" t="s">
        <v>7812</v>
      </c>
      <c r="BL2686" s="198" t="s">
        <v>7412</v>
      </c>
      <c r="CQ2686" s="199">
        <v>1</v>
      </c>
    </row>
    <row r="2687" spans="52:95" x14ac:dyDescent="0.25">
      <c r="AZ2687" s="230" t="s">
        <v>2810</v>
      </c>
      <c r="BA2687" s="230" t="s">
        <v>5333</v>
      </c>
      <c r="BB2687" s="230">
        <v>5</v>
      </c>
      <c r="BC2687" s="194" t="s">
        <v>7836</v>
      </c>
      <c r="BD2687" s="194" t="s">
        <v>7837</v>
      </c>
      <c r="BE2687" s="194" t="s">
        <v>7838</v>
      </c>
      <c r="BF2687" s="194" t="s">
        <v>7839</v>
      </c>
      <c r="BG2687" s="194" t="s">
        <v>7840</v>
      </c>
      <c r="BH2687" s="194" t="s">
        <v>7533</v>
      </c>
      <c r="BI2687" s="194"/>
      <c r="BJ2687" s="230">
        <v>4</v>
      </c>
      <c r="BK2687" s="230" t="s">
        <v>7841</v>
      </c>
      <c r="BL2687" s="198" t="s">
        <v>7412</v>
      </c>
      <c r="CQ2687" s="199">
        <v>1</v>
      </c>
    </row>
    <row r="2688" spans="52:95" x14ac:dyDescent="0.25">
      <c r="AZ2688" s="230" t="s">
        <v>2822</v>
      </c>
      <c r="BA2688" s="230" t="s">
        <v>5332</v>
      </c>
      <c r="BB2688" s="230">
        <v>1</v>
      </c>
      <c r="BC2688" s="194" t="s">
        <v>7408</v>
      </c>
      <c r="BD2688" s="194" t="s">
        <v>13840</v>
      </c>
      <c r="BE2688" s="194" t="s">
        <v>10683</v>
      </c>
      <c r="BI2688" s="194"/>
      <c r="BJ2688" s="230">
        <v>4</v>
      </c>
      <c r="BK2688" s="230" t="s">
        <v>7411</v>
      </c>
      <c r="BL2688" s="198" t="s">
        <v>7412</v>
      </c>
      <c r="CQ2688" s="199">
        <v>1</v>
      </c>
    </row>
    <row r="2689" spans="52:95" x14ac:dyDescent="0.25">
      <c r="AZ2689" s="230" t="s">
        <v>2822</v>
      </c>
      <c r="BA2689" s="230" t="s">
        <v>5332</v>
      </c>
      <c r="BB2689" s="230">
        <v>2</v>
      </c>
      <c r="BC2689" s="194" t="s">
        <v>7439</v>
      </c>
      <c r="BD2689" s="194" t="s">
        <v>14081</v>
      </c>
      <c r="BE2689" s="194" t="s">
        <v>7441</v>
      </c>
      <c r="BF2689" s="194" t="s">
        <v>7442</v>
      </c>
      <c r="BG2689" s="194" t="s">
        <v>7443</v>
      </c>
      <c r="BJ2689" s="230">
        <v>4</v>
      </c>
      <c r="BK2689" s="230" t="s">
        <v>7444</v>
      </c>
      <c r="BL2689" s="198" t="s">
        <v>7412</v>
      </c>
      <c r="CQ2689" s="199">
        <v>1</v>
      </c>
    </row>
    <row r="2690" spans="52:95" x14ac:dyDescent="0.25">
      <c r="AZ2690" s="230" t="s">
        <v>2822</v>
      </c>
      <c r="BA2690" s="230" t="s">
        <v>5332</v>
      </c>
      <c r="BB2690" s="230">
        <v>3</v>
      </c>
      <c r="BC2690" s="194" t="s">
        <v>7472</v>
      </c>
      <c r="BD2690" s="194" t="s">
        <v>13840</v>
      </c>
      <c r="BI2690" s="194"/>
      <c r="BJ2690" s="230">
        <v>4</v>
      </c>
      <c r="BK2690" s="230" t="s">
        <v>7474</v>
      </c>
      <c r="BL2690" s="198" t="s">
        <v>7412</v>
      </c>
      <c r="CQ2690" s="199">
        <v>1</v>
      </c>
    </row>
    <row r="2691" spans="52:95" x14ac:dyDescent="0.25">
      <c r="AZ2691" s="230" t="s">
        <v>2822</v>
      </c>
      <c r="BA2691" s="230" t="s">
        <v>5332</v>
      </c>
      <c r="BB2691" s="230">
        <v>4</v>
      </c>
      <c r="BC2691" s="194" t="s">
        <v>7502</v>
      </c>
      <c r="BD2691" s="194" t="s">
        <v>14074</v>
      </c>
      <c r="BJ2691" s="230">
        <v>4</v>
      </c>
      <c r="BK2691" s="230" t="s">
        <v>7504</v>
      </c>
      <c r="BL2691" s="198" t="s">
        <v>7412</v>
      </c>
      <c r="CQ2691" s="199">
        <v>1</v>
      </c>
    </row>
    <row r="2692" spans="52:95" x14ac:dyDescent="0.25">
      <c r="AZ2692" s="230" t="s">
        <v>2822</v>
      </c>
      <c r="BA2692" s="230" t="s">
        <v>5332</v>
      </c>
      <c r="BB2692" s="230">
        <v>5</v>
      </c>
      <c r="BC2692" s="194" t="s">
        <v>7529</v>
      </c>
      <c r="BD2692" s="194" t="s">
        <v>13845</v>
      </c>
      <c r="BE2692" s="194" t="s">
        <v>7532</v>
      </c>
      <c r="BF2692" s="194" t="s">
        <v>7533</v>
      </c>
      <c r="BJ2692" s="230">
        <v>4</v>
      </c>
      <c r="BK2692" s="230" t="s">
        <v>7534</v>
      </c>
      <c r="BL2692" s="198" t="s">
        <v>7412</v>
      </c>
      <c r="CQ2692" s="199">
        <v>1</v>
      </c>
    </row>
    <row r="2693" spans="52:95" x14ac:dyDescent="0.25">
      <c r="AZ2693" s="230" t="s">
        <v>2822</v>
      </c>
      <c r="BA2693" s="230" t="s">
        <v>7562</v>
      </c>
      <c r="BB2693" s="230">
        <v>1</v>
      </c>
      <c r="BC2693" s="194" t="s">
        <v>7563</v>
      </c>
      <c r="BD2693" s="194" t="s">
        <v>14082</v>
      </c>
      <c r="BI2693" s="194"/>
      <c r="BJ2693" s="230">
        <v>4</v>
      </c>
      <c r="BK2693" s="230" t="s">
        <v>7564</v>
      </c>
      <c r="BL2693" s="198" t="s">
        <v>7412</v>
      </c>
      <c r="CQ2693" s="199">
        <v>1</v>
      </c>
    </row>
    <row r="2694" spans="52:95" x14ac:dyDescent="0.25">
      <c r="AZ2694" s="230" t="s">
        <v>2822</v>
      </c>
      <c r="BA2694" s="230" t="s">
        <v>7562</v>
      </c>
      <c r="BB2694" s="230">
        <v>2</v>
      </c>
      <c r="BC2694" s="194" t="s">
        <v>7589</v>
      </c>
      <c r="BD2694" s="194" t="s">
        <v>7590</v>
      </c>
      <c r="BE2694" s="194" t="s">
        <v>7591</v>
      </c>
      <c r="BF2694" s="194" t="s">
        <v>7443</v>
      </c>
      <c r="BG2694" s="194" t="s">
        <v>7442</v>
      </c>
      <c r="BH2694" s="230" t="s">
        <v>7592</v>
      </c>
      <c r="BJ2694" s="230">
        <v>4</v>
      </c>
      <c r="BK2694" s="230" t="s">
        <v>7593</v>
      </c>
      <c r="BL2694" s="198" t="s">
        <v>7412</v>
      </c>
      <c r="CQ2694" s="199">
        <v>1</v>
      </c>
    </row>
    <row r="2695" spans="52:95" x14ac:dyDescent="0.25">
      <c r="AZ2695" s="230" t="s">
        <v>2822</v>
      </c>
      <c r="BA2695" s="230" t="s">
        <v>7562</v>
      </c>
      <c r="BB2695" s="230">
        <v>3</v>
      </c>
      <c r="BC2695" s="194" t="s">
        <v>7620</v>
      </c>
      <c r="BD2695" s="194" t="s">
        <v>13840</v>
      </c>
      <c r="BI2695" s="194"/>
      <c r="BJ2695" s="230">
        <v>4</v>
      </c>
      <c r="BK2695" s="230" t="s">
        <v>7622</v>
      </c>
      <c r="BL2695" s="198" t="s">
        <v>7412</v>
      </c>
      <c r="CQ2695" s="199">
        <v>1</v>
      </c>
    </row>
    <row r="2696" spans="52:95" x14ac:dyDescent="0.25">
      <c r="AZ2696" s="230" t="s">
        <v>2822</v>
      </c>
      <c r="BA2696" s="230" t="s">
        <v>7562</v>
      </c>
      <c r="BB2696" s="230">
        <v>4</v>
      </c>
      <c r="BC2696" s="194" t="s">
        <v>7649</v>
      </c>
      <c r="BD2696" s="194" t="s">
        <v>7650</v>
      </c>
      <c r="BE2696" s="194" t="s">
        <v>7651</v>
      </c>
      <c r="BF2696" s="194" t="s">
        <v>7652</v>
      </c>
      <c r="BG2696" s="194" t="s">
        <v>7653</v>
      </c>
      <c r="BH2696" s="230" t="s">
        <v>7654</v>
      </c>
      <c r="BI2696" s="230" t="s">
        <v>7655</v>
      </c>
      <c r="BJ2696" s="230">
        <v>4</v>
      </c>
      <c r="BK2696" s="230" t="s">
        <v>7656</v>
      </c>
      <c r="BL2696" s="198" t="s">
        <v>7412</v>
      </c>
      <c r="CQ2696" s="199">
        <v>1</v>
      </c>
    </row>
    <row r="2697" spans="52:95" x14ac:dyDescent="0.25">
      <c r="AZ2697" s="230" t="s">
        <v>2822</v>
      </c>
      <c r="BA2697" s="230" t="s">
        <v>7562</v>
      </c>
      <c r="BB2697" s="230">
        <v>5</v>
      </c>
      <c r="BC2697" s="194" t="s">
        <v>7686</v>
      </c>
      <c r="BD2697" s="194" t="s">
        <v>7687</v>
      </c>
      <c r="BE2697" s="194" t="s">
        <v>7688</v>
      </c>
      <c r="BF2697" s="194" t="s">
        <v>7689</v>
      </c>
      <c r="BG2697" s="194" t="s">
        <v>7690</v>
      </c>
      <c r="BH2697" s="230" t="s">
        <v>7691</v>
      </c>
      <c r="BJ2697" s="230">
        <v>4</v>
      </c>
      <c r="BK2697" s="230" t="s">
        <v>7692</v>
      </c>
      <c r="BL2697" s="198" t="s">
        <v>7412</v>
      </c>
      <c r="CQ2697" s="199">
        <v>1</v>
      </c>
    </row>
    <row r="2698" spans="52:95" x14ac:dyDescent="0.25">
      <c r="AZ2698" s="230" t="s">
        <v>2822</v>
      </c>
      <c r="BA2698" s="230" t="s">
        <v>5333</v>
      </c>
      <c r="BB2698" s="230">
        <v>1</v>
      </c>
      <c r="BC2698" s="194" t="s">
        <v>7719</v>
      </c>
      <c r="BD2698" s="194" t="s">
        <v>13840</v>
      </c>
      <c r="BE2698" s="194" t="s">
        <v>10683</v>
      </c>
      <c r="BH2698" s="194"/>
      <c r="BI2698" s="194"/>
      <c r="BJ2698" s="230">
        <v>4</v>
      </c>
      <c r="BK2698" s="230" t="s">
        <v>7720</v>
      </c>
      <c r="BL2698" s="198" t="s">
        <v>7412</v>
      </c>
      <c r="CQ2698" s="199">
        <v>1</v>
      </c>
    </row>
    <row r="2699" spans="52:95" x14ac:dyDescent="0.25">
      <c r="AZ2699" s="230" t="s">
        <v>2822</v>
      </c>
      <c r="BA2699" s="230" t="s">
        <v>5333</v>
      </c>
      <c r="BB2699" s="230">
        <v>2</v>
      </c>
      <c r="BC2699" s="194" t="s">
        <v>7745</v>
      </c>
      <c r="BD2699" s="194" t="s">
        <v>7746</v>
      </c>
      <c r="BE2699" s="194" t="s">
        <v>7747</v>
      </c>
      <c r="BF2699" s="194" t="s">
        <v>7748</v>
      </c>
      <c r="BG2699" s="194" t="s">
        <v>7749</v>
      </c>
      <c r="BH2699" s="194" t="s">
        <v>7750</v>
      </c>
      <c r="BI2699" s="194"/>
      <c r="BJ2699" s="230">
        <v>4</v>
      </c>
      <c r="BK2699" s="230" t="s">
        <v>7751</v>
      </c>
      <c r="BL2699" s="198" t="s">
        <v>7412</v>
      </c>
      <c r="CQ2699" s="199">
        <v>1</v>
      </c>
    </row>
    <row r="2700" spans="52:95" x14ac:dyDescent="0.25">
      <c r="AZ2700" s="230" t="s">
        <v>2822</v>
      </c>
      <c r="BA2700" s="230" t="s">
        <v>5333</v>
      </c>
      <c r="BB2700" s="230">
        <v>3</v>
      </c>
      <c r="BC2700" s="194" t="s">
        <v>7781</v>
      </c>
      <c r="BD2700" s="194" t="s">
        <v>13845</v>
      </c>
      <c r="BE2700" s="194" t="s">
        <v>13840</v>
      </c>
      <c r="BH2700" s="194"/>
      <c r="BI2700" s="194"/>
      <c r="BJ2700" s="230">
        <v>4</v>
      </c>
      <c r="BK2700" s="230" t="s">
        <v>7782</v>
      </c>
      <c r="BL2700" s="198" t="s">
        <v>7412</v>
      </c>
      <c r="CQ2700" s="199">
        <v>1</v>
      </c>
    </row>
    <row r="2701" spans="52:95" x14ac:dyDescent="0.25">
      <c r="AZ2701" s="230" t="s">
        <v>2822</v>
      </c>
      <c r="BA2701" s="230" t="s">
        <v>5333</v>
      </c>
      <c r="BB2701" s="230">
        <v>4</v>
      </c>
      <c r="BC2701" s="194" t="s">
        <v>7806</v>
      </c>
      <c r="BD2701" s="194" t="s">
        <v>7807</v>
      </c>
      <c r="BE2701" s="194" t="s">
        <v>7808</v>
      </c>
      <c r="BF2701" s="194" t="s">
        <v>7654</v>
      </c>
      <c r="BG2701" s="194" t="s">
        <v>7809</v>
      </c>
      <c r="BH2701" s="194" t="s">
        <v>7810</v>
      </c>
      <c r="BI2701" s="194" t="s">
        <v>7811</v>
      </c>
      <c r="BJ2701" s="230">
        <v>4</v>
      </c>
      <c r="BK2701" s="230" t="s">
        <v>7812</v>
      </c>
      <c r="BL2701" s="198" t="s">
        <v>7412</v>
      </c>
      <c r="CQ2701" s="199">
        <v>1</v>
      </c>
    </row>
    <row r="2702" spans="52:95" x14ac:dyDescent="0.25">
      <c r="AZ2702" s="230" t="s">
        <v>2822</v>
      </c>
      <c r="BA2702" s="230" t="s">
        <v>5333</v>
      </c>
      <c r="BB2702" s="230">
        <v>5</v>
      </c>
      <c r="BC2702" s="194" t="s">
        <v>7836</v>
      </c>
      <c r="BD2702" s="194" t="s">
        <v>7837</v>
      </c>
      <c r="BE2702" s="194" t="s">
        <v>7838</v>
      </c>
      <c r="BF2702" s="194" t="s">
        <v>7839</v>
      </c>
      <c r="BG2702" s="194" t="s">
        <v>7840</v>
      </c>
      <c r="BH2702" s="194" t="s">
        <v>7533</v>
      </c>
      <c r="BI2702" s="194"/>
      <c r="BJ2702" s="230">
        <v>4</v>
      </c>
      <c r="BK2702" s="230" t="s">
        <v>7841</v>
      </c>
      <c r="BL2702" s="198" t="s">
        <v>7412</v>
      </c>
      <c r="CQ2702" s="199">
        <v>1</v>
      </c>
    </row>
    <row r="2703" spans="52:95" x14ac:dyDescent="0.25">
      <c r="AZ2703" s="230" t="s">
        <v>2834</v>
      </c>
      <c r="BA2703" s="230" t="s">
        <v>5332</v>
      </c>
      <c r="BB2703" s="230">
        <v>1</v>
      </c>
      <c r="BC2703" s="194" t="s">
        <v>7408</v>
      </c>
      <c r="BD2703" s="194" t="s">
        <v>14083</v>
      </c>
      <c r="BE2703" s="194" t="s">
        <v>10683</v>
      </c>
      <c r="BH2703" s="194"/>
      <c r="BI2703" s="194"/>
      <c r="BJ2703" s="230">
        <v>4</v>
      </c>
      <c r="BK2703" s="230" t="s">
        <v>7411</v>
      </c>
      <c r="BL2703" s="198" t="s">
        <v>7412</v>
      </c>
      <c r="CQ2703" s="199">
        <v>1</v>
      </c>
    </row>
    <row r="2704" spans="52:95" x14ac:dyDescent="0.25">
      <c r="AZ2704" s="230" t="s">
        <v>2834</v>
      </c>
      <c r="BA2704" s="230" t="s">
        <v>5332</v>
      </c>
      <c r="BB2704" s="230">
        <v>2</v>
      </c>
      <c r="BC2704" s="194" t="s">
        <v>7439</v>
      </c>
      <c r="BD2704" s="194" t="s">
        <v>14084</v>
      </c>
      <c r="BE2704" s="194" t="s">
        <v>7441</v>
      </c>
      <c r="BF2704" s="194" t="s">
        <v>7442</v>
      </c>
      <c r="BG2704" s="194" t="s">
        <v>7443</v>
      </c>
      <c r="BJ2704" s="230">
        <v>4</v>
      </c>
      <c r="BK2704" s="230" t="s">
        <v>7444</v>
      </c>
      <c r="BL2704" s="198" t="s">
        <v>7412</v>
      </c>
      <c r="CQ2704" s="199">
        <v>1</v>
      </c>
    </row>
    <row r="2705" spans="52:95" x14ac:dyDescent="0.25">
      <c r="AZ2705" s="230" t="s">
        <v>2834</v>
      </c>
      <c r="BA2705" s="230" t="s">
        <v>5332</v>
      </c>
      <c r="BB2705" s="230">
        <v>3</v>
      </c>
      <c r="BC2705" s="194" t="s">
        <v>7472</v>
      </c>
      <c r="BD2705" s="194" t="s">
        <v>14083</v>
      </c>
      <c r="BH2705" s="194"/>
      <c r="BI2705" s="194"/>
      <c r="BJ2705" s="230">
        <v>4</v>
      </c>
      <c r="BK2705" s="230" t="s">
        <v>7474</v>
      </c>
      <c r="BL2705" s="198" t="s">
        <v>7412</v>
      </c>
      <c r="CQ2705" s="199">
        <v>1</v>
      </c>
    </row>
    <row r="2706" spans="52:95" x14ac:dyDescent="0.25">
      <c r="AZ2706" s="230" t="s">
        <v>2834</v>
      </c>
      <c r="BA2706" s="230" t="s">
        <v>5332</v>
      </c>
      <c r="BB2706" s="230">
        <v>4</v>
      </c>
      <c r="BC2706" s="194" t="s">
        <v>7502</v>
      </c>
      <c r="BD2706" s="194" t="s">
        <v>14074</v>
      </c>
      <c r="BJ2706" s="230">
        <v>4</v>
      </c>
      <c r="BK2706" s="230" t="s">
        <v>7504</v>
      </c>
      <c r="BL2706" s="198" t="s">
        <v>7412</v>
      </c>
      <c r="CQ2706" s="199">
        <v>1</v>
      </c>
    </row>
    <row r="2707" spans="52:95" x14ac:dyDescent="0.25">
      <c r="AZ2707" s="230" t="s">
        <v>2834</v>
      </c>
      <c r="BA2707" s="230" t="s">
        <v>5332</v>
      </c>
      <c r="BB2707" s="230">
        <v>5</v>
      </c>
      <c r="BC2707" s="194" t="s">
        <v>7529</v>
      </c>
      <c r="BD2707" s="194" t="s">
        <v>13965</v>
      </c>
      <c r="BE2707" s="194" t="s">
        <v>14085</v>
      </c>
      <c r="BF2707" s="194" t="s">
        <v>7532</v>
      </c>
      <c r="BG2707" s="194" t="s">
        <v>7533</v>
      </c>
      <c r="BJ2707" s="230">
        <v>4</v>
      </c>
      <c r="BK2707" s="230" t="s">
        <v>7534</v>
      </c>
      <c r="BL2707" s="198" t="s">
        <v>7412</v>
      </c>
      <c r="CQ2707" s="199">
        <v>1</v>
      </c>
    </row>
    <row r="2708" spans="52:95" x14ac:dyDescent="0.25">
      <c r="AZ2708" s="230" t="s">
        <v>2834</v>
      </c>
      <c r="BA2708" s="230" t="s">
        <v>7562</v>
      </c>
      <c r="BB2708" s="230">
        <v>1</v>
      </c>
      <c r="BC2708" s="194" t="s">
        <v>7563</v>
      </c>
      <c r="BD2708" s="194" t="s">
        <v>13965</v>
      </c>
      <c r="BI2708" s="194"/>
      <c r="BJ2708" s="230">
        <v>4</v>
      </c>
      <c r="BK2708" s="230" t="s">
        <v>7564</v>
      </c>
      <c r="BL2708" s="198" t="s">
        <v>7412</v>
      </c>
      <c r="CQ2708" s="199">
        <v>1</v>
      </c>
    </row>
    <row r="2709" spans="52:95" x14ac:dyDescent="0.25">
      <c r="AZ2709" s="230" t="s">
        <v>2834</v>
      </c>
      <c r="BA2709" s="230" t="s">
        <v>7562</v>
      </c>
      <c r="BB2709" s="230">
        <v>2</v>
      </c>
      <c r="BC2709" s="194" t="s">
        <v>7589</v>
      </c>
      <c r="BD2709" s="194" t="s">
        <v>7590</v>
      </c>
      <c r="BE2709" s="194" t="s">
        <v>7591</v>
      </c>
      <c r="BF2709" s="194" t="s">
        <v>7443</v>
      </c>
      <c r="BG2709" s="194" t="s">
        <v>7442</v>
      </c>
      <c r="BH2709" s="230" t="s">
        <v>7592</v>
      </c>
      <c r="BJ2709" s="230">
        <v>4</v>
      </c>
      <c r="BK2709" s="230" t="s">
        <v>7593</v>
      </c>
      <c r="BL2709" s="198" t="s">
        <v>7412</v>
      </c>
      <c r="CQ2709" s="199">
        <v>1</v>
      </c>
    </row>
    <row r="2710" spans="52:95" x14ac:dyDescent="0.25">
      <c r="AZ2710" s="230" t="s">
        <v>2834</v>
      </c>
      <c r="BA2710" s="230" t="s">
        <v>7562</v>
      </c>
      <c r="BB2710" s="230">
        <v>3</v>
      </c>
      <c r="BC2710" s="194" t="s">
        <v>7620</v>
      </c>
      <c r="BD2710" s="194" t="s">
        <v>14083</v>
      </c>
      <c r="BH2710" s="194"/>
      <c r="BI2710" s="194"/>
      <c r="BJ2710" s="230">
        <v>4</v>
      </c>
      <c r="BK2710" s="230" t="s">
        <v>7622</v>
      </c>
      <c r="BL2710" s="198" t="s">
        <v>7412</v>
      </c>
      <c r="CQ2710" s="199">
        <v>1</v>
      </c>
    </row>
    <row r="2711" spans="52:95" x14ac:dyDescent="0.25">
      <c r="AZ2711" s="230" t="s">
        <v>2834</v>
      </c>
      <c r="BA2711" s="230" t="s">
        <v>7562</v>
      </c>
      <c r="BB2711" s="230">
        <v>4</v>
      </c>
      <c r="BC2711" s="194" t="s">
        <v>7649</v>
      </c>
      <c r="BD2711" s="194" t="s">
        <v>7650</v>
      </c>
      <c r="BE2711" s="194" t="s">
        <v>7651</v>
      </c>
      <c r="BF2711" s="194" t="s">
        <v>7652</v>
      </c>
      <c r="BG2711" s="194" t="s">
        <v>7653</v>
      </c>
      <c r="BH2711" s="230" t="s">
        <v>7654</v>
      </c>
      <c r="BI2711" s="230" t="s">
        <v>7655</v>
      </c>
      <c r="BJ2711" s="230">
        <v>4</v>
      </c>
      <c r="BK2711" s="230" t="s">
        <v>7656</v>
      </c>
      <c r="BL2711" s="198" t="s">
        <v>7412</v>
      </c>
      <c r="CQ2711" s="199">
        <v>1</v>
      </c>
    </row>
    <row r="2712" spans="52:95" x14ac:dyDescent="0.25">
      <c r="AZ2712" s="230" t="s">
        <v>2834</v>
      </c>
      <c r="BA2712" s="230" t="s">
        <v>7562</v>
      </c>
      <c r="BB2712" s="230">
        <v>5</v>
      </c>
      <c r="BC2712" s="194" t="s">
        <v>7686</v>
      </c>
      <c r="BD2712" s="194" t="s">
        <v>7687</v>
      </c>
      <c r="BE2712" s="194" t="s">
        <v>7688</v>
      </c>
      <c r="BF2712" s="194" t="s">
        <v>7689</v>
      </c>
      <c r="BG2712" s="194" t="s">
        <v>7690</v>
      </c>
      <c r="BH2712" s="230" t="s">
        <v>7691</v>
      </c>
      <c r="BJ2712" s="230">
        <v>4</v>
      </c>
      <c r="BK2712" s="230" t="s">
        <v>7692</v>
      </c>
      <c r="BL2712" s="198" t="s">
        <v>7412</v>
      </c>
      <c r="CQ2712" s="199">
        <v>1</v>
      </c>
    </row>
    <row r="2713" spans="52:95" x14ac:dyDescent="0.25">
      <c r="AZ2713" s="230" t="s">
        <v>2834</v>
      </c>
      <c r="BA2713" s="230" t="s">
        <v>5333</v>
      </c>
      <c r="BB2713" s="230">
        <v>1</v>
      </c>
      <c r="BC2713" s="194" t="s">
        <v>7719</v>
      </c>
      <c r="BD2713" s="194" t="s">
        <v>14083</v>
      </c>
      <c r="BE2713" s="194" t="s">
        <v>10683</v>
      </c>
      <c r="BH2713" s="194"/>
      <c r="BI2713" s="194"/>
      <c r="BJ2713" s="230">
        <v>4</v>
      </c>
      <c r="BK2713" s="230" t="s">
        <v>7720</v>
      </c>
      <c r="BL2713" s="198" t="s">
        <v>7412</v>
      </c>
      <c r="CQ2713" s="199">
        <v>1</v>
      </c>
    </row>
    <row r="2714" spans="52:95" x14ac:dyDescent="0.25">
      <c r="AZ2714" s="230" t="s">
        <v>2834</v>
      </c>
      <c r="BA2714" s="230" t="s">
        <v>5333</v>
      </c>
      <c r="BB2714" s="230">
        <v>2</v>
      </c>
      <c r="BC2714" s="194" t="s">
        <v>7745</v>
      </c>
      <c r="BD2714" s="194" t="s">
        <v>7746</v>
      </c>
      <c r="BE2714" s="194" t="s">
        <v>7747</v>
      </c>
      <c r="BF2714" s="194" t="s">
        <v>7748</v>
      </c>
      <c r="BG2714" s="194" t="s">
        <v>7749</v>
      </c>
      <c r="BH2714" s="194" t="s">
        <v>7750</v>
      </c>
      <c r="BI2714" s="194"/>
      <c r="BJ2714" s="230">
        <v>4</v>
      </c>
      <c r="BK2714" s="230" t="s">
        <v>7751</v>
      </c>
      <c r="BL2714" s="198" t="s">
        <v>7412</v>
      </c>
      <c r="CQ2714" s="199">
        <v>1</v>
      </c>
    </row>
    <row r="2715" spans="52:95" x14ac:dyDescent="0.25">
      <c r="AZ2715" s="230" t="s">
        <v>2834</v>
      </c>
      <c r="BA2715" s="230" t="s">
        <v>5333</v>
      </c>
      <c r="BB2715" s="230">
        <v>3</v>
      </c>
      <c r="BC2715" s="194" t="s">
        <v>7781</v>
      </c>
      <c r="BD2715" s="194" t="s">
        <v>14085</v>
      </c>
      <c r="BE2715" s="194" t="s">
        <v>14083</v>
      </c>
      <c r="BH2715" s="194"/>
      <c r="BI2715" s="194"/>
      <c r="BJ2715" s="230">
        <v>4</v>
      </c>
      <c r="BK2715" s="230" t="s">
        <v>7782</v>
      </c>
      <c r="BL2715" s="198" t="s">
        <v>7412</v>
      </c>
      <c r="CQ2715" s="199">
        <v>1</v>
      </c>
    </row>
    <row r="2716" spans="52:95" x14ac:dyDescent="0.25">
      <c r="AZ2716" s="230" t="s">
        <v>2834</v>
      </c>
      <c r="BA2716" s="230" t="s">
        <v>5333</v>
      </c>
      <c r="BB2716" s="230">
        <v>4</v>
      </c>
      <c r="BC2716" s="194" t="s">
        <v>7806</v>
      </c>
      <c r="BD2716" s="194" t="s">
        <v>7807</v>
      </c>
      <c r="BE2716" s="194" t="s">
        <v>7808</v>
      </c>
      <c r="BF2716" s="194" t="s">
        <v>7654</v>
      </c>
      <c r="BG2716" s="194" t="s">
        <v>7809</v>
      </c>
      <c r="BH2716" s="194" t="s">
        <v>7810</v>
      </c>
      <c r="BI2716" s="194" t="s">
        <v>7811</v>
      </c>
      <c r="BJ2716" s="230">
        <v>4</v>
      </c>
      <c r="BK2716" s="230" t="s">
        <v>7812</v>
      </c>
      <c r="BL2716" s="198" t="s">
        <v>7412</v>
      </c>
      <c r="CQ2716" s="199">
        <v>1</v>
      </c>
    </row>
    <row r="2717" spans="52:95" x14ac:dyDescent="0.25">
      <c r="AZ2717" s="230" t="s">
        <v>2834</v>
      </c>
      <c r="BA2717" s="230" t="s">
        <v>5333</v>
      </c>
      <c r="BB2717" s="230">
        <v>5</v>
      </c>
      <c r="BC2717" s="194" t="s">
        <v>7836</v>
      </c>
      <c r="BD2717" s="194" t="s">
        <v>7837</v>
      </c>
      <c r="BE2717" s="194" t="s">
        <v>7838</v>
      </c>
      <c r="BF2717" s="194" t="s">
        <v>7839</v>
      </c>
      <c r="BG2717" s="194" t="s">
        <v>7840</v>
      </c>
      <c r="BH2717" s="194" t="s">
        <v>7533</v>
      </c>
      <c r="BI2717" s="194"/>
      <c r="BJ2717" s="230">
        <v>4</v>
      </c>
      <c r="BK2717" s="230" t="s">
        <v>7841</v>
      </c>
      <c r="BL2717" s="198" t="s">
        <v>7412</v>
      </c>
      <c r="CQ2717" s="199">
        <v>1</v>
      </c>
    </row>
    <row r="2718" spans="52:95" x14ac:dyDescent="0.25">
      <c r="AZ2718" s="230" t="s">
        <v>2846</v>
      </c>
      <c r="BA2718" s="230" t="s">
        <v>5332</v>
      </c>
      <c r="BB2718" s="230">
        <v>1</v>
      </c>
      <c r="BC2718" s="194" t="s">
        <v>7408</v>
      </c>
      <c r="BD2718" s="194" t="s">
        <v>14086</v>
      </c>
      <c r="BE2718" s="194" t="s">
        <v>10683</v>
      </c>
      <c r="BH2718" s="194"/>
      <c r="BI2718" s="194"/>
      <c r="BJ2718" s="230">
        <v>4</v>
      </c>
      <c r="BK2718" s="230" t="s">
        <v>7411</v>
      </c>
      <c r="BL2718" s="198" t="s">
        <v>7412</v>
      </c>
      <c r="CQ2718" s="199">
        <v>1</v>
      </c>
    </row>
    <row r="2719" spans="52:95" x14ac:dyDescent="0.25">
      <c r="AZ2719" s="230" t="s">
        <v>2846</v>
      </c>
      <c r="BA2719" s="230" t="s">
        <v>5332</v>
      </c>
      <c r="BB2719" s="230">
        <v>2</v>
      </c>
      <c r="BC2719" s="194" t="s">
        <v>7439</v>
      </c>
      <c r="BD2719" s="194" t="s">
        <v>14087</v>
      </c>
      <c r="BE2719" s="194" t="s">
        <v>7441</v>
      </c>
      <c r="BF2719" s="194" t="s">
        <v>7442</v>
      </c>
      <c r="BG2719" s="194" t="s">
        <v>7443</v>
      </c>
      <c r="BJ2719" s="230">
        <v>4</v>
      </c>
      <c r="BK2719" s="230" t="s">
        <v>7444</v>
      </c>
      <c r="BL2719" s="198" t="s">
        <v>7412</v>
      </c>
      <c r="CQ2719" s="199">
        <v>1</v>
      </c>
    </row>
    <row r="2720" spans="52:95" x14ac:dyDescent="0.25">
      <c r="AZ2720" s="230" t="s">
        <v>2846</v>
      </c>
      <c r="BA2720" s="230" t="s">
        <v>5332</v>
      </c>
      <c r="BB2720" s="230">
        <v>3</v>
      </c>
      <c r="BC2720" s="194" t="s">
        <v>7472</v>
      </c>
      <c r="BD2720" s="194" t="s">
        <v>14086</v>
      </c>
      <c r="BH2720" s="194"/>
      <c r="BI2720" s="194"/>
      <c r="BJ2720" s="230">
        <v>4</v>
      </c>
      <c r="BK2720" s="230" t="s">
        <v>7474</v>
      </c>
      <c r="BL2720" s="198" t="s">
        <v>7412</v>
      </c>
      <c r="CQ2720" s="199">
        <v>1</v>
      </c>
    </row>
    <row r="2721" spans="52:95" x14ac:dyDescent="0.25">
      <c r="AZ2721" s="230" t="s">
        <v>2846</v>
      </c>
      <c r="BA2721" s="230" t="s">
        <v>5332</v>
      </c>
      <c r="BB2721" s="230">
        <v>4</v>
      </c>
      <c r="BC2721" s="194" t="s">
        <v>7502</v>
      </c>
      <c r="BD2721" s="194" t="s">
        <v>14074</v>
      </c>
      <c r="BJ2721" s="230">
        <v>4</v>
      </c>
      <c r="BK2721" s="230" t="s">
        <v>7504</v>
      </c>
      <c r="BL2721" s="198" t="s">
        <v>7412</v>
      </c>
      <c r="CQ2721" s="199">
        <v>1</v>
      </c>
    </row>
    <row r="2722" spans="52:95" x14ac:dyDescent="0.25">
      <c r="AZ2722" s="230" t="s">
        <v>2846</v>
      </c>
      <c r="BA2722" s="230" t="s">
        <v>5332</v>
      </c>
      <c r="BB2722" s="230">
        <v>5</v>
      </c>
      <c r="BC2722" s="194" t="s">
        <v>7529</v>
      </c>
      <c r="BD2722" s="194" t="s">
        <v>14088</v>
      </c>
      <c r="BE2722" s="194" t="s">
        <v>7532</v>
      </c>
      <c r="BF2722" s="194" t="s">
        <v>7533</v>
      </c>
      <c r="BJ2722" s="230">
        <v>4</v>
      </c>
      <c r="BK2722" s="230" t="s">
        <v>7534</v>
      </c>
      <c r="BL2722" s="198" t="s">
        <v>7412</v>
      </c>
      <c r="CQ2722" s="199">
        <v>1</v>
      </c>
    </row>
    <row r="2723" spans="52:95" x14ac:dyDescent="0.25">
      <c r="AZ2723" s="230" t="s">
        <v>2846</v>
      </c>
      <c r="BA2723" s="230" t="s">
        <v>7562</v>
      </c>
      <c r="BB2723" s="230">
        <v>1</v>
      </c>
      <c r="BC2723" s="194" t="s">
        <v>7563</v>
      </c>
      <c r="BD2723" s="194" t="s">
        <v>14089</v>
      </c>
      <c r="BI2723" s="194"/>
      <c r="BJ2723" s="230">
        <v>4</v>
      </c>
      <c r="BK2723" s="230" t="s">
        <v>7564</v>
      </c>
      <c r="BL2723" s="198" t="s">
        <v>7412</v>
      </c>
      <c r="CQ2723" s="199">
        <v>1</v>
      </c>
    </row>
    <row r="2724" spans="52:95" x14ac:dyDescent="0.25">
      <c r="AZ2724" s="230" t="s">
        <v>2846</v>
      </c>
      <c r="BA2724" s="230" t="s">
        <v>7562</v>
      </c>
      <c r="BB2724" s="230">
        <v>2</v>
      </c>
      <c r="BC2724" s="194" t="s">
        <v>7589</v>
      </c>
      <c r="BD2724" s="194" t="s">
        <v>7590</v>
      </c>
      <c r="BE2724" s="194" t="s">
        <v>7591</v>
      </c>
      <c r="BF2724" s="194" t="s">
        <v>7443</v>
      </c>
      <c r="BG2724" s="194" t="s">
        <v>7442</v>
      </c>
      <c r="BH2724" s="230" t="s">
        <v>7592</v>
      </c>
      <c r="BJ2724" s="230">
        <v>4</v>
      </c>
      <c r="BK2724" s="230" t="s">
        <v>7593</v>
      </c>
      <c r="BL2724" s="198" t="s">
        <v>7412</v>
      </c>
      <c r="CQ2724" s="199">
        <v>1</v>
      </c>
    </row>
    <row r="2725" spans="52:95" x14ac:dyDescent="0.25">
      <c r="AZ2725" s="230" t="s">
        <v>2846</v>
      </c>
      <c r="BA2725" s="230" t="s">
        <v>7562</v>
      </c>
      <c r="BB2725" s="230">
        <v>3</v>
      </c>
      <c r="BC2725" s="194" t="s">
        <v>7620</v>
      </c>
      <c r="BD2725" s="194" t="s">
        <v>14086</v>
      </c>
      <c r="BH2725" s="194"/>
      <c r="BI2725" s="194"/>
      <c r="BJ2725" s="230">
        <v>4</v>
      </c>
      <c r="BK2725" s="230" t="s">
        <v>7622</v>
      </c>
      <c r="BL2725" s="198" t="s">
        <v>7412</v>
      </c>
      <c r="CQ2725" s="199">
        <v>1</v>
      </c>
    </row>
    <row r="2726" spans="52:95" x14ac:dyDescent="0.25">
      <c r="AZ2726" s="230" t="s">
        <v>2846</v>
      </c>
      <c r="BA2726" s="230" t="s">
        <v>7562</v>
      </c>
      <c r="BB2726" s="230">
        <v>4</v>
      </c>
      <c r="BC2726" s="194" t="s">
        <v>7649</v>
      </c>
      <c r="BD2726" s="194" t="s">
        <v>7650</v>
      </c>
      <c r="BE2726" s="194" t="s">
        <v>7651</v>
      </c>
      <c r="BF2726" s="194" t="s">
        <v>7652</v>
      </c>
      <c r="BG2726" s="194" t="s">
        <v>7653</v>
      </c>
      <c r="BH2726" s="230" t="s">
        <v>7654</v>
      </c>
      <c r="BI2726" s="230" t="s">
        <v>7655</v>
      </c>
      <c r="BJ2726" s="230">
        <v>4</v>
      </c>
      <c r="BK2726" s="230" t="s">
        <v>7656</v>
      </c>
      <c r="BL2726" s="198" t="s">
        <v>7412</v>
      </c>
      <c r="CQ2726" s="199">
        <v>1</v>
      </c>
    </row>
    <row r="2727" spans="52:95" x14ac:dyDescent="0.25">
      <c r="AZ2727" s="230" t="s">
        <v>2846</v>
      </c>
      <c r="BA2727" s="230" t="s">
        <v>7562</v>
      </c>
      <c r="BB2727" s="230">
        <v>5</v>
      </c>
      <c r="BC2727" s="194" t="s">
        <v>7686</v>
      </c>
      <c r="BD2727" s="194" t="s">
        <v>7687</v>
      </c>
      <c r="BE2727" s="194" t="s">
        <v>7688</v>
      </c>
      <c r="BF2727" s="194" t="s">
        <v>7689</v>
      </c>
      <c r="BG2727" s="194" t="s">
        <v>7690</v>
      </c>
      <c r="BH2727" s="230" t="s">
        <v>7691</v>
      </c>
      <c r="BJ2727" s="230">
        <v>4</v>
      </c>
      <c r="BK2727" s="230" t="s">
        <v>7692</v>
      </c>
      <c r="BL2727" s="198" t="s">
        <v>7412</v>
      </c>
      <c r="CQ2727" s="199">
        <v>1</v>
      </c>
    </row>
    <row r="2728" spans="52:95" x14ac:dyDescent="0.25">
      <c r="AZ2728" s="230" t="s">
        <v>2846</v>
      </c>
      <c r="BA2728" s="230" t="s">
        <v>5333</v>
      </c>
      <c r="BB2728" s="230">
        <v>1</v>
      </c>
      <c r="BC2728" s="194" t="s">
        <v>7719</v>
      </c>
      <c r="BD2728" s="194" t="s">
        <v>14086</v>
      </c>
      <c r="BE2728" s="194" t="s">
        <v>10683</v>
      </c>
      <c r="BH2728" s="194"/>
      <c r="BI2728" s="194"/>
      <c r="BJ2728" s="230">
        <v>4</v>
      </c>
      <c r="BK2728" s="230" t="s">
        <v>7720</v>
      </c>
      <c r="BL2728" s="198" t="s">
        <v>7412</v>
      </c>
      <c r="CQ2728" s="199">
        <v>1</v>
      </c>
    </row>
    <row r="2729" spans="52:95" x14ac:dyDescent="0.25">
      <c r="AZ2729" s="230" t="s">
        <v>2846</v>
      </c>
      <c r="BA2729" s="230" t="s">
        <v>5333</v>
      </c>
      <c r="BB2729" s="230">
        <v>2</v>
      </c>
      <c r="BC2729" s="194" t="s">
        <v>7745</v>
      </c>
      <c r="BD2729" s="194" t="s">
        <v>7746</v>
      </c>
      <c r="BE2729" s="194" t="s">
        <v>7747</v>
      </c>
      <c r="BF2729" s="194" t="s">
        <v>7748</v>
      </c>
      <c r="BG2729" s="194" t="s">
        <v>7749</v>
      </c>
      <c r="BH2729" s="194" t="s">
        <v>7750</v>
      </c>
      <c r="BI2729" s="194"/>
      <c r="BJ2729" s="230">
        <v>4</v>
      </c>
      <c r="BK2729" s="230" t="s">
        <v>7751</v>
      </c>
      <c r="BL2729" s="198" t="s">
        <v>7412</v>
      </c>
      <c r="CQ2729" s="199">
        <v>1</v>
      </c>
    </row>
    <row r="2730" spans="52:95" x14ac:dyDescent="0.25">
      <c r="AZ2730" s="230" t="s">
        <v>2846</v>
      </c>
      <c r="BA2730" s="230" t="s">
        <v>5333</v>
      </c>
      <c r="BB2730" s="230">
        <v>3</v>
      </c>
      <c r="BC2730" s="194" t="s">
        <v>7781</v>
      </c>
      <c r="BD2730" s="194" t="s">
        <v>14088</v>
      </c>
      <c r="BE2730" s="194" t="s">
        <v>14086</v>
      </c>
      <c r="BH2730" s="194"/>
      <c r="BI2730" s="194"/>
      <c r="BJ2730" s="230">
        <v>4</v>
      </c>
      <c r="BK2730" s="230" t="s">
        <v>7782</v>
      </c>
      <c r="BL2730" s="198" t="s">
        <v>7412</v>
      </c>
      <c r="CQ2730" s="199">
        <v>1</v>
      </c>
    </row>
    <row r="2731" spans="52:95" x14ac:dyDescent="0.25">
      <c r="AZ2731" s="230" t="s">
        <v>2846</v>
      </c>
      <c r="BA2731" s="230" t="s">
        <v>5333</v>
      </c>
      <c r="BB2731" s="230">
        <v>4</v>
      </c>
      <c r="BC2731" s="194" t="s">
        <v>7806</v>
      </c>
      <c r="BD2731" s="194" t="s">
        <v>7807</v>
      </c>
      <c r="BE2731" s="194" t="s">
        <v>7808</v>
      </c>
      <c r="BF2731" s="194" t="s">
        <v>7654</v>
      </c>
      <c r="BG2731" s="194" t="s">
        <v>7809</v>
      </c>
      <c r="BH2731" s="194" t="s">
        <v>7810</v>
      </c>
      <c r="BI2731" s="194" t="s">
        <v>7811</v>
      </c>
      <c r="BJ2731" s="230">
        <v>4</v>
      </c>
      <c r="BK2731" s="230" t="s">
        <v>7812</v>
      </c>
      <c r="BL2731" s="198" t="s">
        <v>7412</v>
      </c>
      <c r="CQ2731" s="199">
        <v>1</v>
      </c>
    </row>
    <row r="2732" spans="52:95" x14ac:dyDescent="0.25">
      <c r="AZ2732" s="230" t="s">
        <v>2846</v>
      </c>
      <c r="BA2732" s="230" t="s">
        <v>5333</v>
      </c>
      <c r="BB2732" s="230">
        <v>5</v>
      </c>
      <c r="BC2732" s="194" t="s">
        <v>7836</v>
      </c>
      <c r="BD2732" s="194" t="s">
        <v>7837</v>
      </c>
      <c r="BE2732" s="194" t="s">
        <v>7838</v>
      </c>
      <c r="BF2732" s="194" t="s">
        <v>7839</v>
      </c>
      <c r="BG2732" s="194" t="s">
        <v>7840</v>
      </c>
      <c r="BH2732" s="194" t="s">
        <v>7533</v>
      </c>
      <c r="BI2732" s="194"/>
      <c r="BJ2732" s="230">
        <v>4</v>
      </c>
      <c r="BK2732" s="230" t="s">
        <v>7841</v>
      </c>
      <c r="BL2732" s="198" t="s">
        <v>7412</v>
      </c>
      <c r="CQ2732" s="199">
        <v>1</v>
      </c>
    </row>
    <row r="2733" spans="52:95" x14ac:dyDescent="0.25">
      <c r="AZ2733" s="230" t="s">
        <v>2870</v>
      </c>
      <c r="BA2733" s="230" t="s">
        <v>5332</v>
      </c>
      <c r="BB2733" s="230">
        <v>1</v>
      </c>
      <c r="BC2733" s="194" t="s">
        <v>7408</v>
      </c>
      <c r="BD2733" s="194" t="s">
        <v>14090</v>
      </c>
      <c r="BE2733" s="194" t="s">
        <v>10683</v>
      </c>
      <c r="BI2733" s="194"/>
      <c r="BJ2733" s="230">
        <v>4</v>
      </c>
      <c r="BK2733" s="230" t="s">
        <v>7411</v>
      </c>
      <c r="BL2733" s="198" t="s">
        <v>7412</v>
      </c>
      <c r="CQ2733" s="199">
        <v>1</v>
      </c>
    </row>
    <row r="2734" spans="52:95" x14ac:dyDescent="0.25">
      <c r="AZ2734" s="230" t="s">
        <v>2870</v>
      </c>
      <c r="BA2734" s="230" t="s">
        <v>5332</v>
      </c>
      <c r="BB2734" s="230">
        <v>2</v>
      </c>
      <c r="BC2734" s="194" t="s">
        <v>7439</v>
      </c>
      <c r="BD2734" s="194" t="s">
        <v>14091</v>
      </c>
      <c r="BE2734" s="194" t="s">
        <v>7441</v>
      </c>
      <c r="BF2734" s="194" t="s">
        <v>7442</v>
      </c>
      <c r="BG2734" s="194" t="s">
        <v>7443</v>
      </c>
      <c r="BJ2734" s="230">
        <v>4</v>
      </c>
      <c r="BK2734" s="230" t="s">
        <v>7444</v>
      </c>
      <c r="BL2734" s="198" t="s">
        <v>7412</v>
      </c>
      <c r="CQ2734" s="199">
        <v>1</v>
      </c>
    </row>
    <row r="2735" spans="52:95" x14ac:dyDescent="0.25">
      <c r="AZ2735" s="230" t="s">
        <v>2870</v>
      </c>
      <c r="BA2735" s="230" t="s">
        <v>5332</v>
      </c>
      <c r="BB2735" s="230">
        <v>3</v>
      </c>
      <c r="BC2735" s="194" t="s">
        <v>7472</v>
      </c>
      <c r="BD2735" s="194" t="s">
        <v>14090</v>
      </c>
      <c r="BI2735" s="194"/>
      <c r="BJ2735" s="230">
        <v>4</v>
      </c>
      <c r="BK2735" s="230" t="s">
        <v>7474</v>
      </c>
      <c r="BL2735" s="198" t="s">
        <v>7412</v>
      </c>
      <c r="CQ2735" s="199">
        <v>1</v>
      </c>
    </row>
    <row r="2736" spans="52:95" x14ac:dyDescent="0.25">
      <c r="AZ2736" s="230" t="s">
        <v>2870</v>
      </c>
      <c r="BA2736" s="230" t="s">
        <v>5332</v>
      </c>
      <c r="BB2736" s="230">
        <v>4</v>
      </c>
      <c r="BC2736" s="194" t="s">
        <v>7502</v>
      </c>
      <c r="BD2736" s="194" t="s">
        <v>14074</v>
      </c>
      <c r="BJ2736" s="230">
        <v>4</v>
      </c>
      <c r="BK2736" s="230" t="s">
        <v>7504</v>
      </c>
      <c r="BL2736" s="198" t="s">
        <v>7412</v>
      </c>
      <c r="CQ2736" s="199">
        <v>1</v>
      </c>
    </row>
    <row r="2737" spans="52:95" x14ac:dyDescent="0.25">
      <c r="AZ2737" s="230" t="s">
        <v>2870</v>
      </c>
      <c r="BA2737" s="230" t="s">
        <v>5332</v>
      </c>
      <c r="BB2737" s="230">
        <v>5</v>
      </c>
      <c r="BC2737" s="194" t="s">
        <v>7529</v>
      </c>
      <c r="BD2737" s="194" t="s">
        <v>14092</v>
      </c>
      <c r="BE2737" s="194" t="s">
        <v>7532</v>
      </c>
      <c r="BF2737" s="194" t="s">
        <v>7533</v>
      </c>
      <c r="BJ2737" s="230">
        <v>4</v>
      </c>
      <c r="BK2737" s="230" t="s">
        <v>7534</v>
      </c>
      <c r="BL2737" s="198" t="s">
        <v>7412</v>
      </c>
      <c r="CQ2737" s="199">
        <v>1</v>
      </c>
    </row>
    <row r="2738" spans="52:95" x14ac:dyDescent="0.25">
      <c r="AZ2738" s="230" t="s">
        <v>2870</v>
      </c>
      <c r="BA2738" s="230" t="s">
        <v>7562</v>
      </c>
      <c r="BB2738" s="230">
        <v>1</v>
      </c>
      <c r="BC2738" s="194" t="s">
        <v>7563</v>
      </c>
      <c r="BD2738" s="194" t="s">
        <v>14093</v>
      </c>
      <c r="BI2738" s="194"/>
      <c r="BJ2738" s="230">
        <v>4</v>
      </c>
      <c r="BK2738" s="230" t="s">
        <v>7564</v>
      </c>
      <c r="BL2738" s="198" t="s">
        <v>7412</v>
      </c>
      <c r="CQ2738" s="199">
        <v>1</v>
      </c>
    </row>
    <row r="2739" spans="52:95" x14ac:dyDescent="0.25">
      <c r="AZ2739" s="230" t="s">
        <v>2870</v>
      </c>
      <c r="BA2739" s="230" t="s">
        <v>7562</v>
      </c>
      <c r="BB2739" s="230">
        <v>2</v>
      </c>
      <c r="BC2739" s="194" t="s">
        <v>7589</v>
      </c>
      <c r="BD2739" s="194" t="s">
        <v>7590</v>
      </c>
      <c r="BE2739" s="194" t="s">
        <v>7591</v>
      </c>
      <c r="BF2739" s="194" t="s">
        <v>7443</v>
      </c>
      <c r="BG2739" s="194" t="s">
        <v>7442</v>
      </c>
      <c r="BH2739" s="230" t="s">
        <v>7592</v>
      </c>
      <c r="BJ2739" s="230">
        <v>4</v>
      </c>
      <c r="BK2739" s="230" t="s">
        <v>7593</v>
      </c>
      <c r="BL2739" s="198" t="s">
        <v>7412</v>
      </c>
      <c r="CQ2739" s="199">
        <v>1</v>
      </c>
    </row>
    <row r="2740" spans="52:95" x14ac:dyDescent="0.25">
      <c r="AZ2740" s="230" t="s">
        <v>2870</v>
      </c>
      <c r="BA2740" s="230" t="s">
        <v>7562</v>
      </c>
      <c r="BB2740" s="230">
        <v>3</v>
      </c>
      <c r="BC2740" s="194" t="s">
        <v>7620</v>
      </c>
      <c r="BD2740" s="194" t="s">
        <v>14090</v>
      </c>
      <c r="BI2740" s="194"/>
      <c r="BJ2740" s="230">
        <v>4</v>
      </c>
      <c r="BK2740" s="230" t="s">
        <v>7622</v>
      </c>
      <c r="BL2740" s="198" t="s">
        <v>7412</v>
      </c>
      <c r="CQ2740" s="199">
        <v>1</v>
      </c>
    </row>
    <row r="2741" spans="52:95" x14ac:dyDescent="0.25">
      <c r="AZ2741" s="230" t="s">
        <v>2870</v>
      </c>
      <c r="BA2741" s="230" t="s">
        <v>7562</v>
      </c>
      <c r="BB2741" s="230">
        <v>4</v>
      </c>
      <c r="BC2741" s="194" t="s">
        <v>7649</v>
      </c>
      <c r="BD2741" s="194" t="s">
        <v>7650</v>
      </c>
      <c r="BE2741" s="194" t="s">
        <v>7651</v>
      </c>
      <c r="BF2741" s="194" t="s">
        <v>7652</v>
      </c>
      <c r="BG2741" s="194" t="s">
        <v>7653</v>
      </c>
      <c r="BH2741" s="230" t="s">
        <v>7654</v>
      </c>
      <c r="BI2741" s="230" t="s">
        <v>7655</v>
      </c>
      <c r="BJ2741" s="230">
        <v>4</v>
      </c>
      <c r="BK2741" s="230" t="s">
        <v>7656</v>
      </c>
      <c r="BL2741" s="198" t="s">
        <v>7412</v>
      </c>
      <c r="CQ2741" s="199">
        <v>1</v>
      </c>
    </row>
    <row r="2742" spans="52:95" x14ac:dyDescent="0.25">
      <c r="AZ2742" s="230" t="s">
        <v>2870</v>
      </c>
      <c r="BA2742" s="230" t="s">
        <v>7562</v>
      </c>
      <c r="BB2742" s="230">
        <v>5</v>
      </c>
      <c r="BC2742" s="194" t="s">
        <v>7686</v>
      </c>
      <c r="BD2742" s="194" t="s">
        <v>7687</v>
      </c>
      <c r="BE2742" s="194" t="s">
        <v>7688</v>
      </c>
      <c r="BF2742" s="194" t="s">
        <v>7689</v>
      </c>
      <c r="BG2742" s="194" t="s">
        <v>7690</v>
      </c>
      <c r="BH2742" s="230" t="s">
        <v>7691</v>
      </c>
      <c r="BJ2742" s="230">
        <v>4</v>
      </c>
      <c r="BK2742" s="230" t="s">
        <v>7692</v>
      </c>
      <c r="BL2742" s="198" t="s">
        <v>7412</v>
      </c>
      <c r="CQ2742" s="199">
        <v>1</v>
      </c>
    </row>
    <row r="2743" spans="52:95" x14ac:dyDescent="0.25">
      <c r="AZ2743" s="230" t="s">
        <v>2870</v>
      </c>
      <c r="BA2743" s="230" t="s">
        <v>5333</v>
      </c>
      <c r="BB2743" s="230">
        <v>1</v>
      </c>
      <c r="BC2743" s="194" t="s">
        <v>7719</v>
      </c>
      <c r="BD2743" s="194" t="s">
        <v>14090</v>
      </c>
      <c r="BE2743" s="194" t="s">
        <v>10683</v>
      </c>
      <c r="BH2743" s="194"/>
      <c r="BI2743" s="194"/>
      <c r="BJ2743" s="230">
        <v>4</v>
      </c>
      <c r="BK2743" s="230" t="s">
        <v>7720</v>
      </c>
      <c r="BL2743" s="198" t="s">
        <v>7412</v>
      </c>
      <c r="CQ2743" s="199">
        <v>1</v>
      </c>
    </row>
    <row r="2744" spans="52:95" x14ac:dyDescent="0.25">
      <c r="AZ2744" s="230" t="s">
        <v>2870</v>
      </c>
      <c r="BA2744" s="230" t="s">
        <v>5333</v>
      </c>
      <c r="BB2744" s="230">
        <v>2</v>
      </c>
      <c r="BC2744" s="194" t="s">
        <v>7745</v>
      </c>
      <c r="BD2744" s="194" t="s">
        <v>7746</v>
      </c>
      <c r="BE2744" s="194" t="s">
        <v>7747</v>
      </c>
      <c r="BF2744" s="194" t="s">
        <v>7748</v>
      </c>
      <c r="BG2744" s="194" t="s">
        <v>7749</v>
      </c>
      <c r="BH2744" s="194" t="s">
        <v>7750</v>
      </c>
      <c r="BI2744" s="194"/>
      <c r="BJ2744" s="230">
        <v>4</v>
      </c>
      <c r="BK2744" s="230" t="s">
        <v>7751</v>
      </c>
      <c r="BL2744" s="198" t="s">
        <v>7412</v>
      </c>
      <c r="CQ2744" s="199">
        <v>1</v>
      </c>
    </row>
    <row r="2745" spans="52:95" x14ac:dyDescent="0.25">
      <c r="AZ2745" s="230" t="s">
        <v>2870</v>
      </c>
      <c r="BA2745" s="230" t="s">
        <v>5333</v>
      </c>
      <c r="BB2745" s="230">
        <v>3</v>
      </c>
      <c r="BC2745" s="194" t="s">
        <v>7781</v>
      </c>
      <c r="BD2745" s="194" t="s">
        <v>14092</v>
      </c>
      <c r="BE2745" s="194" t="s">
        <v>14090</v>
      </c>
      <c r="BH2745" s="194"/>
      <c r="BI2745" s="194"/>
      <c r="BJ2745" s="230">
        <v>4</v>
      </c>
      <c r="BK2745" s="230" t="s">
        <v>7782</v>
      </c>
      <c r="BL2745" s="198" t="s">
        <v>7412</v>
      </c>
      <c r="CQ2745" s="199">
        <v>1</v>
      </c>
    </row>
    <row r="2746" spans="52:95" x14ac:dyDescent="0.25">
      <c r="AZ2746" s="230" t="s">
        <v>2870</v>
      </c>
      <c r="BA2746" s="230" t="s">
        <v>5333</v>
      </c>
      <c r="BB2746" s="230">
        <v>4</v>
      </c>
      <c r="BC2746" s="194" t="s">
        <v>7806</v>
      </c>
      <c r="BD2746" s="194" t="s">
        <v>7807</v>
      </c>
      <c r="BE2746" s="194" t="s">
        <v>7808</v>
      </c>
      <c r="BF2746" s="194" t="s">
        <v>7654</v>
      </c>
      <c r="BG2746" s="194" t="s">
        <v>7809</v>
      </c>
      <c r="BH2746" s="194" t="s">
        <v>7810</v>
      </c>
      <c r="BI2746" s="194" t="s">
        <v>7811</v>
      </c>
      <c r="BJ2746" s="230">
        <v>4</v>
      </c>
      <c r="BK2746" s="230" t="s">
        <v>7812</v>
      </c>
      <c r="BL2746" s="198" t="s">
        <v>7412</v>
      </c>
      <c r="CQ2746" s="199">
        <v>1</v>
      </c>
    </row>
    <row r="2747" spans="52:95" x14ac:dyDescent="0.25">
      <c r="AZ2747" s="230" t="s">
        <v>2870</v>
      </c>
      <c r="BA2747" s="230" t="s">
        <v>5333</v>
      </c>
      <c r="BB2747" s="230">
        <v>5</v>
      </c>
      <c r="BC2747" s="194" t="s">
        <v>7836</v>
      </c>
      <c r="BD2747" s="194" t="s">
        <v>7837</v>
      </c>
      <c r="BE2747" s="194" t="s">
        <v>7838</v>
      </c>
      <c r="BF2747" s="194" t="s">
        <v>7839</v>
      </c>
      <c r="BG2747" s="194" t="s">
        <v>7840</v>
      </c>
      <c r="BH2747" s="194" t="s">
        <v>7533</v>
      </c>
      <c r="BI2747" s="194"/>
      <c r="BJ2747" s="230">
        <v>4</v>
      </c>
      <c r="BK2747" s="230" t="s">
        <v>7841</v>
      </c>
      <c r="BL2747" s="198" t="s">
        <v>7412</v>
      </c>
      <c r="CQ2747" s="199">
        <v>1</v>
      </c>
    </row>
    <row r="2748" spans="52:95" x14ac:dyDescent="0.25">
      <c r="AZ2748" s="230" t="s">
        <v>2893</v>
      </c>
      <c r="BA2748" s="230" t="s">
        <v>5332</v>
      </c>
      <c r="BB2748" s="230">
        <v>1</v>
      </c>
      <c r="BC2748" s="194" t="s">
        <v>7408</v>
      </c>
      <c r="BD2748" s="194" t="s">
        <v>14094</v>
      </c>
      <c r="BE2748" s="194" t="s">
        <v>10683</v>
      </c>
      <c r="BH2748" s="194"/>
      <c r="BI2748" s="194"/>
      <c r="BJ2748" s="230">
        <v>4</v>
      </c>
      <c r="BK2748" s="230" t="s">
        <v>7411</v>
      </c>
      <c r="BL2748" s="198" t="s">
        <v>7412</v>
      </c>
      <c r="CQ2748" s="199">
        <v>1</v>
      </c>
    </row>
    <row r="2749" spans="52:95" x14ac:dyDescent="0.25">
      <c r="AZ2749" s="230" t="s">
        <v>2893</v>
      </c>
      <c r="BA2749" s="230" t="s">
        <v>5332</v>
      </c>
      <c r="BB2749" s="230">
        <v>2</v>
      </c>
      <c r="BC2749" s="194" t="s">
        <v>7439</v>
      </c>
      <c r="BD2749" s="194" t="s">
        <v>14095</v>
      </c>
      <c r="BE2749" s="194" t="s">
        <v>7441</v>
      </c>
      <c r="BF2749" s="194" t="s">
        <v>7442</v>
      </c>
      <c r="BG2749" s="194" t="s">
        <v>7443</v>
      </c>
      <c r="BJ2749" s="230">
        <v>4</v>
      </c>
      <c r="BK2749" s="230" t="s">
        <v>7444</v>
      </c>
      <c r="BL2749" s="198" t="s">
        <v>7412</v>
      </c>
      <c r="CQ2749" s="199">
        <v>1</v>
      </c>
    </row>
    <row r="2750" spans="52:95" x14ac:dyDescent="0.25">
      <c r="AZ2750" s="230" t="s">
        <v>2893</v>
      </c>
      <c r="BA2750" s="230" t="s">
        <v>5332</v>
      </c>
      <c r="BB2750" s="230">
        <v>3</v>
      </c>
      <c r="BC2750" s="194" t="s">
        <v>7472</v>
      </c>
      <c r="BD2750" s="194" t="s">
        <v>14094</v>
      </c>
      <c r="BH2750" s="194"/>
      <c r="BI2750" s="194"/>
      <c r="BJ2750" s="230">
        <v>4</v>
      </c>
      <c r="BK2750" s="230" t="s">
        <v>7474</v>
      </c>
      <c r="BL2750" s="198" t="s">
        <v>7412</v>
      </c>
      <c r="CQ2750" s="199">
        <v>1</v>
      </c>
    </row>
    <row r="2751" spans="52:95" x14ac:dyDescent="0.25">
      <c r="AZ2751" s="230" t="s">
        <v>2893</v>
      </c>
      <c r="BA2751" s="230" t="s">
        <v>5332</v>
      </c>
      <c r="BB2751" s="230">
        <v>4</v>
      </c>
      <c r="BC2751" s="194" t="s">
        <v>7502</v>
      </c>
      <c r="BD2751" s="194" t="s">
        <v>14074</v>
      </c>
      <c r="BJ2751" s="230">
        <v>4</v>
      </c>
      <c r="BK2751" s="230" t="s">
        <v>7504</v>
      </c>
      <c r="BL2751" s="198" t="s">
        <v>7412</v>
      </c>
      <c r="CQ2751" s="199">
        <v>1</v>
      </c>
    </row>
    <row r="2752" spans="52:95" x14ac:dyDescent="0.25">
      <c r="AZ2752" s="230" t="s">
        <v>2893</v>
      </c>
      <c r="BA2752" s="230" t="s">
        <v>5332</v>
      </c>
      <c r="BB2752" s="230">
        <v>5</v>
      </c>
      <c r="BC2752" s="194" t="s">
        <v>7529</v>
      </c>
      <c r="BD2752" s="194" t="s">
        <v>14096</v>
      </c>
      <c r="BE2752" s="194" t="s">
        <v>7532</v>
      </c>
      <c r="BF2752" s="194" t="s">
        <v>7533</v>
      </c>
      <c r="BJ2752" s="230">
        <v>4</v>
      </c>
      <c r="BK2752" s="230" t="s">
        <v>7534</v>
      </c>
      <c r="BL2752" s="198" t="s">
        <v>7412</v>
      </c>
      <c r="CQ2752" s="199">
        <v>1</v>
      </c>
    </row>
    <row r="2753" spans="52:95" x14ac:dyDescent="0.25">
      <c r="AZ2753" s="230" t="s">
        <v>2893</v>
      </c>
      <c r="BA2753" s="230" t="s">
        <v>7562</v>
      </c>
      <c r="BB2753" s="230">
        <v>1</v>
      </c>
      <c r="BC2753" s="194" t="s">
        <v>7563</v>
      </c>
      <c r="BD2753" s="194" t="s">
        <v>14097</v>
      </c>
      <c r="BI2753" s="194"/>
      <c r="BJ2753" s="230">
        <v>4</v>
      </c>
      <c r="BK2753" s="230" t="s">
        <v>7564</v>
      </c>
      <c r="BL2753" s="198" t="s">
        <v>7412</v>
      </c>
      <c r="CQ2753" s="199">
        <v>1</v>
      </c>
    </row>
    <row r="2754" spans="52:95" x14ac:dyDescent="0.25">
      <c r="AZ2754" s="230" t="s">
        <v>2893</v>
      </c>
      <c r="BA2754" s="230" t="s">
        <v>7562</v>
      </c>
      <c r="BB2754" s="230">
        <v>2</v>
      </c>
      <c r="BC2754" s="194" t="s">
        <v>7589</v>
      </c>
      <c r="BD2754" s="194" t="s">
        <v>7590</v>
      </c>
      <c r="BE2754" s="194" t="s">
        <v>7591</v>
      </c>
      <c r="BF2754" s="194" t="s">
        <v>7443</v>
      </c>
      <c r="BG2754" s="194" t="s">
        <v>7442</v>
      </c>
      <c r="BH2754" s="230" t="s">
        <v>7592</v>
      </c>
      <c r="BJ2754" s="230">
        <v>4</v>
      </c>
      <c r="BK2754" s="230" t="s">
        <v>7593</v>
      </c>
      <c r="BL2754" s="198" t="s">
        <v>7412</v>
      </c>
      <c r="CQ2754" s="199">
        <v>1</v>
      </c>
    </row>
    <row r="2755" spans="52:95" x14ac:dyDescent="0.25">
      <c r="AZ2755" s="230" t="s">
        <v>2893</v>
      </c>
      <c r="BA2755" s="230" t="s">
        <v>7562</v>
      </c>
      <c r="BB2755" s="230">
        <v>3</v>
      </c>
      <c r="BC2755" s="194" t="s">
        <v>7620</v>
      </c>
      <c r="BD2755" s="194" t="s">
        <v>14094</v>
      </c>
      <c r="BH2755" s="194"/>
      <c r="BI2755" s="194"/>
      <c r="BJ2755" s="230">
        <v>4</v>
      </c>
      <c r="BK2755" s="230" t="s">
        <v>7622</v>
      </c>
      <c r="BL2755" s="198" t="s">
        <v>7412</v>
      </c>
      <c r="CQ2755" s="199">
        <v>1</v>
      </c>
    </row>
    <row r="2756" spans="52:95" x14ac:dyDescent="0.25">
      <c r="AZ2756" s="230" t="s">
        <v>2893</v>
      </c>
      <c r="BA2756" s="230" t="s">
        <v>7562</v>
      </c>
      <c r="BB2756" s="230">
        <v>4</v>
      </c>
      <c r="BC2756" s="194" t="s">
        <v>7649</v>
      </c>
      <c r="BD2756" s="194" t="s">
        <v>7650</v>
      </c>
      <c r="BE2756" s="194" t="s">
        <v>7651</v>
      </c>
      <c r="BF2756" s="194" t="s">
        <v>7652</v>
      </c>
      <c r="BG2756" s="194" t="s">
        <v>7653</v>
      </c>
      <c r="BH2756" s="230" t="s">
        <v>7654</v>
      </c>
      <c r="BI2756" s="230" t="s">
        <v>7655</v>
      </c>
      <c r="BJ2756" s="230">
        <v>4</v>
      </c>
      <c r="BK2756" s="230" t="s">
        <v>7656</v>
      </c>
      <c r="BL2756" s="198" t="s">
        <v>7412</v>
      </c>
      <c r="CQ2756" s="199">
        <v>1</v>
      </c>
    </row>
    <row r="2757" spans="52:95" x14ac:dyDescent="0.25">
      <c r="AZ2757" s="230" t="s">
        <v>2893</v>
      </c>
      <c r="BA2757" s="230" t="s">
        <v>7562</v>
      </c>
      <c r="BB2757" s="230">
        <v>5</v>
      </c>
      <c r="BC2757" s="194" t="s">
        <v>7686</v>
      </c>
      <c r="BD2757" s="194" t="s">
        <v>7687</v>
      </c>
      <c r="BE2757" s="194" t="s">
        <v>7688</v>
      </c>
      <c r="BF2757" s="194" t="s">
        <v>7689</v>
      </c>
      <c r="BG2757" s="194" t="s">
        <v>7690</v>
      </c>
      <c r="BH2757" s="230" t="s">
        <v>7691</v>
      </c>
      <c r="BJ2757" s="230">
        <v>4</v>
      </c>
      <c r="BK2757" s="230" t="s">
        <v>7692</v>
      </c>
      <c r="BL2757" s="198" t="s">
        <v>7412</v>
      </c>
      <c r="CQ2757" s="199">
        <v>1</v>
      </c>
    </row>
    <row r="2758" spans="52:95" x14ac:dyDescent="0.25">
      <c r="AZ2758" s="230" t="s">
        <v>2893</v>
      </c>
      <c r="BA2758" s="230" t="s">
        <v>5333</v>
      </c>
      <c r="BB2758" s="230">
        <v>1</v>
      </c>
      <c r="BC2758" s="194" t="s">
        <v>7719</v>
      </c>
      <c r="BD2758" s="194" t="s">
        <v>14094</v>
      </c>
      <c r="BE2758" s="194" t="s">
        <v>10683</v>
      </c>
      <c r="BH2758" s="194"/>
      <c r="BI2758" s="194"/>
      <c r="BJ2758" s="230">
        <v>4</v>
      </c>
      <c r="BK2758" s="230" t="s">
        <v>7720</v>
      </c>
      <c r="BL2758" s="198" t="s">
        <v>7412</v>
      </c>
      <c r="CQ2758" s="199">
        <v>1</v>
      </c>
    </row>
    <row r="2759" spans="52:95" x14ac:dyDescent="0.25">
      <c r="AZ2759" s="230" t="s">
        <v>2893</v>
      </c>
      <c r="BA2759" s="230" t="s">
        <v>5333</v>
      </c>
      <c r="BB2759" s="230">
        <v>2</v>
      </c>
      <c r="BC2759" s="194" t="s">
        <v>7745</v>
      </c>
      <c r="BD2759" s="194" t="s">
        <v>7746</v>
      </c>
      <c r="BE2759" s="194" t="s">
        <v>7747</v>
      </c>
      <c r="BF2759" s="194" t="s">
        <v>7748</v>
      </c>
      <c r="BG2759" s="194" t="s">
        <v>7749</v>
      </c>
      <c r="BH2759" s="194" t="s">
        <v>7750</v>
      </c>
      <c r="BI2759" s="194"/>
      <c r="BJ2759" s="230">
        <v>4</v>
      </c>
      <c r="BK2759" s="230" t="s">
        <v>7751</v>
      </c>
      <c r="BL2759" s="198" t="s">
        <v>7412</v>
      </c>
      <c r="CQ2759" s="199">
        <v>1</v>
      </c>
    </row>
    <row r="2760" spans="52:95" x14ac:dyDescent="0.25">
      <c r="AZ2760" s="230" t="s">
        <v>2893</v>
      </c>
      <c r="BA2760" s="230" t="s">
        <v>5333</v>
      </c>
      <c r="BB2760" s="230">
        <v>3</v>
      </c>
      <c r="BC2760" s="194" t="s">
        <v>7781</v>
      </c>
      <c r="BD2760" s="194" t="s">
        <v>14096</v>
      </c>
      <c r="BE2760" s="194" t="s">
        <v>14094</v>
      </c>
      <c r="BH2760" s="194"/>
      <c r="BI2760" s="194"/>
      <c r="BJ2760" s="230">
        <v>4</v>
      </c>
      <c r="BK2760" s="230" t="s">
        <v>7782</v>
      </c>
      <c r="BL2760" s="198" t="s">
        <v>7412</v>
      </c>
      <c r="CQ2760" s="199">
        <v>1</v>
      </c>
    </row>
    <row r="2761" spans="52:95" x14ac:dyDescent="0.25">
      <c r="AZ2761" s="230" t="s">
        <v>2893</v>
      </c>
      <c r="BA2761" s="230" t="s">
        <v>5333</v>
      </c>
      <c r="BB2761" s="230">
        <v>4</v>
      </c>
      <c r="BC2761" s="194" t="s">
        <v>7806</v>
      </c>
      <c r="BD2761" s="194" t="s">
        <v>7807</v>
      </c>
      <c r="BE2761" s="194" t="s">
        <v>7808</v>
      </c>
      <c r="BF2761" s="194" t="s">
        <v>7654</v>
      </c>
      <c r="BG2761" s="194" t="s">
        <v>7809</v>
      </c>
      <c r="BH2761" s="194" t="s">
        <v>7810</v>
      </c>
      <c r="BI2761" s="194" t="s">
        <v>7811</v>
      </c>
      <c r="BJ2761" s="230">
        <v>4</v>
      </c>
      <c r="BK2761" s="230" t="s">
        <v>7812</v>
      </c>
      <c r="BL2761" s="198" t="s">
        <v>7412</v>
      </c>
      <c r="CQ2761" s="199">
        <v>1</v>
      </c>
    </row>
    <row r="2762" spans="52:95" x14ac:dyDescent="0.25">
      <c r="AZ2762" s="230" t="s">
        <v>2893</v>
      </c>
      <c r="BA2762" s="230" t="s">
        <v>5333</v>
      </c>
      <c r="BB2762" s="230">
        <v>5</v>
      </c>
      <c r="BC2762" s="194" t="s">
        <v>7836</v>
      </c>
      <c r="BD2762" s="194" t="s">
        <v>7837</v>
      </c>
      <c r="BE2762" s="194" t="s">
        <v>7838</v>
      </c>
      <c r="BF2762" s="194" t="s">
        <v>7839</v>
      </c>
      <c r="BG2762" s="194" t="s">
        <v>7840</v>
      </c>
      <c r="BH2762" s="194" t="s">
        <v>7533</v>
      </c>
      <c r="BI2762" s="194"/>
      <c r="BJ2762" s="230">
        <v>4</v>
      </c>
      <c r="BK2762" s="230" t="s">
        <v>7841</v>
      </c>
      <c r="BL2762" s="198" t="s">
        <v>7412</v>
      </c>
      <c r="CQ2762" s="199">
        <v>1</v>
      </c>
    </row>
    <row r="2763" spans="52:95" x14ac:dyDescent="0.25">
      <c r="AZ2763" s="230" t="s">
        <v>2916</v>
      </c>
      <c r="BA2763" s="230" t="s">
        <v>5332</v>
      </c>
      <c r="BB2763" s="230">
        <v>1</v>
      </c>
      <c r="BC2763" s="194" t="s">
        <v>7408</v>
      </c>
      <c r="BD2763" s="194" t="s">
        <v>10683</v>
      </c>
      <c r="BI2763" s="194"/>
      <c r="BJ2763" s="230">
        <v>4</v>
      </c>
      <c r="BK2763" s="230" t="s">
        <v>7411</v>
      </c>
      <c r="BL2763" s="198" t="s">
        <v>7412</v>
      </c>
      <c r="CQ2763" s="199">
        <v>1</v>
      </c>
    </row>
    <row r="2764" spans="52:95" x14ac:dyDescent="0.25">
      <c r="AZ2764" s="230" t="s">
        <v>2916</v>
      </c>
      <c r="BA2764" s="230" t="s">
        <v>5332</v>
      </c>
      <c r="BB2764" s="230">
        <v>2</v>
      </c>
      <c r="BC2764" s="194" t="s">
        <v>7439</v>
      </c>
      <c r="BD2764" s="194" t="s">
        <v>14098</v>
      </c>
      <c r="BE2764" s="194" t="s">
        <v>7441</v>
      </c>
      <c r="BF2764" s="194" t="s">
        <v>7442</v>
      </c>
      <c r="BG2764" s="194" t="s">
        <v>7443</v>
      </c>
      <c r="BJ2764" s="230">
        <v>4</v>
      </c>
      <c r="BK2764" s="230" t="s">
        <v>7444</v>
      </c>
      <c r="BL2764" s="198" t="s">
        <v>7412</v>
      </c>
      <c r="CQ2764" s="199">
        <v>1</v>
      </c>
    </row>
    <row r="2765" spans="52:95" x14ac:dyDescent="0.25">
      <c r="AZ2765" s="230" t="s">
        <v>2916</v>
      </c>
      <c r="BA2765" s="230" t="s">
        <v>5332</v>
      </c>
      <c r="BB2765" s="230">
        <v>3</v>
      </c>
      <c r="BC2765" s="194" t="s">
        <v>7472</v>
      </c>
      <c r="BI2765" s="194"/>
      <c r="BJ2765" s="230">
        <v>4</v>
      </c>
      <c r="BK2765" s="230" t="s">
        <v>7474</v>
      </c>
      <c r="BL2765" s="198" t="s">
        <v>7412</v>
      </c>
      <c r="CQ2765" s="199">
        <v>1</v>
      </c>
    </row>
    <row r="2766" spans="52:95" x14ac:dyDescent="0.25">
      <c r="AZ2766" s="230" t="s">
        <v>2916</v>
      </c>
      <c r="BA2766" s="230" t="s">
        <v>5332</v>
      </c>
      <c r="BB2766" s="230">
        <v>4</v>
      </c>
      <c r="BC2766" s="194" t="s">
        <v>7502</v>
      </c>
      <c r="BD2766" s="194" t="s">
        <v>14074</v>
      </c>
      <c r="BJ2766" s="230">
        <v>4</v>
      </c>
      <c r="BK2766" s="230" t="s">
        <v>7504</v>
      </c>
      <c r="BL2766" s="198" t="s">
        <v>7412</v>
      </c>
      <c r="CQ2766" s="199">
        <v>1</v>
      </c>
    </row>
    <row r="2767" spans="52:95" x14ac:dyDescent="0.25">
      <c r="AZ2767" s="230" t="s">
        <v>2916</v>
      </c>
      <c r="BA2767" s="230" t="s">
        <v>5332</v>
      </c>
      <c r="BB2767" s="230">
        <v>5</v>
      </c>
      <c r="BC2767" s="194" t="s">
        <v>7529</v>
      </c>
      <c r="BD2767" s="194" t="s">
        <v>14099</v>
      </c>
      <c r="BE2767" s="194" t="s">
        <v>7532</v>
      </c>
      <c r="BF2767" s="194" t="s">
        <v>7533</v>
      </c>
      <c r="BJ2767" s="230">
        <v>4</v>
      </c>
      <c r="BK2767" s="230" t="s">
        <v>7534</v>
      </c>
      <c r="BL2767" s="198" t="s">
        <v>7412</v>
      </c>
      <c r="CQ2767" s="199">
        <v>1</v>
      </c>
    </row>
    <row r="2768" spans="52:95" x14ac:dyDescent="0.25">
      <c r="AZ2768" s="230" t="s">
        <v>2916</v>
      </c>
      <c r="BA2768" s="230" t="s">
        <v>7562</v>
      </c>
      <c r="BB2768" s="230">
        <v>1</v>
      </c>
      <c r="BC2768" s="194" t="s">
        <v>7563</v>
      </c>
      <c r="BD2768" s="194" t="s">
        <v>14100</v>
      </c>
      <c r="BI2768" s="194"/>
      <c r="BJ2768" s="230">
        <v>4</v>
      </c>
      <c r="BK2768" s="230" t="s">
        <v>7564</v>
      </c>
      <c r="BL2768" s="198" t="s">
        <v>7412</v>
      </c>
      <c r="CQ2768" s="199">
        <v>1</v>
      </c>
    </row>
    <row r="2769" spans="52:95" x14ac:dyDescent="0.25">
      <c r="AZ2769" s="230" t="s">
        <v>2916</v>
      </c>
      <c r="BA2769" s="230" t="s">
        <v>7562</v>
      </c>
      <c r="BB2769" s="230">
        <v>2</v>
      </c>
      <c r="BC2769" s="194" t="s">
        <v>7589</v>
      </c>
      <c r="BD2769" s="194" t="s">
        <v>7590</v>
      </c>
      <c r="BE2769" s="194" t="s">
        <v>7591</v>
      </c>
      <c r="BF2769" s="194" t="s">
        <v>7443</v>
      </c>
      <c r="BG2769" s="194" t="s">
        <v>7442</v>
      </c>
      <c r="BH2769" s="230" t="s">
        <v>7592</v>
      </c>
      <c r="BJ2769" s="230">
        <v>4</v>
      </c>
      <c r="BK2769" s="230" t="s">
        <v>7593</v>
      </c>
      <c r="BL2769" s="198" t="s">
        <v>7412</v>
      </c>
      <c r="CQ2769" s="199">
        <v>1</v>
      </c>
    </row>
    <row r="2770" spans="52:95" x14ac:dyDescent="0.25">
      <c r="AZ2770" s="230" t="s">
        <v>2916</v>
      </c>
      <c r="BA2770" s="230" t="s">
        <v>7562</v>
      </c>
      <c r="BB2770" s="230">
        <v>3</v>
      </c>
      <c r="BC2770" s="194" t="s">
        <v>7620</v>
      </c>
      <c r="BI2770" s="194"/>
      <c r="BJ2770" s="230">
        <v>4</v>
      </c>
      <c r="BK2770" s="230" t="s">
        <v>7622</v>
      </c>
      <c r="BL2770" s="198" t="s">
        <v>7412</v>
      </c>
      <c r="CQ2770" s="199">
        <v>1</v>
      </c>
    </row>
    <row r="2771" spans="52:95" x14ac:dyDescent="0.25">
      <c r="AZ2771" s="230" t="s">
        <v>2916</v>
      </c>
      <c r="BA2771" s="230" t="s">
        <v>7562</v>
      </c>
      <c r="BB2771" s="230">
        <v>4</v>
      </c>
      <c r="BC2771" s="194" t="s">
        <v>7649</v>
      </c>
      <c r="BD2771" s="194" t="s">
        <v>7650</v>
      </c>
      <c r="BE2771" s="194" t="s">
        <v>7651</v>
      </c>
      <c r="BF2771" s="194" t="s">
        <v>7652</v>
      </c>
      <c r="BG2771" s="194" t="s">
        <v>7653</v>
      </c>
      <c r="BH2771" s="230" t="s">
        <v>7654</v>
      </c>
      <c r="BI2771" s="230" t="s">
        <v>7655</v>
      </c>
      <c r="BJ2771" s="230">
        <v>4</v>
      </c>
      <c r="BK2771" s="230" t="s">
        <v>7656</v>
      </c>
      <c r="BL2771" s="198" t="s">
        <v>7412</v>
      </c>
      <c r="CQ2771" s="199">
        <v>1</v>
      </c>
    </row>
    <row r="2772" spans="52:95" x14ac:dyDescent="0.25">
      <c r="AZ2772" s="230" t="s">
        <v>2916</v>
      </c>
      <c r="BA2772" s="230" t="s">
        <v>7562</v>
      </c>
      <c r="BB2772" s="230">
        <v>5</v>
      </c>
      <c r="BC2772" s="194" t="s">
        <v>7686</v>
      </c>
      <c r="BD2772" s="194" t="s">
        <v>7687</v>
      </c>
      <c r="BE2772" s="194" t="s">
        <v>7688</v>
      </c>
      <c r="BF2772" s="194" t="s">
        <v>7689</v>
      </c>
      <c r="BG2772" s="194" t="s">
        <v>7690</v>
      </c>
      <c r="BH2772" s="230" t="s">
        <v>7691</v>
      </c>
      <c r="BJ2772" s="230">
        <v>4</v>
      </c>
      <c r="BK2772" s="230" t="s">
        <v>7692</v>
      </c>
      <c r="BL2772" s="198" t="s">
        <v>7412</v>
      </c>
      <c r="CQ2772" s="199">
        <v>1</v>
      </c>
    </row>
    <row r="2773" spans="52:95" x14ac:dyDescent="0.25">
      <c r="AZ2773" s="230" t="s">
        <v>2916</v>
      </c>
      <c r="BA2773" s="230" t="s">
        <v>5333</v>
      </c>
      <c r="BB2773" s="230">
        <v>1</v>
      </c>
      <c r="BC2773" s="194" t="s">
        <v>7719</v>
      </c>
      <c r="BD2773" s="194" t="s">
        <v>10683</v>
      </c>
      <c r="BH2773" s="194"/>
      <c r="BI2773" s="194"/>
      <c r="BJ2773" s="230">
        <v>4</v>
      </c>
      <c r="BK2773" s="230" t="s">
        <v>7720</v>
      </c>
      <c r="BL2773" s="198" t="s">
        <v>7412</v>
      </c>
      <c r="CQ2773" s="199">
        <v>1</v>
      </c>
    </row>
    <row r="2774" spans="52:95" x14ac:dyDescent="0.25">
      <c r="AZ2774" s="230" t="s">
        <v>2916</v>
      </c>
      <c r="BA2774" s="230" t="s">
        <v>5333</v>
      </c>
      <c r="BB2774" s="230">
        <v>2</v>
      </c>
      <c r="BC2774" s="194" t="s">
        <v>7745</v>
      </c>
      <c r="BD2774" s="194" t="s">
        <v>7746</v>
      </c>
      <c r="BE2774" s="194" t="s">
        <v>7747</v>
      </c>
      <c r="BF2774" s="194" t="s">
        <v>7748</v>
      </c>
      <c r="BG2774" s="194" t="s">
        <v>7749</v>
      </c>
      <c r="BH2774" s="194" t="s">
        <v>7750</v>
      </c>
      <c r="BI2774" s="194"/>
      <c r="BJ2774" s="230">
        <v>4</v>
      </c>
      <c r="BK2774" s="230" t="s">
        <v>7751</v>
      </c>
      <c r="BL2774" s="198" t="s">
        <v>7412</v>
      </c>
      <c r="CQ2774" s="199">
        <v>1</v>
      </c>
    </row>
    <row r="2775" spans="52:95" x14ac:dyDescent="0.25">
      <c r="AZ2775" s="230" t="s">
        <v>2916</v>
      </c>
      <c r="BA2775" s="230" t="s">
        <v>5333</v>
      </c>
      <c r="BB2775" s="230">
        <v>3</v>
      </c>
      <c r="BC2775" s="194" t="s">
        <v>7781</v>
      </c>
      <c r="BD2775" s="194" t="s">
        <v>14099</v>
      </c>
      <c r="BH2775" s="194"/>
      <c r="BI2775" s="194"/>
      <c r="BJ2775" s="230">
        <v>4</v>
      </c>
      <c r="BK2775" s="230" t="s">
        <v>7782</v>
      </c>
      <c r="BL2775" s="198" t="s">
        <v>7412</v>
      </c>
      <c r="CQ2775" s="199">
        <v>1</v>
      </c>
    </row>
    <row r="2776" spans="52:95" x14ac:dyDescent="0.25">
      <c r="AZ2776" s="230" t="s">
        <v>2916</v>
      </c>
      <c r="BA2776" s="230" t="s">
        <v>5333</v>
      </c>
      <c r="BB2776" s="230">
        <v>4</v>
      </c>
      <c r="BC2776" s="194" t="s">
        <v>7806</v>
      </c>
      <c r="BD2776" s="194" t="s">
        <v>7807</v>
      </c>
      <c r="BE2776" s="194" t="s">
        <v>7808</v>
      </c>
      <c r="BF2776" s="194" t="s">
        <v>7654</v>
      </c>
      <c r="BG2776" s="194" t="s">
        <v>7809</v>
      </c>
      <c r="BH2776" s="194" t="s">
        <v>7810</v>
      </c>
      <c r="BI2776" s="194" t="s">
        <v>7811</v>
      </c>
      <c r="BJ2776" s="230">
        <v>4</v>
      </c>
      <c r="BK2776" s="230" t="s">
        <v>7812</v>
      </c>
      <c r="BL2776" s="198" t="s">
        <v>7412</v>
      </c>
      <c r="CQ2776" s="199">
        <v>1</v>
      </c>
    </row>
    <row r="2777" spans="52:95" x14ac:dyDescent="0.25">
      <c r="AZ2777" s="230" t="s">
        <v>2916</v>
      </c>
      <c r="BA2777" s="230" t="s">
        <v>5333</v>
      </c>
      <c r="BB2777" s="230">
        <v>5</v>
      </c>
      <c r="BC2777" s="194" t="s">
        <v>7836</v>
      </c>
      <c r="BD2777" s="194" t="s">
        <v>7837</v>
      </c>
      <c r="BE2777" s="194" t="s">
        <v>7838</v>
      </c>
      <c r="BF2777" s="194" t="s">
        <v>7839</v>
      </c>
      <c r="BG2777" s="194" t="s">
        <v>7840</v>
      </c>
      <c r="BH2777" s="194" t="s">
        <v>7533</v>
      </c>
      <c r="BI2777" s="194"/>
      <c r="BJ2777" s="230">
        <v>4</v>
      </c>
      <c r="BK2777" s="230" t="s">
        <v>7841</v>
      </c>
      <c r="BL2777" s="198" t="s">
        <v>7412</v>
      </c>
      <c r="CQ2777" s="199">
        <v>1</v>
      </c>
    </row>
    <row r="2778" spans="52:95" x14ac:dyDescent="0.25">
      <c r="AZ2778" s="230" t="s">
        <v>2938</v>
      </c>
      <c r="BA2778" s="230" t="s">
        <v>5332</v>
      </c>
      <c r="BB2778" s="230">
        <v>1</v>
      </c>
      <c r="BC2778" s="194" t="s">
        <v>7408</v>
      </c>
      <c r="BD2778" s="194" t="s">
        <v>14101</v>
      </c>
      <c r="BE2778" s="194" t="s">
        <v>10683</v>
      </c>
      <c r="BH2778" s="194"/>
      <c r="BI2778" s="194"/>
      <c r="BJ2778" s="230">
        <v>4</v>
      </c>
      <c r="BK2778" s="230" t="s">
        <v>7411</v>
      </c>
      <c r="BL2778" s="198" t="s">
        <v>7412</v>
      </c>
      <c r="CQ2778" s="199">
        <v>1</v>
      </c>
    </row>
    <row r="2779" spans="52:95" x14ac:dyDescent="0.25">
      <c r="AZ2779" s="230" t="s">
        <v>2938</v>
      </c>
      <c r="BA2779" s="230" t="s">
        <v>5332</v>
      </c>
      <c r="BB2779" s="230">
        <v>2</v>
      </c>
      <c r="BC2779" s="194" t="s">
        <v>7439</v>
      </c>
      <c r="BD2779" s="194" t="s">
        <v>14102</v>
      </c>
      <c r="BE2779" s="194" t="s">
        <v>7441</v>
      </c>
      <c r="BF2779" s="194" t="s">
        <v>7442</v>
      </c>
      <c r="BG2779" s="194" t="s">
        <v>7443</v>
      </c>
      <c r="BJ2779" s="230">
        <v>4</v>
      </c>
      <c r="BK2779" s="230" t="s">
        <v>7444</v>
      </c>
      <c r="BL2779" s="198" t="s">
        <v>7412</v>
      </c>
      <c r="CQ2779" s="199">
        <v>1</v>
      </c>
    </row>
    <row r="2780" spans="52:95" x14ac:dyDescent="0.25">
      <c r="AZ2780" s="230" t="s">
        <v>2938</v>
      </c>
      <c r="BA2780" s="230" t="s">
        <v>5332</v>
      </c>
      <c r="BB2780" s="230">
        <v>3</v>
      </c>
      <c r="BC2780" s="194" t="s">
        <v>7472</v>
      </c>
      <c r="BD2780" s="194" t="s">
        <v>14101</v>
      </c>
      <c r="BH2780" s="194"/>
      <c r="BI2780" s="194"/>
      <c r="BJ2780" s="230">
        <v>4</v>
      </c>
      <c r="BK2780" s="230" t="s">
        <v>7474</v>
      </c>
      <c r="BL2780" s="198" t="s">
        <v>7412</v>
      </c>
      <c r="CQ2780" s="199">
        <v>1</v>
      </c>
    </row>
    <row r="2781" spans="52:95" x14ac:dyDescent="0.25">
      <c r="AZ2781" s="230" t="s">
        <v>2938</v>
      </c>
      <c r="BA2781" s="230" t="s">
        <v>5332</v>
      </c>
      <c r="BB2781" s="230">
        <v>4</v>
      </c>
      <c r="BC2781" s="194" t="s">
        <v>7502</v>
      </c>
      <c r="BD2781" s="194" t="s">
        <v>14074</v>
      </c>
      <c r="BJ2781" s="230">
        <v>4</v>
      </c>
      <c r="BK2781" s="230" t="s">
        <v>7504</v>
      </c>
      <c r="BL2781" s="198" t="s">
        <v>7412</v>
      </c>
      <c r="CQ2781" s="199">
        <v>1</v>
      </c>
    </row>
    <row r="2782" spans="52:95" x14ac:dyDescent="0.25">
      <c r="AZ2782" s="230" t="s">
        <v>2938</v>
      </c>
      <c r="BA2782" s="230" t="s">
        <v>5332</v>
      </c>
      <c r="BB2782" s="230">
        <v>5</v>
      </c>
      <c r="BC2782" s="194" t="s">
        <v>7529</v>
      </c>
      <c r="BD2782" s="194" t="s">
        <v>14103</v>
      </c>
      <c r="BE2782" s="194" t="s">
        <v>7532</v>
      </c>
      <c r="BF2782" s="194" t="s">
        <v>7533</v>
      </c>
      <c r="BJ2782" s="230">
        <v>4</v>
      </c>
      <c r="BK2782" s="230" t="s">
        <v>7534</v>
      </c>
      <c r="BL2782" s="198" t="s">
        <v>7412</v>
      </c>
      <c r="CQ2782" s="199">
        <v>1</v>
      </c>
    </row>
    <row r="2783" spans="52:95" x14ac:dyDescent="0.25">
      <c r="AZ2783" s="230" t="s">
        <v>2938</v>
      </c>
      <c r="BA2783" s="230" t="s">
        <v>7562</v>
      </c>
      <c r="BB2783" s="230">
        <v>1</v>
      </c>
      <c r="BC2783" s="194" t="s">
        <v>7563</v>
      </c>
      <c r="BD2783" s="194" t="s">
        <v>14104</v>
      </c>
      <c r="BI2783" s="194"/>
      <c r="BJ2783" s="230">
        <v>4</v>
      </c>
      <c r="BK2783" s="230" t="s">
        <v>7564</v>
      </c>
      <c r="BL2783" s="198" t="s">
        <v>7412</v>
      </c>
      <c r="CQ2783" s="199">
        <v>1</v>
      </c>
    </row>
    <row r="2784" spans="52:95" x14ac:dyDescent="0.25">
      <c r="AZ2784" s="230" t="s">
        <v>2938</v>
      </c>
      <c r="BA2784" s="230" t="s">
        <v>7562</v>
      </c>
      <c r="BB2784" s="230">
        <v>2</v>
      </c>
      <c r="BC2784" s="194" t="s">
        <v>7589</v>
      </c>
      <c r="BD2784" s="194" t="s">
        <v>7590</v>
      </c>
      <c r="BE2784" s="194" t="s">
        <v>7591</v>
      </c>
      <c r="BF2784" s="194" t="s">
        <v>7443</v>
      </c>
      <c r="BG2784" s="194" t="s">
        <v>7442</v>
      </c>
      <c r="BH2784" s="230" t="s">
        <v>7592</v>
      </c>
      <c r="BJ2784" s="230">
        <v>4</v>
      </c>
      <c r="BK2784" s="230" t="s">
        <v>7593</v>
      </c>
      <c r="BL2784" s="198" t="s">
        <v>7412</v>
      </c>
      <c r="CQ2784" s="199">
        <v>1</v>
      </c>
    </row>
    <row r="2785" spans="52:95" x14ac:dyDescent="0.25">
      <c r="AZ2785" s="230" t="s">
        <v>2938</v>
      </c>
      <c r="BA2785" s="230" t="s">
        <v>7562</v>
      </c>
      <c r="BB2785" s="230">
        <v>3</v>
      </c>
      <c r="BC2785" s="194" t="s">
        <v>7620</v>
      </c>
      <c r="BD2785" s="194" t="s">
        <v>14101</v>
      </c>
      <c r="BH2785" s="194"/>
      <c r="BI2785" s="194"/>
      <c r="BJ2785" s="230">
        <v>4</v>
      </c>
      <c r="BK2785" s="230" t="s">
        <v>7622</v>
      </c>
      <c r="BL2785" s="198" t="s">
        <v>7412</v>
      </c>
      <c r="CQ2785" s="199">
        <v>1</v>
      </c>
    </row>
    <row r="2786" spans="52:95" x14ac:dyDescent="0.25">
      <c r="AZ2786" s="230" t="s">
        <v>2938</v>
      </c>
      <c r="BA2786" s="230" t="s">
        <v>7562</v>
      </c>
      <c r="BB2786" s="230">
        <v>4</v>
      </c>
      <c r="BC2786" s="194" t="s">
        <v>7649</v>
      </c>
      <c r="BD2786" s="194" t="s">
        <v>7650</v>
      </c>
      <c r="BE2786" s="194" t="s">
        <v>7651</v>
      </c>
      <c r="BF2786" s="194" t="s">
        <v>7652</v>
      </c>
      <c r="BG2786" s="194" t="s">
        <v>7653</v>
      </c>
      <c r="BH2786" s="230" t="s">
        <v>7654</v>
      </c>
      <c r="BI2786" s="230" t="s">
        <v>7655</v>
      </c>
      <c r="BJ2786" s="230">
        <v>4</v>
      </c>
      <c r="BK2786" s="230" t="s">
        <v>7656</v>
      </c>
      <c r="BL2786" s="198" t="s">
        <v>7412</v>
      </c>
      <c r="CQ2786" s="199">
        <v>1</v>
      </c>
    </row>
    <row r="2787" spans="52:95" x14ac:dyDescent="0.25">
      <c r="AZ2787" s="230" t="s">
        <v>2938</v>
      </c>
      <c r="BA2787" s="230" t="s">
        <v>7562</v>
      </c>
      <c r="BB2787" s="230">
        <v>5</v>
      </c>
      <c r="BC2787" s="194" t="s">
        <v>7686</v>
      </c>
      <c r="BD2787" s="194" t="s">
        <v>7687</v>
      </c>
      <c r="BE2787" s="194" t="s">
        <v>7688</v>
      </c>
      <c r="BF2787" s="194" t="s">
        <v>7689</v>
      </c>
      <c r="BG2787" s="194" t="s">
        <v>7690</v>
      </c>
      <c r="BH2787" s="230" t="s">
        <v>7691</v>
      </c>
      <c r="BJ2787" s="230">
        <v>4</v>
      </c>
      <c r="BK2787" s="230" t="s">
        <v>7692</v>
      </c>
      <c r="BL2787" s="198" t="s">
        <v>7412</v>
      </c>
      <c r="CQ2787" s="199">
        <v>1</v>
      </c>
    </row>
    <row r="2788" spans="52:95" x14ac:dyDescent="0.25">
      <c r="AZ2788" s="230" t="s">
        <v>2938</v>
      </c>
      <c r="BA2788" s="230" t="s">
        <v>5333</v>
      </c>
      <c r="BB2788" s="230">
        <v>1</v>
      </c>
      <c r="BC2788" s="194" t="s">
        <v>7719</v>
      </c>
      <c r="BD2788" s="194" t="s">
        <v>14101</v>
      </c>
      <c r="BE2788" s="194" t="s">
        <v>10683</v>
      </c>
      <c r="BH2788" s="194"/>
      <c r="BI2788" s="194"/>
      <c r="BJ2788" s="230">
        <v>4</v>
      </c>
      <c r="BK2788" s="230" t="s">
        <v>7720</v>
      </c>
      <c r="BL2788" s="198" t="s">
        <v>7412</v>
      </c>
      <c r="CQ2788" s="199">
        <v>1</v>
      </c>
    </row>
    <row r="2789" spans="52:95" x14ac:dyDescent="0.25">
      <c r="AZ2789" s="230" t="s">
        <v>2938</v>
      </c>
      <c r="BA2789" s="230" t="s">
        <v>5333</v>
      </c>
      <c r="BB2789" s="230">
        <v>2</v>
      </c>
      <c r="BC2789" s="194" t="s">
        <v>7745</v>
      </c>
      <c r="BD2789" s="194" t="s">
        <v>7746</v>
      </c>
      <c r="BE2789" s="194" t="s">
        <v>7747</v>
      </c>
      <c r="BF2789" s="194" t="s">
        <v>7748</v>
      </c>
      <c r="BG2789" s="194" t="s">
        <v>7749</v>
      </c>
      <c r="BH2789" s="194" t="s">
        <v>7750</v>
      </c>
      <c r="BI2789" s="194"/>
      <c r="BJ2789" s="230">
        <v>4</v>
      </c>
      <c r="BK2789" s="230" t="s">
        <v>7751</v>
      </c>
      <c r="BL2789" s="198" t="s">
        <v>7412</v>
      </c>
      <c r="CQ2789" s="199">
        <v>1</v>
      </c>
    </row>
    <row r="2790" spans="52:95" x14ac:dyDescent="0.25">
      <c r="AZ2790" s="230" t="s">
        <v>2938</v>
      </c>
      <c r="BA2790" s="230" t="s">
        <v>5333</v>
      </c>
      <c r="BB2790" s="230">
        <v>3</v>
      </c>
      <c r="BC2790" s="194" t="s">
        <v>7781</v>
      </c>
      <c r="BD2790" s="194" t="s">
        <v>14103</v>
      </c>
      <c r="BE2790" s="194" t="s">
        <v>14101</v>
      </c>
      <c r="BH2790" s="194"/>
      <c r="BI2790" s="194"/>
      <c r="BJ2790" s="230">
        <v>4</v>
      </c>
      <c r="BK2790" s="230" t="s">
        <v>7782</v>
      </c>
      <c r="BL2790" s="198" t="s">
        <v>7412</v>
      </c>
      <c r="CQ2790" s="199">
        <v>1</v>
      </c>
    </row>
    <row r="2791" spans="52:95" x14ac:dyDescent="0.25">
      <c r="AZ2791" s="230" t="s">
        <v>2938</v>
      </c>
      <c r="BA2791" s="230" t="s">
        <v>5333</v>
      </c>
      <c r="BB2791" s="230">
        <v>4</v>
      </c>
      <c r="BC2791" s="194" t="s">
        <v>7806</v>
      </c>
      <c r="BD2791" s="194" t="s">
        <v>7807</v>
      </c>
      <c r="BE2791" s="194" t="s">
        <v>7808</v>
      </c>
      <c r="BF2791" s="194" t="s">
        <v>7654</v>
      </c>
      <c r="BG2791" s="194" t="s">
        <v>7809</v>
      </c>
      <c r="BH2791" s="194" t="s">
        <v>7810</v>
      </c>
      <c r="BI2791" s="194" t="s">
        <v>7811</v>
      </c>
      <c r="BJ2791" s="230">
        <v>4</v>
      </c>
      <c r="BK2791" s="230" t="s">
        <v>7812</v>
      </c>
      <c r="BL2791" s="198" t="s">
        <v>7412</v>
      </c>
      <c r="CQ2791" s="199">
        <v>1</v>
      </c>
    </row>
    <row r="2792" spans="52:95" x14ac:dyDescent="0.25">
      <c r="AZ2792" s="230" t="s">
        <v>2938</v>
      </c>
      <c r="BA2792" s="230" t="s">
        <v>5333</v>
      </c>
      <c r="BB2792" s="230">
        <v>5</v>
      </c>
      <c r="BC2792" s="194" t="s">
        <v>7836</v>
      </c>
      <c r="BD2792" s="194" t="s">
        <v>7837</v>
      </c>
      <c r="BE2792" s="194" t="s">
        <v>7838</v>
      </c>
      <c r="BF2792" s="194" t="s">
        <v>7839</v>
      </c>
      <c r="BG2792" s="194" t="s">
        <v>7840</v>
      </c>
      <c r="BH2792" s="194" t="s">
        <v>7533</v>
      </c>
      <c r="BI2792" s="194"/>
      <c r="BJ2792" s="230">
        <v>4</v>
      </c>
      <c r="BK2792" s="230" t="s">
        <v>7841</v>
      </c>
      <c r="BL2792" s="198" t="s">
        <v>7412</v>
      </c>
      <c r="CQ2792" s="199">
        <v>1</v>
      </c>
    </row>
    <row r="2793" spans="52:95" x14ac:dyDescent="0.25">
      <c r="AZ2793" s="230" t="s">
        <v>2959</v>
      </c>
      <c r="BA2793" s="230" t="s">
        <v>5332</v>
      </c>
      <c r="BB2793" s="230">
        <v>1</v>
      </c>
      <c r="BC2793" s="194" t="s">
        <v>7408</v>
      </c>
      <c r="BD2793" s="194" t="s">
        <v>14105</v>
      </c>
      <c r="BE2793" s="194" t="s">
        <v>10683</v>
      </c>
      <c r="BH2793" s="194"/>
      <c r="BI2793" s="194"/>
      <c r="BJ2793" s="230">
        <v>4</v>
      </c>
      <c r="BK2793" s="230" t="s">
        <v>7411</v>
      </c>
      <c r="BL2793" s="198" t="s">
        <v>7412</v>
      </c>
      <c r="CQ2793" s="199">
        <v>1</v>
      </c>
    </row>
    <row r="2794" spans="52:95" x14ac:dyDescent="0.25">
      <c r="AZ2794" s="230" t="s">
        <v>2959</v>
      </c>
      <c r="BA2794" s="230" t="s">
        <v>5332</v>
      </c>
      <c r="BB2794" s="230">
        <v>2</v>
      </c>
      <c r="BC2794" s="194" t="s">
        <v>7439</v>
      </c>
      <c r="BD2794" s="194" t="s">
        <v>14106</v>
      </c>
      <c r="BE2794" s="194" t="s">
        <v>7441</v>
      </c>
      <c r="BF2794" s="194" t="s">
        <v>7442</v>
      </c>
      <c r="BG2794" s="194" t="s">
        <v>7443</v>
      </c>
      <c r="BJ2794" s="230">
        <v>4</v>
      </c>
      <c r="BK2794" s="230" t="s">
        <v>7444</v>
      </c>
      <c r="BL2794" s="198" t="s">
        <v>7412</v>
      </c>
      <c r="CQ2794" s="199">
        <v>1</v>
      </c>
    </row>
    <row r="2795" spans="52:95" x14ac:dyDescent="0.25">
      <c r="AZ2795" s="230" t="s">
        <v>2959</v>
      </c>
      <c r="BA2795" s="230" t="s">
        <v>5332</v>
      </c>
      <c r="BB2795" s="230">
        <v>3</v>
      </c>
      <c r="BC2795" s="194" t="s">
        <v>7472</v>
      </c>
      <c r="BD2795" s="194" t="s">
        <v>14105</v>
      </c>
      <c r="BH2795" s="194"/>
      <c r="BI2795" s="194"/>
      <c r="BJ2795" s="230">
        <v>4</v>
      </c>
      <c r="BK2795" s="230" t="s">
        <v>7474</v>
      </c>
      <c r="BL2795" s="198" t="s">
        <v>7412</v>
      </c>
      <c r="CQ2795" s="199">
        <v>1</v>
      </c>
    </row>
    <row r="2796" spans="52:95" x14ac:dyDescent="0.25">
      <c r="AZ2796" s="230" t="s">
        <v>2959</v>
      </c>
      <c r="BA2796" s="230" t="s">
        <v>5332</v>
      </c>
      <c r="BB2796" s="230">
        <v>4</v>
      </c>
      <c r="BC2796" s="194" t="s">
        <v>7502</v>
      </c>
      <c r="BD2796" s="194" t="s">
        <v>14074</v>
      </c>
      <c r="BJ2796" s="230">
        <v>4</v>
      </c>
      <c r="BK2796" s="230" t="s">
        <v>7504</v>
      </c>
      <c r="BL2796" s="198" t="s">
        <v>7412</v>
      </c>
      <c r="CQ2796" s="199">
        <v>1</v>
      </c>
    </row>
    <row r="2797" spans="52:95" x14ac:dyDescent="0.25">
      <c r="AZ2797" s="230" t="s">
        <v>2959</v>
      </c>
      <c r="BA2797" s="230" t="s">
        <v>5332</v>
      </c>
      <c r="BB2797" s="230">
        <v>5</v>
      </c>
      <c r="BC2797" s="194" t="s">
        <v>7529</v>
      </c>
      <c r="BD2797" s="194" t="s">
        <v>14107</v>
      </c>
      <c r="BE2797" s="194" t="s">
        <v>7532</v>
      </c>
      <c r="BF2797" s="194" t="s">
        <v>7533</v>
      </c>
      <c r="BJ2797" s="230">
        <v>4</v>
      </c>
      <c r="BK2797" s="230" t="s">
        <v>7534</v>
      </c>
      <c r="BL2797" s="198" t="s">
        <v>7412</v>
      </c>
      <c r="CQ2797" s="199">
        <v>1</v>
      </c>
    </row>
    <row r="2798" spans="52:95" x14ac:dyDescent="0.25">
      <c r="AZ2798" s="230" t="s">
        <v>2959</v>
      </c>
      <c r="BA2798" s="230" t="s">
        <v>7562</v>
      </c>
      <c r="BB2798" s="230">
        <v>1</v>
      </c>
      <c r="BC2798" s="194" t="s">
        <v>7563</v>
      </c>
      <c r="BD2798" s="194" t="s">
        <v>14108</v>
      </c>
      <c r="BI2798" s="194"/>
      <c r="BJ2798" s="230">
        <v>4</v>
      </c>
      <c r="BK2798" s="230" t="s">
        <v>7564</v>
      </c>
      <c r="BL2798" s="198" t="s">
        <v>7412</v>
      </c>
      <c r="CQ2798" s="199">
        <v>1</v>
      </c>
    </row>
    <row r="2799" spans="52:95" x14ac:dyDescent="0.25">
      <c r="AZ2799" s="230" t="s">
        <v>2959</v>
      </c>
      <c r="BA2799" s="230" t="s">
        <v>7562</v>
      </c>
      <c r="BB2799" s="230">
        <v>2</v>
      </c>
      <c r="BC2799" s="194" t="s">
        <v>7589</v>
      </c>
      <c r="BD2799" s="194" t="s">
        <v>7590</v>
      </c>
      <c r="BE2799" s="194" t="s">
        <v>7591</v>
      </c>
      <c r="BF2799" s="194" t="s">
        <v>7443</v>
      </c>
      <c r="BG2799" s="194" t="s">
        <v>7442</v>
      </c>
      <c r="BH2799" s="230" t="s">
        <v>7592</v>
      </c>
      <c r="BJ2799" s="230">
        <v>4</v>
      </c>
      <c r="BK2799" s="230" t="s">
        <v>7593</v>
      </c>
      <c r="BL2799" s="198" t="s">
        <v>7412</v>
      </c>
      <c r="CQ2799" s="199">
        <v>1</v>
      </c>
    </row>
    <row r="2800" spans="52:95" x14ac:dyDescent="0.25">
      <c r="AZ2800" s="230" t="s">
        <v>2959</v>
      </c>
      <c r="BA2800" s="230" t="s">
        <v>7562</v>
      </c>
      <c r="BB2800" s="230">
        <v>3</v>
      </c>
      <c r="BC2800" s="194" t="s">
        <v>7620</v>
      </c>
      <c r="BD2800" s="194" t="s">
        <v>14105</v>
      </c>
      <c r="BH2800" s="194"/>
      <c r="BI2800" s="194"/>
      <c r="BJ2800" s="230">
        <v>4</v>
      </c>
      <c r="BK2800" s="230" t="s">
        <v>7622</v>
      </c>
      <c r="BL2800" s="198" t="s">
        <v>7412</v>
      </c>
      <c r="CQ2800" s="199">
        <v>1</v>
      </c>
    </row>
    <row r="2801" spans="52:95" x14ac:dyDescent="0.25">
      <c r="AZ2801" s="230" t="s">
        <v>2959</v>
      </c>
      <c r="BA2801" s="230" t="s">
        <v>7562</v>
      </c>
      <c r="BB2801" s="230">
        <v>4</v>
      </c>
      <c r="BC2801" s="194" t="s">
        <v>7649</v>
      </c>
      <c r="BD2801" s="194" t="s">
        <v>7650</v>
      </c>
      <c r="BE2801" s="194" t="s">
        <v>7651</v>
      </c>
      <c r="BF2801" s="194" t="s">
        <v>7652</v>
      </c>
      <c r="BG2801" s="194" t="s">
        <v>7653</v>
      </c>
      <c r="BH2801" s="230" t="s">
        <v>7654</v>
      </c>
      <c r="BI2801" s="230" t="s">
        <v>7655</v>
      </c>
      <c r="BJ2801" s="230">
        <v>4</v>
      </c>
      <c r="BK2801" s="230" t="s">
        <v>7656</v>
      </c>
      <c r="BL2801" s="198" t="s">
        <v>7412</v>
      </c>
      <c r="CQ2801" s="199">
        <v>1</v>
      </c>
    </row>
    <row r="2802" spans="52:95" x14ac:dyDescent="0.25">
      <c r="AZ2802" s="230" t="s">
        <v>2959</v>
      </c>
      <c r="BA2802" s="230" t="s">
        <v>7562</v>
      </c>
      <c r="BB2802" s="230">
        <v>5</v>
      </c>
      <c r="BC2802" s="194" t="s">
        <v>7686</v>
      </c>
      <c r="BD2802" s="194" t="s">
        <v>7687</v>
      </c>
      <c r="BE2802" s="194" t="s">
        <v>7688</v>
      </c>
      <c r="BF2802" s="194" t="s">
        <v>7689</v>
      </c>
      <c r="BG2802" s="194" t="s">
        <v>7690</v>
      </c>
      <c r="BH2802" s="230" t="s">
        <v>7691</v>
      </c>
      <c r="BJ2802" s="230">
        <v>4</v>
      </c>
      <c r="BK2802" s="230" t="s">
        <v>7692</v>
      </c>
      <c r="BL2802" s="198" t="s">
        <v>7412</v>
      </c>
      <c r="CQ2802" s="199">
        <v>1</v>
      </c>
    </row>
    <row r="2803" spans="52:95" x14ac:dyDescent="0.25">
      <c r="AZ2803" s="230" t="s">
        <v>2959</v>
      </c>
      <c r="BA2803" s="230" t="s">
        <v>5333</v>
      </c>
      <c r="BB2803" s="230">
        <v>1</v>
      </c>
      <c r="BC2803" s="194" t="s">
        <v>7719</v>
      </c>
      <c r="BD2803" s="194" t="s">
        <v>14105</v>
      </c>
      <c r="BE2803" s="194" t="s">
        <v>10683</v>
      </c>
      <c r="BH2803" s="194"/>
      <c r="BI2803" s="194"/>
      <c r="BJ2803" s="230">
        <v>4</v>
      </c>
      <c r="BK2803" s="230" t="s">
        <v>7720</v>
      </c>
      <c r="BL2803" s="198" t="s">
        <v>7412</v>
      </c>
      <c r="CQ2803" s="199">
        <v>1</v>
      </c>
    </row>
    <row r="2804" spans="52:95" x14ac:dyDescent="0.25">
      <c r="AZ2804" s="230" t="s">
        <v>2959</v>
      </c>
      <c r="BA2804" s="230" t="s">
        <v>5333</v>
      </c>
      <c r="BB2804" s="230">
        <v>2</v>
      </c>
      <c r="BC2804" s="194" t="s">
        <v>7745</v>
      </c>
      <c r="BD2804" s="194" t="s">
        <v>7746</v>
      </c>
      <c r="BE2804" s="194" t="s">
        <v>7747</v>
      </c>
      <c r="BF2804" s="194" t="s">
        <v>7748</v>
      </c>
      <c r="BG2804" s="194" t="s">
        <v>7749</v>
      </c>
      <c r="BH2804" s="194" t="s">
        <v>7750</v>
      </c>
      <c r="BI2804" s="194"/>
      <c r="BJ2804" s="230">
        <v>4</v>
      </c>
      <c r="BK2804" s="230" t="s">
        <v>7751</v>
      </c>
      <c r="BL2804" s="198" t="s">
        <v>7412</v>
      </c>
      <c r="CQ2804" s="199">
        <v>1</v>
      </c>
    </row>
    <row r="2805" spans="52:95" x14ac:dyDescent="0.25">
      <c r="AZ2805" s="230" t="s">
        <v>2959</v>
      </c>
      <c r="BA2805" s="230" t="s">
        <v>5333</v>
      </c>
      <c r="BB2805" s="230">
        <v>3</v>
      </c>
      <c r="BC2805" s="194" t="s">
        <v>7781</v>
      </c>
      <c r="BD2805" s="194" t="s">
        <v>14107</v>
      </c>
      <c r="BE2805" s="194" t="s">
        <v>14105</v>
      </c>
      <c r="BH2805" s="194"/>
      <c r="BI2805" s="194"/>
      <c r="BJ2805" s="230">
        <v>4</v>
      </c>
      <c r="BK2805" s="230" t="s">
        <v>7782</v>
      </c>
      <c r="BL2805" s="198" t="s">
        <v>7412</v>
      </c>
      <c r="CQ2805" s="199">
        <v>1</v>
      </c>
    </row>
    <row r="2806" spans="52:95" x14ac:dyDescent="0.25">
      <c r="AZ2806" s="230" t="s">
        <v>2959</v>
      </c>
      <c r="BA2806" s="230" t="s">
        <v>5333</v>
      </c>
      <c r="BB2806" s="230">
        <v>4</v>
      </c>
      <c r="BC2806" s="194" t="s">
        <v>7806</v>
      </c>
      <c r="BD2806" s="194" t="s">
        <v>7807</v>
      </c>
      <c r="BE2806" s="194" t="s">
        <v>7808</v>
      </c>
      <c r="BF2806" s="194" t="s">
        <v>7654</v>
      </c>
      <c r="BG2806" s="194" t="s">
        <v>7809</v>
      </c>
      <c r="BH2806" s="194" t="s">
        <v>7810</v>
      </c>
      <c r="BI2806" s="194" t="s">
        <v>7811</v>
      </c>
      <c r="BJ2806" s="230">
        <v>4</v>
      </c>
      <c r="BK2806" s="230" t="s">
        <v>7812</v>
      </c>
      <c r="BL2806" s="198" t="s">
        <v>7412</v>
      </c>
      <c r="CQ2806" s="199">
        <v>1</v>
      </c>
    </row>
    <row r="2807" spans="52:95" x14ac:dyDescent="0.25">
      <c r="AZ2807" s="230" t="s">
        <v>2959</v>
      </c>
      <c r="BA2807" s="230" t="s">
        <v>5333</v>
      </c>
      <c r="BB2807" s="230">
        <v>5</v>
      </c>
      <c r="BC2807" s="194" t="s">
        <v>7836</v>
      </c>
      <c r="BD2807" s="194" t="s">
        <v>7837</v>
      </c>
      <c r="BE2807" s="194" t="s">
        <v>7838</v>
      </c>
      <c r="BF2807" s="194" t="s">
        <v>7839</v>
      </c>
      <c r="BG2807" s="194" t="s">
        <v>7840</v>
      </c>
      <c r="BH2807" s="194" t="s">
        <v>7533</v>
      </c>
      <c r="BI2807" s="194"/>
      <c r="BJ2807" s="230">
        <v>4</v>
      </c>
      <c r="BK2807" s="230" t="s">
        <v>7841</v>
      </c>
      <c r="BL2807" s="198" t="s">
        <v>7412</v>
      </c>
      <c r="CQ2807" s="199">
        <v>1</v>
      </c>
    </row>
    <row r="2808" spans="52:95" x14ac:dyDescent="0.25">
      <c r="AZ2808" s="230" t="s">
        <v>2979</v>
      </c>
      <c r="BA2808" s="230" t="s">
        <v>5332</v>
      </c>
      <c r="BB2808" s="230">
        <v>1</v>
      </c>
      <c r="BC2808" s="194" t="s">
        <v>7408</v>
      </c>
      <c r="BD2808" s="194" t="s">
        <v>14109</v>
      </c>
      <c r="BE2808" s="194" t="s">
        <v>10683</v>
      </c>
      <c r="BH2808" s="194"/>
      <c r="BI2808" s="194"/>
      <c r="BJ2808" s="230">
        <v>4</v>
      </c>
      <c r="BK2808" s="230" t="s">
        <v>7411</v>
      </c>
      <c r="BL2808" s="198" t="s">
        <v>7412</v>
      </c>
      <c r="CQ2808" s="199">
        <v>1</v>
      </c>
    </row>
    <row r="2809" spans="52:95" x14ac:dyDescent="0.25">
      <c r="AZ2809" s="230" t="s">
        <v>2979</v>
      </c>
      <c r="BA2809" s="230" t="s">
        <v>5332</v>
      </c>
      <c r="BB2809" s="230">
        <v>2</v>
      </c>
      <c r="BC2809" s="194" t="s">
        <v>7439</v>
      </c>
      <c r="BD2809" s="194" t="s">
        <v>14110</v>
      </c>
      <c r="BE2809" s="194" t="s">
        <v>7441</v>
      </c>
      <c r="BF2809" s="194" t="s">
        <v>7442</v>
      </c>
      <c r="BG2809" s="194" t="s">
        <v>7443</v>
      </c>
      <c r="BJ2809" s="230">
        <v>4</v>
      </c>
      <c r="BK2809" s="230" t="s">
        <v>7444</v>
      </c>
      <c r="BL2809" s="198" t="s">
        <v>7412</v>
      </c>
      <c r="CQ2809" s="199">
        <v>1</v>
      </c>
    </row>
    <row r="2810" spans="52:95" x14ac:dyDescent="0.25">
      <c r="AZ2810" s="230" t="s">
        <v>2979</v>
      </c>
      <c r="BA2810" s="230" t="s">
        <v>5332</v>
      </c>
      <c r="BB2810" s="230">
        <v>3</v>
      </c>
      <c r="BC2810" s="194" t="s">
        <v>7472</v>
      </c>
      <c r="BD2810" s="194" t="s">
        <v>14109</v>
      </c>
      <c r="BH2810" s="194"/>
      <c r="BI2810" s="194"/>
      <c r="BJ2810" s="230">
        <v>4</v>
      </c>
      <c r="BK2810" s="230" t="s">
        <v>7474</v>
      </c>
      <c r="BL2810" s="198" t="s">
        <v>7412</v>
      </c>
      <c r="CQ2810" s="199">
        <v>1</v>
      </c>
    </row>
    <row r="2811" spans="52:95" x14ac:dyDescent="0.25">
      <c r="AZ2811" s="230" t="s">
        <v>2979</v>
      </c>
      <c r="BA2811" s="230" t="s">
        <v>5332</v>
      </c>
      <c r="BB2811" s="230">
        <v>4</v>
      </c>
      <c r="BC2811" s="194" t="s">
        <v>7502</v>
      </c>
      <c r="BD2811" s="194" t="s">
        <v>14074</v>
      </c>
      <c r="BJ2811" s="230">
        <v>4</v>
      </c>
      <c r="BK2811" s="230" t="s">
        <v>7504</v>
      </c>
      <c r="BL2811" s="198" t="s">
        <v>7412</v>
      </c>
      <c r="CQ2811" s="199">
        <v>1</v>
      </c>
    </row>
    <row r="2812" spans="52:95" x14ac:dyDescent="0.25">
      <c r="AZ2812" s="230" t="s">
        <v>2979</v>
      </c>
      <c r="BA2812" s="230" t="s">
        <v>5332</v>
      </c>
      <c r="BB2812" s="230">
        <v>5</v>
      </c>
      <c r="BC2812" s="194" t="s">
        <v>7529</v>
      </c>
      <c r="BD2812" s="194" t="s">
        <v>14111</v>
      </c>
      <c r="BE2812" s="194" t="s">
        <v>7532</v>
      </c>
      <c r="BF2812" s="194" t="s">
        <v>7533</v>
      </c>
      <c r="BJ2812" s="230">
        <v>4</v>
      </c>
      <c r="BK2812" s="230" t="s">
        <v>7534</v>
      </c>
      <c r="BL2812" s="198" t="s">
        <v>7412</v>
      </c>
      <c r="CQ2812" s="199">
        <v>1</v>
      </c>
    </row>
    <row r="2813" spans="52:95" x14ac:dyDescent="0.25">
      <c r="AZ2813" s="230" t="s">
        <v>2979</v>
      </c>
      <c r="BA2813" s="230" t="s">
        <v>7562</v>
      </c>
      <c r="BB2813" s="230">
        <v>1</v>
      </c>
      <c r="BC2813" s="194" t="s">
        <v>7563</v>
      </c>
      <c r="BD2813" s="194" t="s">
        <v>14112</v>
      </c>
      <c r="BI2813" s="194"/>
      <c r="BJ2813" s="230">
        <v>4</v>
      </c>
      <c r="BK2813" s="230" t="s">
        <v>7564</v>
      </c>
      <c r="BL2813" s="198" t="s">
        <v>7412</v>
      </c>
      <c r="CQ2813" s="199">
        <v>1</v>
      </c>
    </row>
    <row r="2814" spans="52:95" x14ac:dyDescent="0.25">
      <c r="AZ2814" s="230" t="s">
        <v>2979</v>
      </c>
      <c r="BA2814" s="230" t="s">
        <v>7562</v>
      </c>
      <c r="BB2814" s="230">
        <v>2</v>
      </c>
      <c r="BC2814" s="194" t="s">
        <v>7589</v>
      </c>
      <c r="BD2814" s="194" t="s">
        <v>7590</v>
      </c>
      <c r="BE2814" s="194" t="s">
        <v>7591</v>
      </c>
      <c r="BF2814" s="194" t="s">
        <v>7443</v>
      </c>
      <c r="BG2814" s="194" t="s">
        <v>7442</v>
      </c>
      <c r="BH2814" s="230" t="s">
        <v>7592</v>
      </c>
      <c r="BJ2814" s="230">
        <v>4</v>
      </c>
      <c r="BK2814" s="230" t="s">
        <v>7593</v>
      </c>
      <c r="BL2814" s="198" t="s">
        <v>7412</v>
      </c>
      <c r="CQ2814" s="199">
        <v>1</v>
      </c>
    </row>
    <row r="2815" spans="52:95" x14ac:dyDescent="0.25">
      <c r="AZ2815" s="230" t="s">
        <v>2979</v>
      </c>
      <c r="BA2815" s="230" t="s">
        <v>7562</v>
      </c>
      <c r="BB2815" s="230">
        <v>3</v>
      </c>
      <c r="BC2815" s="194" t="s">
        <v>7620</v>
      </c>
      <c r="BD2815" s="194" t="s">
        <v>14109</v>
      </c>
      <c r="BH2815" s="194"/>
      <c r="BI2815" s="194"/>
      <c r="BJ2815" s="230">
        <v>4</v>
      </c>
      <c r="BK2815" s="230" t="s">
        <v>7622</v>
      </c>
      <c r="BL2815" s="198" t="s">
        <v>7412</v>
      </c>
      <c r="CQ2815" s="199">
        <v>1</v>
      </c>
    </row>
    <row r="2816" spans="52:95" x14ac:dyDescent="0.25">
      <c r="AZ2816" s="230" t="s">
        <v>2979</v>
      </c>
      <c r="BA2816" s="230" t="s">
        <v>7562</v>
      </c>
      <c r="BB2816" s="230">
        <v>4</v>
      </c>
      <c r="BC2816" s="194" t="s">
        <v>7649</v>
      </c>
      <c r="BD2816" s="194" t="s">
        <v>7650</v>
      </c>
      <c r="BE2816" s="194" t="s">
        <v>7651</v>
      </c>
      <c r="BF2816" s="194" t="s">
        <v>7652</v>
      </c>
      <c r="BG2816" s="194" t="s">
        <v>7653</v>
      </c>
      <c r="BH2816" s="230" t="s">
        <v>7654</v>
      </c>
      <c r="BI2816" s="230" t="s">
        <v>7655</v>
      </c>
      <c r="BJ2816" s="230">
        <v>4</v>
      </c>
      <c r="BK2816" s="230" t="s">
        <v>7656</v>
      </c>
      <c r="BL2816" s="198" t="s">
        <v>7412</v>
      </c>
      <c r="CQ2816" s="199">
        <v>1</v>
      </c>
    </row>
    <row r="2817" spans="52:95" x14ac:dyDescent="0.25">
      <c r="AZ2817" s="230" t="s">
        <v>2979</v>
      </c>
      <c r="BA2817" s="230" t="s">
        <v>7562</v>
      </c>
      <c r="BB2817" s="230">
        <v>5</v>
      </c>
      <c r="BC2817" s="194" t="s">
        <v>7686</v>
      </c>
      <c r="BD2817" s="194" t="s">
        <v>7687</v>
      </c>
      <c r="BE2817" s="194" t="s">
        <v>7688</v>
      </c>
      <c r="BF2817" s="194" t="s">
        <v>7689</v>
      </c>
      <c r="BG2817" s="194" t="s">
        <v>7690</v>
      </c>
      <c r="BH2817" s="230" t="s">
        <v>7691</v>
      </c>
      <c r="BJ2817" s="230">
        <v>4</v>
      </c>
      <c r="BK2817" s="230" t="s">
        <v>7692</v>
      </c>
      <c r="BL2817" s="198" t="s">
        <v>7412</v>
      </c>
      <c r="CQ2817" s="199">
        <v>1</v>
      </c>
    </row>
    <row r="2818" spans="52:95" x14ac:dyDescent="0.25">
      <c r="AZ2818" s="230" t="s">
        <v>2979</v>
      </c>
      <c r="BA2818" s="230" t="s">
        <v>5333</v>
      </c>
      <c r="BB2818" s="230">
        <v>1</v>
      </c>
      <c r="BC2818" s="194" t="s">
        <v>7719</v>
      </c>
      <c r="BD2818" s="194" t="s">
        <v>14109</v>
      </c>
      <c r="BE2818" s="194" t="s">
        <v>10683</v>
      </c>
      <c r="BH2818" s="194"/>
      <c r="BI2818" s="194"/>
      <c r="BJ2818" s="230">
        <v>4</v>
      </c>
      <c r="BK2818" s="230" t="s">
        <v>7720</v>
      </c>
      <c r="BL2818" s="198" t="s">
        <v>7412</v>
      </c>
      <c r="CQ2818" s="199">
        <v>1</v>
      </c>
    </row>
    <row r="2819" spans="52:95" x14ac:dyDescent="0.25">
      <c r="AZ2819" s="230" t="s">
        <v>2979</v>
      </c>
      <c r="BA2819" s="230" t="s">
        <v>5333</v>
      </c>
      <c r="BB2819" s="230">
        <v>2</v>
      </c>
      <c r="BC2819" s="194" t="s">
        <v>7745</v>
      </c>
      <c r="BD2819" s="194" t="s">
        <v>7746</v>
      </c>
      <c r="BE2819" s="194" t="s">
        <v>7747</v>
      </c>
      <c r="BF2819" s="194" t="s">
        <v>7748</v>
      </c>
      <c r="BG2819" s="194" t="s">
        <v>7749</v>
      </c>
      <c r="BH2819" s="194" t="s">
        <v>7750</v>
      </c>
      <c r="BI2819" s="194"/>
      <c r="BJ2819" s="230">
        <v>4</v>
      </c>
      <c r="BK2819" s="230" t="s">
        <v>7751</v>
      </c>
      <c r="BL2819" s="198" t="s">
        <v>7412</v>
      </c>
      <c r="CQ2819" s="199">
        <v>1</v>
      </c>
    </row>
    <row r="2820" spans="52:95" x14ac:dyDescent="0.25">
      <c r="AZ2820" s="230" t="s">
        <v>2979</v>
      </c>
      <c r="BA2820" s="230" t="s">
        <v>5333</v>
      </c>
      <c r="BB2820" s="230">
        <v>3</v>
      </c>
      <c r="BC2820" s="194" t="s">
        <v>7781</v>
      </c>
      <c r="BD2820" s="194" t="s">
        <v>14111</v>
      </c>
      <c r="BE2820" s="194" t="s">
        <v>14109</v>
      </c>
      <c r="BH2820" s="194"/>
      <c r="BI2820" s="194"/>
      <c r="BJ2820" s="230">
        <v>4</v>
      </c>
      <c r="BK2820" s="230" t="s">
        <v>7782</v>
      </c>
      <c r="BL2820" s="198" t="s">
        <v>7412</v>
      </c>
      <c r="CQ2820" s="199">
        <v>1</v>
      </c>
    </row>
    <row r="2821" spans="52:95" x14ac:dyDescent="0.25">
      <c r="AZ2821" s="230" t="s">
        <v>2979</v>
      </c>
      <c r="BA2821" s="230" t="s">
        <v>5333</v>
      </c>
      <c r="BB2821" s="230">
        <v>4</v>
      </c>
      <c r="BC2821" s="194" t="s">
        <v>7806</v>
      </c>
      <c r="BD2821" s="194" t="s">
        <v>7807</v>
      </c>
      <c r="BE2821" s="194" t="s">
        <v>7808</v>
      </c>
      <c r="BF2821" s="194" t="s">
        <v>7654</v>
      </c>
      <c r="BG2821" s="194" t="s">
        <v>7809</v>
      </c>
      <c r="BH2821" s="194" t="s">
        <v>7810</v>
      </c>
      <c r="BI2821" s="194" t="s">
        <v>7811</v>
      </c>
      <c r="BJ2821" s="230">
        <v>4</v>
      </c>
      <c r="BK2821" s="230" t="s">
        <v>7812</v>
      </c>
      <c r="BL2821" s="198" t="s">
        <v>7412</v>
      </c>
      <c r="CQ2821" s="199">
        <v>1</v>
      </c>
    </row>
    <row r="2822" spans="52:95" x14ac:dyDescent="0.25">
      <c r="AZ2822" s="230" t="s">
        <v>2979</v>
      </c>
      <c r="BA2822" s="230" t="s">
        <v>5333</v>
      </c>
      <c r="BB2822" s="230">
        <v>5</v>
      </c>
      <c r="BC2822" s="194" t="s">
        <v>7836</v>
      </c>
      <c r="BD2822" s="194" t="s">
        <v>7837</v>
      </c>
      <c r="BE2822" s="194" t="s">
        <v>7838</v>
      </c>
      <c r="BF2822" s="194" t="s">
        <v>7839</v>
      </c>
      <c r="BG2822" s="194" t="s">
        <v>7840</v>
      </c>
      <c r="BH2822" s="194" t="s">
        <v>7533</v>
      </c>
      <c r="BI2822" s="194"/>
      <c r="BJ2822" s="230">
        <v>4</v>
      </c>
      <c r="BK2822" s="230" t="s">
        <v>7841</v>
      </c>
      <c r="BL2822" s="198" t="s">
        <v>7412</v>
      </c>
      <c r="CQ2822" s="199">
        <v>1</v>
      </c>
    </row>
    <row r="2823" spans="52:95" x14ac:dyDescent="0.25">
      <c r="AZ2823" s="230" t="s">
        <v>3001</v>
      </c>
      <c r="BA2823" s="230" t="s">
        <v>5332</v>
      </c>
      <c r="BB2823" s="230">
        <v>1</v>
      </c>
      <c r="BC2823" s="194" t="s">
        <v>7408</v>
      </c>
      <c r="BD2823" s="194" t="s">
        <v>13867</v>
      </c>
      <c r="BE2823" s="194" t="s">
        <v>10683</v>
      </c>
      <c r="BI2823" s="194"/>
      <c r="BJ2823" s="230">
        <v>4</v>
      </c>
      <c r="BK2823" s="230" t="s">
        <v>7411</v>
      </c>
      <c r="BL2823" s="198" t="s">
        <v>7412</v>
      </c>
      <c r="CQ2823" s="199">
        <v>1</v>
      </c>
    </row>
    <row r="2824" spans="52:95" x14ac:dyDescent="0.25">
      <c r="AZ2824" s="230" t="s">
        <v>3001</v>
      </c>
      <c r="BA2824" s="230" t="s">
        <v>5332</v>
      </c>
      <c r="BB2824" s="230">
        <v>2</v>
      </c>
      <c r="BC2824" s="194" t="s">
        <v>7439</v>
      </c>
      <c r="BD2824" s="194" t="s">
        <v>14113</v>
      </c>
      <c r="BE2824" s="194" t="s">
        <v>7441</v>
      </c>
      <c r="BF2824" s="194" t="s">
        <v>7442</v>
      </c>
      <c r="BG2824" s="194" t="s">
        <v>7443</v>
      </c>
      <c r="BJ2824" s="230">
        <v>4</v>
      </c>
      <c r="BK2824" s="230" t="s">
        <v>7444</v>
      </c>
      <c r="BL2824" s="198" t="s">
        <v>7412</v>
      </c>
      <c r="CQ2824" s="199">
        <v>1</v>
      </c>
    </row>
    <row r="2825" spans="52:95" x14ac:dyDescent="0.25">
      <c r="AZ2825" s="230" t="s">
        <v>3001</v>
      </c>
      <c r="BA2825" s="230" t="s">
        <v>5332</v>
      </c>
      <c r="BB2825" s="230">
        <v>3</v>
      </c>
      <c r="BC2825" s="194" t="s">
        <v>7472</v>
      </c>
      <c r="BD2825" s="194" t="s">
        <v>13867</v>
      </c>
      <c r="BI2825" s="194"/>
      <c r="BJ2825" s="230">
        <v>4</v>
      </c>
      <c r="BK2825" s="230" t="s">
        <v>7474</v>
      </c>
      <c r="BL2825" s="198" t="s">
        <v>7412</v>
      </c>
      <c r="CQ2825" s="199">
        <v>1</v>
      </c>
    </row>
    <row r="2826" spans="52:95" x14ac:dyDescent="0.25">
      <c r="AZ2826" s="230" t="s">
        <v>3001</v>
      </c>
      <c r="BA2826" s="230" t="s">
        <v>5332</v>
      </c>
      <c r="BB2826" s="230">
        <v>4</v>
      </c>
      <c r="BC2826" s="194" t="s">
        <v>7502</v>
      </c>
      <c r="BD2826" s="194" t="s">
        <v>14074</v>
      </c>
      <c r="BJ2826" s="230">
        <v>4</v>
      </c>
      <c r="BK2826" s="230" t="s">
        <v>7504</v>
      </c>
      <c r="BL2826" s="198" t="s">
        <v>7412</v>
      </c>
      <c r="CQ2826" s="199">
        <v>1</v>
      </c>
    </row>
    <row r="2827" spans="52:95" x14ac:dyDescent="0.25">
      <c r="AZ2827" s="230" t="s">
        <v>3001</v>
      </c>
      <c r="BA2827" s="230" t="s">
        <v>5332</v>
      </c>
      <c r="BB2827" s="230">
        <v>5</v>
      </c>
      <c r="BC2827" s="194" t="s">
        <v>7529</v>
      </c>
      <c r="BD2827" s="194" t="s">
        <v>10544</v>
      </c>
      <c r="BE2827" s="194" t="s">
        <v>7532</v>
      </c>
      <c r="BF2827" s="194" t="s">
        <v>7533</v>
      </c>
      <c r="BJ2827" s="230">
        <v>4</v>
      </c>
      <c r="BK2827" s="230" t="s">
        <v>7534</v>
      </c>
      <c r="BL2827" s="198" t="s">
        <v>7412</v>
      </c>
      <c r="CQ2827" s="199">
        <v>1</v>
      </c>
    </row>
    <row r="2828" spans="52:95" x14ac:dyDescent="0.25">
      <c r="AZ2828" s="230" t="s">
        <v>3001</v>
      </c>
      <c r="BA2828" s="230" t="s">
        <v>7562</v>
      </c>
      <c r="BB2828" s="230">
        <v>1</v>
      </c>
      <c r="BC2828" s="194" t="s">
        <v>7563</v>
      </c>
      <c r="BD2828" s="194" t="s">
        <v>14114</v>
      </c>
      <c r="BI2828" s="194"/>
      <c r="BJ2828" s="230">
        <v>4</v>
      </c>
      <c r="BK2828" s="230" t="s">
        <v>7564</v>
      </c>
      <c r="BL2828" s="198" t="s">
        <v>7412</v>
      </c>
      <c r="CQ2828" s="199">
        <v>1</v>
      </c>
    </row>
    <row r="2829" spans="52:95" x14ac:dyDescent="0.25">
      <c r="AZ2829" s="230" t="s">
        <v>3001</v>
      </c>
      <c r="BA2829" s="230" t="s">
        <v>7562</v>
      </c>
      <c r="BB2829" s="230">
        <v>2</v>
      </c>
      <c r="BC2829" s="194" t="s">
        <v>7589</v>
      </c>
      <c r="BD2829" s="194" t="s">
        <v>7590</v>
      </c>
      <c r="BE2829" s="194" t="s">
        <v>7591</v>
      </c>
      <c r="BF2829" s="194" t="s">
        <v>7443</v>
      </c>
      <c r="BG2829" s="194" t="s">
        <v>7442</v>
      </c>
      <c r="BH2829" s="230" t="s">
        <v>7592</v>
      </c>
      <c r="BJ2829" s="230">
        <v>4</v>
      </c>
      <c r="BK2829" s="230" t="s">
        <v>7593</v>
      </c>
      <c r="BL2829" s="198" t="s">
        <v>7412</v>
      </c>
      <c r="CQ2829" s="199">
        <v>1</v>
      </c>
    </row>
    <row r="2830" spans="52:95" x14ac:dyDescent="0.25">
      <c r="AZ2830" s="230" t="s">
        <v>3001</v>
      </c>
      <c r="BA2830" s="230" t="s">
        <v>7562</v>
      </c>
      <c r="BB2830" s="230">
        <v>3</v>
      </c>
      <c r="BC2830" s="194" t="s">
        <v>7620</v>
      </c>
      <c r="BD2830" s="194" t="s">
        <v>13867</v>
      </c>
      <c r="BI2830" s="194"/>
      <c r="BJ2830" s="230">
        <v>4</v>
      </c>
      <c r="BK2830" s="230" t="s">
        <v>7622</v>
      </c>
      <c r="BL2830" s="198" t="s">
        <v>7412</v>
      </c>
      <c r="CQ2830" s="199">
        <v>1</v>
      </c>
    </row>
    <row r="2831" spans="52:95" x14ac:dyDescent="0.25">
      <c r="AZ2831" s="230" t="s">
        <v>3001</v>
      </c>
      <c r="BA2831" s="230" t="s">
        <v>7562</v>
      </c>
      <c r="BB2831" s="230">
        <v>4</v>
      </c>
      <c r="BC2831" s="194" t="s">
        <v>7649</v>
      </c>
      <c r="BD2831" s="194" t="s">
        <v>7650</v>
      </c>
      <c r="BE2831" s="194" t="s">
        <v>7651</v>
      </c>
      <c r="BF2831" s="194" t="s">
        <v>7652</v>
      </c>
      <c r="BG2831" s="194" t="s">
        <v>7653</v>
      </c>
      <c r="BH2831" s="230" t="s">
        <v>7654</v>
      </c>
      <c r="BI2831" s="230" t="s">
        <v>7655</v>
      </c>
      <c r="BJ2831" s="230">
        <v>4</v>
      </c>
      <c r="BK2831" s="230" t="s">
        <v>7656</v>
      </c>
      <c r="BL2831" s="198" t="s">
        <v>7412</v>
      </c>
      <c r="CQ2831" s="199">
        <v>1</v>
      </c>
    </row>
    <row r="2832" spans="52:95" x14ac:dyDescent="0.25">
      <c r="AZ2832" s="230" t="s">
        <v>3001</v>
      </c>
      <c r="BA2832" s="230" t="s">
        <v>7562</v>
      </c>
      <c r="BB2832" s="230">
        <v>5</v>
      </c>
      <c r="BC2832" s="194" t="s">
        <v>7686</v>
      </c>
      <c r="BD2832" s="194" t="s">
        <v>7687</v>
      </c>
      <c r="BE2832" s="194" t="s">
        <v>7688</v>
      </c>
      <c r="BF2832" s="194" t="s">
        <v>7689</v>
      </c>
      <c r="BG2832" s="194" t="s">
        <v>7690</v>
      </c>
      <c r="BH2832" s="230" t="s">
        <v>7691</v>
      </c>
      <c r="BJ2832" s="230">
        <v>4</v>
      </c>
      <c r="BK2832" s="230" t="s">
        <v>7692</v>
      </c>
      <c r="BL2832" s="198" t="s">
        <v>7412</v>
      </c>
      <c r="CQ2832" s="199">
        <v>1</v>
      </c>
    </row>
    <row r="2833" spans="52:95" x14ac:dyDescent="0.25">
      <c r="AZ2833" s="230" t="s">
        <v>3001</v>
      </c>
      <c r="BA2833" s="230" t="s">
        <v>5333</v>
      </c>
      <c r="BB2833" s="230">
        <v>1</v>
      </c>
      <c r="BC2833" s="194" t="s">
        <v>7719</v>
      </c>
      <c r="BD2833" s="194" t="s">
        <v>13867</v>
      </c>
      <c r="BE2833" s="194" t="s">
        <v>10683</v>
      </c>
      <c r="BH2833" s="194"/>
      <c r="BI2833" s="194"/>
      <c r="BJ2833" s="230">
        <v>4</v>
      </c>
      <c r="BK2833" s="230" t="s">
        <v>7720</v>
      </c>
      <c r="BL2833" s="198" t="s">
        <v>7412</v>
      </c>
      <c r="CQ2833" s="199">
        <v>1</v>
      </c>
    </row>
    <row r="2834" spans="52:95" x14ac:dyDescent="0.25">
      <c r="AZ2834" s="230" t="s">
        <v>3001</v>
      </c>
      <c r="BA2834" s="230" t="s">
        <v>5333</v>
      </c>
      <c r="BB2834" s="230">
        <v>2</v>
      </c>
      <c r="BC2834" s="194" t="s">
        <v>7745</v>
      </c>
      <c r="BD2834" s="194" t="s">
        <v>7746</v>
      </c>
      <c r="BE2834" s="194" t="s">
        <v>7747</v>
      </c>
      <c r="BF2834" s="194" t="s">
        <v>7748</v>
      </c>
      <c r="BG2834" s="194" t="s">
        <v>7749</v>
      </c>
      <c r="BH2834" s="194" t="s">
        <v>7750</v>
      </c>
      <c r="BI2834" s="194"/>
      <c r="BJ2834" s="230">
        <v>4</v>
      </c>
      <c r="BK2834" s="230" t="s">
        <v>7751</v>
      </c>
      <c r="BL2834" s="198" t="s">
        <v>7412</v>
      </c>
      <c r="CQ2834" s="199">
        <v>1</v>
      </c>
    </row>
    <row r="2835" spans="52:95" x14ac:dyDescent="0.25">
      <c r="AZ2835" s="230" t="s">
        <v>3001</v>
      </c>
      <c r="BA2835" s="230" t="s">
        <v>5333</v>
      </c>
      <c r="BB2835" s="230">
        <v>3</v>
      </c>
      <c r="BC2835" s="194" t="s">
        <v>7781</v>
      </c>
      <c r="BD2835" s="194" t="s">
        <v>10544</v>
      </c>
      <c r="BE2835" s="194" t="s">
        <v>13867</v>
      </c>
      <c r="BH2835" s="194"/>
      <c r="BI2835" s="194"/>
      <c r="BJ2835" s="230">
        <v>4</v>
      </c>
      <c r="BK2835" s="230" t="s">
        <v>7782</v>
      </c>
      <c r="BL2835" s="198" t="s">
        <v>7412</v>
      </c>
      <c r="CQ2835" s="199">
        <v>1</v>
      </c>
    </row>
    <row r="2836" spans="52:95" x14ac:dyDescent="0.25">
      <c r="AZ2836" s="230" t="s">
        <v>3001</v>
      </c>
      <c r="BA2836" s="230" t="s">
        <v>5333</v>
      </c>
      <c r="BB2836" s="230">
        <v>4</v>
      </c>
      <c r="BC2836" s="194" t="s">
        <v>7806</v>
      </c>
      <c r="BD2836" s="194" t="s">
        <v>7807</v>
      </c>
      <c r="BE2836" s="194" t="s">
        <v>7808</v>
      </c>
      <c r="BF2836" s="194" t="s">
        <v>7654</v>
      </c>
      <c r="BG2836" s="194" t="s">
        <v>7809</v>
      </c>
      <c r="BH2836" s="194" t="s">
        <v>7810</v>
      </c>
      <c r="BI2836" s="194" t="s">
        <v>7811</v>
      </c>
      <c r="BJ2836" s="230">
        <v>4</v>
      </c>
      <c r="BK2836" s="230" t="s">
        <v>7812</v>
      </c>
      <c r="BL2836" s="198" t="s">
        <v>7412</v>
      </c>
      <c r="CQ2836" s="199">
        <v>1</v>
      </c>
    </row>
    <row r="2837" spans="52:95" x14ac:dyDescent="0.25">
      <c r="AZ2837" s="230" t="s">
        <v>3001</v>
      </c>
      <c r="BA2837" s="230" t="s">
        <v>5333</v>
      </c>
      <c r="BB2837" s="230">
        <v>5</v>
      </c>
      <c r="BC2837" s="194" t="s">
        <v>7836</v>
      </c>
      <c r="BD2837" s="194" t="s">
        <v>7837</v>
      </c>
      <c r="BE2837" s="194" t="s">
        <v>7838</v>
      </c>
      <c r="BF2837" s="194" t="s">
        <v>7839</v>
      </c>
      <c r="BG2837" s="194" t="s">
        <v>7840</v>
      </c>
      <c r="BH2837" s="194" t="s">
        <v>7533</v>
      </c>
      <c r="BI2837" s="194"/>
      <c r="BJ2837" s="230">
        <v>4</v>
      </c>
      <c r="BK2837" s="230" t="s">
        <v>7841</v>
      </c>
      <c r="BL2837" s="198" t="s">
        <v>7412</v>
      </c>
      <c r="CQ2837" s="199">
        <v>1</v>
      </c>
    </row>
    <row r="2838" spans="52:95" x14ac:dyDescent="0.25">
      <c r="AZ2838" s="230" t="s">
        <v>3022</v>
      </c>
      <c r="BA2838" s="230" t="s">
        <v>5332</v>
      </c>
      <c r="BB2838" s="230">
        <v>1</v>
      </c>
      <c r="BC2838" s="194" t="s">
        <v>7408</v>
      </c>
      <c r="BD2838" s="194" t="s">
        <v>14115</v>
      </c>
      <c r="BE2838" s="194" t="s">
        <v>14116</v>
      </c>
      <c r="BF2838" s="194" t="s">
        <v>14117</v>
      </c>
      <c r="BJ2838" s="230">
        <v>4</v>
      </c>
      <c r="BK2838" s="230" t="s">
        <v>7411</v>
      </c>
      <c r="BL2838" s="198" t="s">
        <v>7412</v>
      </c>
      <c r="CQ2838" s="199">
        <v>1</v>
      </c>
    </row>
    <row r="2839" spans="52:95" x14ac:dyDescent="0.25">
      <c r="AZ2839" s="230" t="s">
        <v>3022</v>
      </c>
      <c r="BA2839" s="230" t="s">
        <v>5332</v>
      </c>
      <c r="BB2839" s="230">
        <v>2</v>
      </c>
      <c r="BC2839" s="194" t="s">
        <v>7439</v>
      </c>
      <c r="BD2839" s="194" t="s">
        <v>14115</v>
      </c>
      <c r="BE2839" s="194" t="s">
        <v>7441</v>
      </c>
      <c r="BF2839" s="194" t="s">
        <v>7442</v>
      </c>
      <c r="BG2839" s="194" t="s">
        <v>7443</v>
      </c>
      <c r="BJ2839" s="230">
        <v>4</v>
      </c>
      <c r="BK2839" s="230" t="s">
        <v>7444</v>
      </c>
      <c r="BL2839" s="198" t="s">
        <v>7412</v>
      </c>
      <c r="CQ2839" s="199">
        <v>1</v>
      </c>
    </row>
    <row r="2840" spans="52:95" x14ac:dyDescent="0.25">
      <c r="AZ2840" s="230" t="s">
        <v>3022</v>
      </c>
      <c r="BA2840" s="230" t="s">
        <v>5332</v>
      </c>
      <c r="BB2840" s="230">
        <v>3</v>
      </c>
      <c r="BC2840" s="194" t="s">
        <v>7472</v>
      </c>
      <c r="BD2840" s="194" t="s">
        <v>14115</v>
      </c>
      <c r="BE2840" s="194" t="s">
        <v>14118</v>
      </c>
      <c r="BJ2840" s="230">
        <v>4</v>
      </c>
      <c r="BK2840" s="230" t="s">
        <v>7474</v>
      </c>
      <c r="BL2840" s="198" t="s">
        <v>7412</v>
      </c>
      <c r="CQ2840" s="199">
        <v>1</v>
      </c>
    </row>
    <row r="2841" spans="52:95" x14ac:dyDescent="0.25">
      <c r="AZ2841" s="230" t="s">
        <v>3022</v>
      </c>
      <c r="BA2841" s="230" t="s">
        <v>5332</v>
      </c>
      <c r="BB2841" s="230">
        <v>4</v>
      </c>
      <c r="BC2841" s="194" t="s">
        <v>7502</v>
      </c>
      <c r="BD2841" s="194" t="s">
        <v>14115</v>
      </c>
      <c r="BE2841" s="194" t="s">
        <v>14119</v>
      </c>
      <c r="BJ2841" s="230">
        <v>4</v>
      </c>
      <c r="BK2841" s="230" t="s">
        <v>7504</v>
      </c>
      <c r="BL2841" s="198" t="s">
        <v>7412</v>
      </c>
      <c r="CQ2841" s="199">
        <v>1</v>
      </c>
    </row>
    <row r="2842" spans="52:95" x14ac:dyDescent="0.25">
      <c r="AZ2842" s="230" t="s">
        <v>3022</v>
      </c>
      <c r="BA2842" s="230" t="s">
        <v>5332</v>
      </c>
      <c r="BB2842" s="230">
        <v>5</v>
      </c>
      <c r="BC2842" s="194" t="s">
        <v>7529</v>
      </c>
      <c r="BD2842" s="194" t="s">
        <v>14115</v>
      </c>
      <c r="BE2842" s="194" t="s">
        <v>14120</v>
      </c>
      <c r="BF2842" s="194" t="s">
        <v>7532</v>
      </c>
      <c r="BG2842" s="194" t="s">
        <v>7533</v>
      </c>
      <c r="BJ2842" s="230">
        <v>4</v>
      </c>
      <c r="BK2842" s="230" t="s">
        <v>7534</v>
      </c>
      <c r="BL2842" s="198" t="s">
        <v>7412</v>
      </c>
      <c r="CQ2842" s="199">
        <v>1</v>
      </c>
    </row>
    <row r="2843" spans="52:95" x14ac:dyDescent="0.25">
      <c r="AZ2843" s="230" t="s">
        <v>3022</v>
      </c>
      <c r="BA2843" s="230" t="s">
        <v>7562</v>
      </c>
      <c r="BB2843" s="230">
        <v>1</v>
      </c>
      <c r="BC2843" s="194" t="s">
        <v>7563</v>
      </c>
      <c r="BD2843" s="194" t="s">
        <v>14121</v>
      </c>
      <c r="BJ2843" s="230">
        <v>4</v>
      </c>
      <c r="BK2843" s="230" t="s">
        <v>7564</v>
      </c>
      <c r="BL2843" s="198" t="s">
        <v>7412</v>
      </c>
      <c r="CQ2843" s="199">
        <v>1</v>
      </c>
    </row>
    <row r="2844" spans="52:95" x14ac:dyDescent="0.25">
      <c r="AZ2844" s="230" t="s">
        <v>3022</v>
      </c>
      <c r="BA2844" s="230" t="s">
        <v>7562</v>
      </c>
      <c r="BB2844" s="230">
        <v>2</v>
      </c>
      <c r="BC2844" s="194" t="s">
        <v>7589</v>
      </c>
      <c r="BD2844" s="194" t="s">
        <v>7590</v>
      </c>
      <c r="BE2844" s="194" t="s">
        <v>7591</v>
      </c>
      <c r="BF2844" s="194" t="s">
        <v>7443</v>
      </c>
      <c r="BG2844" s="194" t="s">
        <v>7442</v>
      </c>
      <c r="BH2844" s="230" t="s">
        <v>7592</v>
      </c>
      <c r="BJ2844" s="230">
        <v>4</v>
      </c>
      <c r="BK2844" s="230" t="s">
        <v>7593</v>
      </c>
      <c r="BL2844" s="198" t="s">
        <v>7412</v>
      </c>
      <c r="CQ2844" s="199">
        <v>1</v>
      </c>
    </row>
    <row r="2845" spans="52:95" x14ac:dyDescent="0.25">
      <c r="AZ2845" s="230" t="s">
        <v>3022</v>
      </c>
      <c r="BA2845" s="230" t="s">
        <v>7562</v>
      </c>
      <c r="BB2845" s="230">
        <v>3</v>
      </c>
      <c r="BC2845" s="194" t="s">
        <v>7620</v>
      </c>
      <c r="BD2845" s="194" t="s">
        <v>14118</v>
      </c>
      <c r="BJ2845" s="230">
        <v>4</v>
      </c>
      <c r="BK2845" s="230" t="s">
        <v>7622</v>
      </c>
      <c r="BL2845" s="198" t="s">
        <v>7412</v>
      </c>
      <c r="CQ2845" s="199">
        <v>1</v>
      </c>
    </row>
    <row r="2846" spans="52:95" x14ac:dyDescent="0.25">
      <c r="AZ2846" s="230" t="s">
        <v>3022</v>
      </c>
      <c r="BA2846" s="230" t="s">
        <v>7562</v>
      </c>
      <c r="BB2846" s="230">
        <v>4</v>
      </c>
      <c r="BC2846" s="194" t="s">
        <v>7649</v>
      </c>
      <c r="BD2846" s="194" t="s">
        <v>7650</v>
      </c>
      <c r="BE2846" s="194" t="s">
        <v>7651</v>
      </c>
      <c r="BF2846" s="194" t="s">
        <v>7652</v>
      </c>
      <c r="BG2846" s="194" t="s">
        <v>7653</v>
      </c>
      <c r="BH2846" s="230" t="s">
        <v>7654</v>
      </c>
      <c r="BI2846" s="230" t="s">
        <v>7655</v>
      </c>
      <c r="BJ2846" s="230">
        <v>4</v>
      </c>
      <c r="BK2846" s="230" t="s">
        <v>7656</v>
      </c>
      <c r="BL2846" s="198" t="s">
        <v>7412</v>
      </c>
      <c r="CQ2846" s="199">
        <v>1</v>
      </c>
    </row>
    <row r="2847" spans="52:95" x14ac:dyDescent="0.25">
      <c r="AZ2847" s="230" t="s">
        <v>3022</v>
      </c>
      <c r="BA2847" s="230" t="s">
        <v>7562</v>
      </c>
      <c r="BB2847" s="230">
        <v>5</v>
      </c>
      <c r="BC2847" s="194" t="s">
        <v>7686</v>
      </c>
      <c r="BD2847" s="194" t="s">
        <v>7687</v>
      </c>
      <c r="BE2847" s="194" t="s">
        <v>7688</v>
      </c>
      <c r="BF2847" s="194" t="s">
        <v>7689</v>
      </c>
      <c r="BG2847" s="194" t="s">
        <v>7690</v>
      </c>
      <c r="BH2847" s="230" t="s">
        <v>7691</v>
      </c>
      <c r="BJ2847" s="230">
        <v>4</v>
      </c>
      <c r="BK2847" s="230" t="s">
        <v>7692</v>
      </c>
      <c r="BL2847" s="198" t="s">
        <v>7412</v>
      </c>
      <c r="CQ2847" s="199">
        <v>1</v>
      </c>
    </row>
    <row r="2848" spans="52:95" x14ac:dyDescent="0.25">
      <c r="AZ2848" s="230" t="s">
        <v>3022</v>
      </c>
      <c r="BA2848" s="230" t="s">
        <v>5333</v>
      </c>
      <c r="BB2848" s="230">
        <v>1</v>
      </c>
      <c r="BC2848" s="194" t="s">
        <v>7719</v>
      </c>
      <c r="BD2848" s="194" t="s">
        <v>14116</v>
      </c>
      <c r="BE2848" s="194" t="s">
        <v>14117</v>
      </c>
      <c r="BH2848" s="194"/>
      <c r="BI2848" s="194"/>
      <c r="BJ2848" s="230">
        <v>4</v>
      </c>
      <c r="BK2848" s="230" t="s">
        <v>7720</v>
      </c>
      <c r="BL2848" s="198" t="s">
        <v>7412</v>
      </c>
      <c r="CQ2848" s="199">
        <v>1</v>
      </c>
    </row>
    <row r="2849" spans="52:95" x14ac:dyDescent="0.25">
      <c r="AZ2849" s="230" t="s">
        <v>3022</v>
      </c>
      <c r="BA2849" s="230" t="s">
        <v>5333</v>
      </c>
      <c r="BB2849" s="230">
        <v>2</v>
      </c>
      <c r="BC2849" s="194" t="s">
        <v>7745</v>
      </c>
      <c r="BD2849" s="194" t="s">
        <v>7746</v>
      </c>
      <c r="BE2849" s="194" t="s">
        <v>7747</v>
      </c>
      <c r="BF2849" s="194" t="s">
        <v>7748</v>
      </c>
      <c r="BG2849" s="194" t="s">
        <v>7749</v>
      </c>
      <c r="BH2849" s="194" t="s">
        <v>7750</v>
      </c>
      <c r="BI2849" s="194"/>
      <c r="BJ2849" s="230">
        <v>4</v>
      </c>
      <c r="BK2849" s="230" t="s">
        <v>7751</v>
      </c>
      <c r="BL2849" s="198" t="s">
        <v>7412</v>
      </c>
      <c r="CQ2849" s="199">
        <v>1</v>
      </c>
    </row>
    <row r="2850" spans="52:95" x14ac:dyDescent="0.25">
      <c r="AZ2850" s="230" t="s">
        <v>3022</v>
      </c>
      <c r="BA2850" s="230" t="s">
        <v>5333</v>
      </c>
      <c r="BB2850" s="230">
        <v>3</v>
      </c>
      <c r="BC2850" s="194" t="s">
        <v>7781</v>
      </c>
      <c r="BD2850" s="194" t="s">
        <v>14122</v>
      </c>
      <c r="BE2850" s="194" t="s">
        <v>14118</v>
      </c>
      <c r="BH2850" s="194"/>
      <c r="BI2850" s="194"/>
      <c r="BJ2850" s="230">
        <v>4</v>
      </c>
      <c r="BK2850" s="230" t="s">
        <v>7782</v>
      </c>
      <c r="BL2850" s="198" t="s">
        <v>7412</v>
      </c>
      <c r="CQ2850" s="199">
        <v>1</v>
      </c>
    </row>
    <row r="2851" spans="52:95" x14ac:dyDescent="0.25">
      <c r="AZ2851" s="230" t="s">
        <v>3022</v>
      </c>
      <c r="BA2851" s="230" t="s">
        <v>5333</v>
      </c>
      <c r="BB2851" s="230">
        <v>4</v>
      </c>
      <c r="BC2851" s="194" t="s">
        <v>7806</v>
      </c>
      <c r="BD2851" s="194" t="s">
        <v>7807</v>
      </c>
      <c r="BE2851" s="194" t="s">
        <v>7808</v>
      </c>
      <c r="BF2851" s="194" t="s">
        <v>7654</v>
      </c>
      <c r="BG2851" s="194" t="s">
        <v>7809</v>
      </c>
      <c r="BH2851" s="194" t="s">
        <v>7810</v>
      </c>
      <c r="BI2851" s="194" t="s">
        <v>7811</v>
      </c>
      <c r="BJ2851" s="230">
        <v>4</v>
      </c>
      <c r="BK2851" s="230" t="s">
        <v>7812</v>
      </c>
      <c r="BL2851" s="198" t="s">
        <v>7412</v>
      </c>
      <c r="CQ2851" s="199">
        <v>1</v>
      </c>
    </row>
    <row r="2852" spans="52:95" x14ac:dyDescent="0.25">
      <c r="AZ2852" s="230" t="s">
        <v>3022</v>
      </c>
      <c r="BA2852" s="230" t="s">
        <v>5333</v>
      </c>
      <c r="BB2852" s="230">
        <v>5</v>
      </c>
      <c r="BC2852" s="194" t="s">
        <v>7836</v>
      </c>
      <c r="BD2852" s="194" t="s">
        <v>7837</v>
      </c>
      <c r="BE2852" s="194" t="s">
        <v>7838</v>
      </c>
      <c r="BF2852" s="194" t="s">
        <v>7839</v>
      </c>
      <c r="BG2852" s="194" t="s">
        <v>7840</v>
      </c>
      <c r="BH2852" s="194" t="s">
        <v>7533</v>
      </c>
      <c r="BI2852" s="194"/>
      <c r="BJ2852" s="230">
        <v>4</v>
      </c>
      <c r="BK2852" s="230" t="s">
        <v>7841</v>
      </c>
      <c r="BL2852" s="198" t="s">
        <v>7412</v>
      </c>
      <c r="CQ2852" s="199">
        <v>1</v>
      </c>
    </row>
    <row r="2853" spans="52:95" x14ac:dyDescent="0.25">
      <c r="AZ2853" s="230" t="s">
        <v>3047</v>
      </c>
      <c r="BA2853" s="230" t="s">
        <v>5332</v>
      </c>
      <c r="BB2853" s="230">
        <v>1</v>
      </c>
      <c r="BC2853" s="194" t="s">
        <v>7408</v>
      </c>
      <c r="BD2853" s="194" t="s">
        <v>14123</v>
      </c>
      <c r="BE2853" s="194" t="s">
        <v>14116</v>
      </c>
      <c r="BF2853" s="194" t="s">
        <v>11719</v>
      </c>
      <c r="BJ2853" s="230">
        <v>4</v>
      </c>
      <c r="BK2853" s="230" t="s">
        <v>7411</v>
      </c>
      <c r="BL2853" s="198" t="s">
        <v>7412</v>
      </c>
      <c r="CQ2853" s="199">
        <v>1</v>
      </c>
    </row>
    <row r="2854" spans="52:95" x14ac:dyDescent="0.25">
      <c r="AZ2854" s="230" t="s">
        <v>3047</v>
      </c>
      <c r="BA2854" s="230" t="s">
        <v>5332</v>
      </c>
      <c r="BB2854" s="230">
        <v>2</v>
      </c>
      <c r="BC2854" s="194" t="s">
        <v>7439</v>
      </c>
      <c r="BD2854" s="194" t="s">
        <v>14123</v>
      </c>
      <c r="BE2854" s="194" t="s">
        <v>7441</v>
      </c>
      <c r="BF2854" s="194" t="s">
        <v>7442</v>
      </c>
      <c r="BG2854" s="194" t="s">
        <v>7443</v>
      </c>
      <c r="BJ2854" s="230">
        <v>4</v>
      </c>
      <c r="BK2854" s="230" t="s">
        <v>7444</v>
      </c>
      <c r="BL2854" s="198" t="s">
        <v>7412</v>
      </c>
      <c r="CQ2854" s="199">
        <v>1</v>
      </c>
    </row>
    <row r="2855" spans="52:95" x14ac:dyDescent="0.25">
      <c r="AZ2855" s="230" t="s">
        <v>3047</v>
      </c>
      <c r="BA2855" s="230" t="s">
        <v>5332</v>
      </c>
      <c r="BB2855" s="230">
        <v>3</v>
      </c>
      <c r="BC2855" s="194" t="s">
        <v>7472</v>
      </c>
      <c r="BD2855" s="194" t="s">
        <v>14123</v>
      </c>
      <c r="BE2855" s="194" t="s">
        <v>14124</v>
      </c>
      <c r="BJ2855" s="230">
        <v>4</v>
      </c>
      <c r="BK2855" s="230" t="s">
        <v>7474</v>
      </c>
      <c r="BL2855" s="198" t="s">
        <v>7412</v>
      </c>
      <c r="CQ2855" s="199">
        <v>1</v>
      </c>
    </row>
    <row r="2856" spans="52:95" x14ac:dyDescent="0.25">
      <c r="AZ2856" s="230" t="s">
        <v>3047</v>
      </c>
      <c r="BA2856" s="230" t="s">
        <v>5332</v>
      </c>
      <c r="BB2856" s="230">
        <v>4</v>
      </c>
      <c r="BC2856" s="194" t="s">
        <v>7502</v>
      </c>
      <c r="BD2856" s="194" t="s">
        <v>14123</v>
      </c>
      <c r="BE2856" s="194" t="s">
        <v>14119</v>
      </c>
      <c r="BJ2856" s="230">
        <v>4</v>
      </c>
      <c r="BK2856" s="230" t="s">
        <v>7504</v>
      </c>
      <c r="BL2856" s="198" t="s">
        <v>7412</v>
      </c>
      <c r="CQ2856" s="199">
        <v>1</v>
      </c>
    </row>
    <row r="2857" spans="52:95" x14ac:dyDescent="0.25">
      <c r="AZ2857" s="230" t="s">
        <v>3047</v>
      </c>
      <c r="BA2857" s="230" t="s">
        <v>5332</v>
      </c>
      <c r="BB2857" s="230">
        <v>5</v>
      </c>
      <c r="BC2857" s="194" t="s">
        <v>7529</v>
      </c>
      <c r="BD2857" s="194" t="s">
        <v>14123</v>
      </c>
      <c r="BE2857" s="194" t="s">
        <v>14125</v>
      </c>
      <c r="BF2857" s="194" t="s">
        <v>7532</v>
      </c>
      <c r="BG2857" s="194" t="s">
        <v>7533</v>
      </c>
      <c r="BJ2857" s="230">
        <v>4</v>
      </c>
      <c r="BK2857" s="230" t="s">
        <v>7534</v>
      </c>
      <c r="BL2857" s="198" t="s">
        <v>7412</v>
      </c>
      <c r="CQ2857" s="199">
        <v>1</v>
      </c>
    </row>
    <row r="2858" spans="52:95" x14ac:dyDescent="0.25">
      <c r="AZ2858" s="230" t="s">
        <v>3047</v>
      </c>
      <c r="BA2858" s="230" t="s">
        <v>7562</v>
      </c>
      <c r="BB2858" s="230">
        <v>1</v>
      </c>
      <c r="BC2858" s="194" t="s">
        <v>7563</v>
      </c>
      <c r="BD2858" s="194" t="s">
        <v>14126</v>
      </c>
      <c r="BJ2858" s="230">
        <v>4</v>
      </c>
      <c r="BK2858" s="230" t="s">
        <v>7564</v>
      </c>
      <c r="BL2858" s="198" t="s">
        <v>7412</v>
      </c>
      <c r="CQ2858" s="199">
        <v>1</v>
      </c>
    </row>
    <row r="2859" spans="52:95" x14ac:dyDescent="0.25">
      <c r="AZ2859" s="230" t="s">
        <v>3047</v>
      </c>
      <c r="BA2859" s="230" t="s">
        <v>7562</v>
      </c>
      <c r="BB2859" s="230">
        <v>2</v>
      </c>
      <c r="BC2859" s="194" t="s">
        <v>7589</v>
      </c>
      <c r="BD2859" s="194" t="s">
        <v>7590</v>
      </c>
      <c r="BE2859" s="194" t="s">
        <v>7591</v>
      </c>
      <c r="BF2859" s="194" t="s">
        <v>7443</v>
      </c>
      <c r="BG2859" s="194" t="s">
        <v>7442</v>
      </c>
      <c r="BH2859" s="230" t="s">
        <v>7592</v>
      </c>
      <c r="BJ2859" s="230">
        <v>4</v>
      </c>
      <c r="BK2859" s="230" t="s">
        <v>7593</v>
      </c>
      <c r="BL2859" s="198" t="s">
        <v>7412</v>
      </c>
      <c r="CQ2859" s="199">
        <v>1</v>
      </c>
    </row>
    <row r="2860" spans="52:95" x14ac:dyDescent="0.25">
      <c r="AZ2860" s="230" t="s">
        <v>3047</v>
      </c>
      <c r="BA2860" s="230" t="s">
        <v>7562</v>
      </c>
      <c r="BB2860" s="230">
        <v>3</v>
      </c>
      <c r="BC2860" s="194" t="s">
        <v>7620</v>
      </c>
      <c r="BD2860" s="194" t="s">
        <v>14124</v>
      </c>
      <c r="BJ2860" s="230">
        <v>4</v>
      </c>
      <c r="BK2860" s="230" t="s">
        <v>7622</v>
      </c>
      <c r="BL2860" s="198" t="s">
        <v>7412</v>
      </c>
      <c r="CQ2860" s="199">
        <v>1</v>
      </c>
    </row>
    <row r="2861" spans="52:95" x14ac:dyDescent="0.25">
      <c r="AZ2861" s="230" t="s">
        <v>3047</v>
      </c>
      <c r="BA2861" s="230" t="s">
        <v>7562</v>
      </c>
      <c r="BB2861" s="230">
        <v>4</v>
      </c>
      <c r="BC2861" s="194" t="s">
        <v>7649</v>
      </c>
      <c r="BD2861" s="194" t="s">
        <v>7650</v>
      </c>
      <c r="BE2861" s="194" t="s">
        <v>7651</v>
      </c>
      <c r="BF2861" s="194" t="s">
        <v>7652</v>
      </c>
      <c r="BG2861" s="194" t="s">
        <v>7653</v>
      </c>
      <c r="BH2861" s="230" t="s">
        <v>7654</v>
      </c>
      <c r="BI2861" s="230" t="s">
        <v>7655</v>
      </c>
      <c r="BJ2861" s="230">
        <v>4</v>
      </c>
      <c r="BK2861" s="230" t="s">
        <v>7656</v>
      </c>
      <c r="BL2861" s="198" t="s">
        <v>7412</v>
      </c>
      <c r="CQ2861" s="199">
        <v>1</v>
      </c>
    </row>
    <row r="2862" spans="52:95" x14ac:dyDescent="0.25">
      <c r="AZ2862" s="230" t="s">
        <v>3047</v>
      </c>
      <c r="BA2862" s="230" t="s">
        <v>7562</v>
      </c>
      <c r="BB2862" s="230">
        <v>5</v>
      </c>
      <c r="BC2862" s="194" t="s">
        <v>7686</v>
      </c>
      <c r="BD2862" s="194" t="s">
        <v>7687</v>
      </c>
      <c r="BE2862" s="194" t="s">
        <v>7688</v>
      </c>
      <c r="BF2862" s="194" t="s">
        <v>7689</v>
      </c>
      <c r="BG2862" s="194" t="s">
        <v>7690</v>
      </c>
      <c r="BH2862" s="230" t="s">
        <v>7691</v>
      </c>
      <c r="BJ2862" s="230">
        <v>4</v>
      </c>
      <c r="BK2862" s="230" t="s">
        <v>7692</v>
      </c>
      <c r="BL2862" s="198" t="s">
        <v>7412</v>
      </c>
      <c r="CQ2862" s="199">
        <v>1</v>
      </c>
    </row>
    <row r="2863" spans="52:95" x14ac:dyDescent="0.25">
      <c r="AZ2863" s="230" t="s">
        <v>3047</v>
      </c>
      <c r="BA2863" s="230" t="s">
        <v>5333</v>
      </c>
      <c r="BB2863" s="230">
        <v>1</v>
      </c>
      <c r="BC2863" s="194" t="s">
        <v>7719</v>
      </c>
      <c r="BD2863" s="194" t="s">
        <v>14116</v>
      </c>
      <c r="BE2863" s="194" t="s">
        <v>11719</v>
      </c>
      <c r="BH2863" s="194"/>
      <c r="BI2863" s="194"/>
      <c r="BJ2863" s="230">
        <v>4</v>
      </c>
      <c r="BK2863" s="230" t="s">
        <v>7720</v>
      </c>
      <c r="BL2863" s="198" t="s">
        <v>7412</v>
      </c>
      <c r="CQ2863" s="199">
        <v>1</v>
      </c>
    </row>
    <row r="2864" spans="52:95" x14ac:dyDescent="0.25">
      <c r="AZ2864" s="230" t="s">
        <v>3047</v>
      </c>
      <c r="BA2864" s="230" t="s">
        <v>5333</v>
      </c>
      <c r="BB2864" s="230">
        <v>2</v>
      </c>
      <c r="BC2864" s="194" t="s">
        <v>7745</v>
      </c>
      <c r="BD2864" s="194" t="s">
        <v>7746</v>
      </c>
      <c r="BE2864" s="194" t="s">
        <v>7747</v>
      </c>
      <c r="BF2864" s="194" t="s">
        <v>7748</v>
      </c>
      <c r="BG2864" s="194" t="s">
        <v>7749</v>
      </c>
      <c r="BH2864" s="194" t="s">
        <v>7750</v>
      </c>
      <c r="BI2864" s="194"/>
      <c r="BJ2864" s="230">
        <v>4</v>
      </c>
      <c r="BK2864" s="230" t="s">
        <v>7751</v>
      </c>
      <c r="BL2864" s="198" t="s">
        <v>7412</v>
      </c>
      <c r="CQ2864" s="199">
        <v>1</v>
      </c>
    </row>
    <row r="2865" spans="52:95" x14ac:dyDescent="0.25">
      <c r="AZ2865" s="230" t="s">
        <v>3047</v>
      </c>
      <c r="BA2865" s="230" t="s">
        <v>5333</v>
      </c>
      <c r="BB2865" s="230">
        <v>3</v>
      </c>
      <c r="BC2865" s="194" t="s">
        <v>7781</v>
      </c>
      <c r="BD2865" s="194" t="s">
        <v>14127</v>
      </c>
      <c r="BE2865" s="194" t="s">
        <v>14124</v>
      </c>
      <c r="BH2865" s="194"/>
      <c r="BI2865" s="194"/>
      <c r="BJ2865" s="230">
        <v>4</v>
      </c>
      <c r="BK2865" s="230" t="s">
        <v>7782</v>
      </c>
      <c r="BL2865" s="198" t="s">
        <v>7412</v>
      </c>
      <c r="CQ2865" s="199">
        <v>1</v>
      </c>
    </row>
    <row r="2866" spans="52:95" x14ac:dyDescent="0.25">
      <c r="AZ2866" s="230" t="s">
        <v>3047</v>
      </c>
      <c r="BA2866" s="230" t="s">
        <v>5333</v>
      </c>
      <c r="BB2866" s="230">
        <v>4</v>
      </c>
      <c r="BC2866" s="194" t="s">
        <v>7806</v>
      </c>
      <c r="BD2866" s="194" t="s">
        <v>7807</v>
      </c>
      <c r="BE2866" s="194" t="s">
        <v>7808</v>
      </c>
      <c r="BF2866" s="194" t="s">
        <v>7654</v>
      </c>
      <c r="BG2866" s="194" t="s">
        <v>7809</v>
      </c>
      <c r="BH2866" s="194" t="s">
        <v>7810</v>
      </c>
      <c r="BI2866" s="194" t="s">
        <v>7811</v>
      </c>
      <c r="BJ2866" s="230">
        <v>4</v>
      </c>
      <c r="BK2866" s="230" t="s">
        <v>7812</v>
      </c>
      <c r="BL2866" s="198" t="s">
        <v>7412</v>
      </c>
      <c r="CQ2866" s="199">
        <v>1</v>
      </c>
    </row>
    <row r="2867" spans="52:95" x14ac:dyDescent="0.25">
      <c r="AZ2867" s="230" t="s">
        <v>3047</v>
      </c>
      <c r="BA2867" s="230" t="s">
        <v>5333</v>
      </c>
      <c r="BB2867" s="230">
        <v>5</v>
      </c>
      <c r="BC2867" s="194" t="s">
        <v>7836</v>
      </c>
      <c r="BD2867" s="194" t="s">
        <v>7837</v>
      </c>
      <c r="BE2867" s="194" t="s">
        <v>7838</v>
      </c>
      <c r="BF2867" s="194" t="s">
        <v>7839</v>
      </c>
      <c r="BG2867" s="194" t="s">
        <v>7840</v>
      </c>
      <c r="BH2867" s="194" t="s">
        <v>7533</v>
      </c>
      <c r="BI2867" s="194"/>
      <c r="BJ2867" s="230">
        <v>4</v>
      </c>
      <c r="BK2867" s="230" t="s">
        <v>7841</v>
      </c>
      <c r="BL2867" s="198" t="s">
        <v>7412</v>
      </c>
      <c r="CQ2867" s="199">
        <v>1</v>
      </c>
    </row>
    <row r="2868" spans="52:95" x14ac:dyDescent="0.25">
      <c r="AZ2868" s="230" t="s">
        <v>3068</v>
      </c>
      <c r="BA2868" s="230" t="s">
        <v>5332</v>
      </c>
      <c r="BB2868" s="230">
        <v>1</v>
      </c>
      <c r="BC2868" s="194" t="s">
        <v>7408</v>
      </c>
      <c r="BD2868" s="194" t="s">
        <v>14128</v>
      </c>
      <c r="BE2868" s="194" t="s">
        <v>14116</v>
      </c>
      <c r="BF2868" s="194" t="s">
        <v>14129</v>
      </c>
      <c r="BJ2868" s="230">
        <v>4</v>
      </c>
      <c r="BK2868" s="230" t="s">
        <v>7411</v>
      </c>
      <c r="BL2868" s="198" t="s">
        <v>7412</v>
      </c>
      <c r="CQ2868" s="199">
        <v>1</v>
      </c>
    </row>
    <row r="2869" spans="52:95" x14ac:dyDescent="0.25">
      <c r="AZ2869" s="230" t="s">
        <v>3068</v>
      </c>
      <c r="BA2869" s="230" t="s">
        <v>5332</v>
      </c>
      <c r="BB2869" s="230">
        <v>2</v>
      </c>
      <c r="BC2869" s="194" t="s">
        <v>7439</v>
      </c>
      <c r="BD2869" s="194" t="s">
        <v>14128</v>
      </c>
      <c r="BE2869" s="194" t="s">
        <v>7441</v>
      </c>
      <c r="BF2869" s="194" t="s">
        <v>7442</v>
      </c>
      <c r="BG2869" s="194" t="s">
        <v>7443</v>
      </c>
      <c r="BJ2869" s="230">
        <v>4</v>
      </c>
      <c r="BK2869" s="230" t="s">
        <v>7444</v>
      </c>
      <c r="BL2869" s="198" t="s">
        <v>7412</v>
      </c>
      <c r="CQ2869" s="199">
        <v>1</v>
      </c>
    </row>
    <row r="2870" spans="52:95" x14ac:dyDescent="0.25">
      <c r="AZ2870" s="230" t="s">
        <v>3068</v>
      </c>
      <c r="BA2870" s="230" t="s">
        <v>5332</v>
      </c>
      <c r="BB2870" s="230">
        <v>3</v>
      </c>
      <c r="BC2870" s="194" t="s">
        <v>7472</v>
      </c>
      <c r="BD2870" s="194" t="s">
        <v>14128</v>
      </c>
      <c r="BE2870" s="194" t="s">
        <v>14130</v>
      </c>
      <c r="BJ2870" s="230">
        <v>4</v>
      </c>
      <c r="BK2870" s="230" t="s">
        <v>7474</v>
      </c>
      <c r="BL2870" s="198" t="s">
        <v>7412</v>
      </c>
      <c r="CQ2870" s="199">
        <v>1</v>
      </c>
    </row>
    <row r="2871" spans="52:95" x14ac:dyDescent="0.25">
      <c r="AZ2871" s="230" t="s">
        <v>3068</v>
      </c>
      <c r="BA2871" s="230" t="s">
        <v>5332</v>
      </c>
      <c r="BB2871" s="230">
        <v>4</v>
      </c>
      <c r="BC2871" s="194" t="s">
        <v>7502</v>
      </c>
      <c r="BD2871" s="194" t="s">
        <v>14128</v>
      </c>
      <c r="BE2871" s="194" t="s">
        <v>14119</v>
      </c>
      <c r="BJ2871" s="230">
        <v>4</v>
      </c>
      <c r="BK2871" s="230" t="s">
        <v>7504</v>
      </c>
      <c r="BL2871" s="198" t="s">
        <v>7412</v>
      </c>
      <c r="CQ2871" s="199">
        <v>1</v>
      </c>
    </row>
    <row r="2872" spans="52:95" x14ac:dyDescent="0.25">
      <c r="AZ2872" s="230" t="s">
        <v>3068</v>
      </c>
      <c r="BA2872" s="230" t="s">
        <v>5332</v>
      </c>
      <c r="BB2872" s="230">
        <v>5</v>
      </c>
      <c r="BC2872" s="194" t="s">
        <v>7529</v>
      </c>
      <c r="BD2872" s="194" t="s">
        <v>14128</v>
      </c>
      <c r="BE2872" s="194" t="s">
        <v>14131</v>
      </c>
      <c r="BF2872" s="194" t="s">
        <v>7532</v>
      </c>
      <c r="BG2872" s="194" t="s">
        <v>7533</v>
      </c>
      <c r="BJ2872" s="230">
        <v>4</v>
      </c>
      <c r="BK2872" s="230" t="s">
        <v>7534</v>
      </c>
      <c r="BL2872" s="198" t="s">
        <v>7412</v>
      </c>
      <c r="CQ2872" s="199">
        <v>1</v>
      </c>
    </row>
    <row r="2873" spans="52:95" x14ac:dyDescent="0.25">
      <c r="AZ2873" s="230" t="s">
        <v>3068</v>
      </c>
      <c r="BA2873" s="230" t="s">
        <v>7562</v>
      </c>
      <c r="BB2873" s="230">
        <v>1</v>
      </c>
      <c r="BC2873" s="194" t="s">
        <v>7563</v>
      </c>
      <c r="BD2873" s="194" t="s">
        <v>14132</v>
      </c>
      <c r="BJ2873" s="230">
        <v>4</v>
      </c>
      <c r="BK2873" s="230" t="s">
        <v>7564</v>
      </c>
      <c r="BL2873" s="198" t="s">
        <v>7412</v>
      </c>
      <c r="CQ2873" s="199">
        <v>1</v>
      </c>
    </row>
    <row r="2874" spans="52:95" x14ac:dyDescent="0.25">
      <c r="AZ2874" s="230" t="s">
        <v>3068</v>
      </c>
      <c r="BA2874" s="230" t="s">
        <v>7562</v>
      </c>
      <c r="BB2874" s="230">
        <v>2</v>
      </c>
      <c r="BC2874" s="194" t="s">
        <v>7589</v>
      </c>
      <c r="BD2874" s="194" t="s">
        <v>7590</v>
      </c>
      <c r="BE2874" s="194" t="s">
        <v>7591</v>
      </c>
      <c r="BF2874" s="194" t="s">
        <v>7443</v>
      </c>
      <c r="BG2874" s="194" t="s">
        <v>7442</v>
      </c>
      <c r="BH2874" s="230" t="s">
        <v>7592</v>
      </c>
      <c r="BJ2874" s="230">
        <v>4</v>
      </c>
      <c r="BK2874" s="230" t="s">
        <v>7593</v>
      </c>
      <c r="BL2874" s="198" t="s">
        <v>7412</v>
      </c>
      <c r="CQ2874" s="199">
        <v>1</v>
      </c>
    </row>
    <row r="2875" spans="52:95" x14ac:dyDescent="0.25">
      <c r="AZ2875" s="230" t="s">
        <v>3068</v>
      </c>
      <c r="BA2875" s="230" t="s">
        <v>7562</v>
      </c>
      <c r="BB2875" s="230">
        <v>3</v>
      </c>
      <c r="BC2875" s="194" t="s">
        <v>7620</v>
      </c>
      <c r="BD2875" s="194" t="s">
        <v>14130</v>
      </c>
      <c r="BJ2875" s="230">
        <v>4</v>
      </c>
      <c r="BK2875" s="230" t="s">
        <v>7622</v>
      </c>
      <c r="BL2875" s="198" t="s">
        <v>7412</v>
      </c>
      <c r="CQ2875" s="199">
        <v>1</v>
      </c>
    </row>
    <row r="2876" spans="52:95" x14ac:dyDescent="0.25">
      <c r="AZ2876" s="230" t="s">
        <v>3068</v>
      </c>
      <c r="BA2876" s="230" t="s">
        <v>7562</v>
      </c>
      <c r="BB2876" s="230">
        <v>4</v>
      </c>
      <c r="BC2876" s="194" t="s">
        <v>7649</v>
      </c>
      <c r="BD2876" s="194" t="s">
        <v>7650</v>
      </c>
      <c r="BE2876" s="194" t="s">
        <v>7651</v>
      </c>
      <c r="BF2876" s="194" t="s">
        <v>7652</v>
      </c>
      <c r="BG2876" s="194" t="s">
        <v>7653</v>
      </c>
      <c r="BH2876" s="230" t="s">
        <v>7654</v>
      </c>
      <c r="BI2876" s="230" t="s">
        <v>7655</v>
      </c>
      <c r="BJ2876" s="230">
        <v>4</v>
      </c>
      <c r="BK2876" s="230" t="s">
        <v>7656</v>
      </c>
      <c r="BL2876" s="198" t="s">
        <v>7412</v>
      </c>
      <c r="CQ2876" s="199">
        <v>1</v>
      </c>
    </row>
    <row r="2877" spans="52:95" x14ac:dyDescent="0.25">
      <c r="AZ2877" s="230" t="s">
        <v>3068</v>
      </c>
      <c r="BA2877" s="230" t="s">
        <v>7562</v>
      </c>
      <c r="BB2877" s="230">
        <v>5</v>
      </c>
      <c r="BC2877" s="194" t="s">
        <v>7686</v>
      </c>
      <c r="BD2877" s="194" t="s">
        <v>7687</v>
      </c>
      <c r="BE2877" s="194" t="s">
        <v>7688</v>
      </c>
      <c r="BF2877" s="194" t="s">
        <v>7689</v>
      </c>
      <c r="BG2877" s="194" t="s">
        <v>7690</v>
      </c>
      <c r="BH2877" s="230" t="s">
        <v>7691</v>
      </c>
      <c r="BJ2877" s="230">
        <v>4</v>
      </c>
      <c r="BK2877" s="230" t="s">
        <v>7692</v>
      </c>
      <c r="BL2877" s="198" t="s">
        <v>7412</v>
      </c>
      <c r="CQ2877" s="199">
        <v>1</v>
      </c>
    </row>
    <row r="2878" spans="52:95" x14ac:dyDescent="0.25">
      <c r="AZ2878" s="230" t="s">
        <v>3068</v>
      </c>
      <c r="BA2878" s="230" t="s">
        <v>5333</v>
      </c>
      <c r="BB2878" s="230">
        <v>1</v>
      </c>
      <c r="BC2878" s="194" t="s">
        <v>7719</v>
      </c>
      <c r="BD2878" s="194" t="s">
        <v>14116</v>
      </c>
      <c r="BE2878" s="194" t="s">
        <v>14129</v>
      </c>
      <c r="BH2878" s="194"/>
      <c r="BI2878" s="194"/>
      <c r="BJ2878" s="230">
        <v>4</v>
      </c>
      <c r="BK2878" s="230" t="s">
        <v>7720</v>
      </c>
      <c r="BL2878" s="198" t="s">
        <v>7412</v>
      </c>
      <c r="CQ2878" s="199">
        <v>1</v>
      </c>
    </row>
    <row r="2879" spans="52:95" x14ac:dyDescent="0.25">
      <c r="AZ2879" s="230" t="s">
        <v>3068</v>
      </c>
      <c r="BA2879" s="230" t="s">
        <v>5333</v>
      </c>
      <c r="BB2879" s="230">
        <v>2</v>
      </c>
      <c r="BC2879" s="194" t="s">
        <v>7745</v>
      </c>
      <c r="BD2879" s="194" t="s">
        <v>7746</v>
      </c>
      <c r="BE2879" s="194" t="s">
        <v>7747</v>
      </c>
      <c r="BF2879" s="194" t="s">
        <v>7748</v>
      </c>
      <c r="BG2879" s="194" t="s">
        <v>7749</v>
      </c>
      <c r="BH2879" s="194" t="s">
        <v>7750</v>
      </c>
      <c r="BI2879" s="194"/>
      <c r="BJ2879" s="230">
        <v>4</v>
      </c>
      <c r="BK2879" s="230" t="s">
        <v>7751</v>
      </c>
      <c r="BL2879" s="198" t="s">
        <v>7412</v>
      </c>
      <c r="CQ2879" s="199">
        <v>1</v>
      </c>
    </row>
    <row r="2880" spans="52:95" x14ac:dyDescent="0.25">
      <c r="AZ2880" s="230" t="s">
        <v>3068</v>
      </c>
      <c r="BA2880" s="230" t="s">
        <v>5333</v>
      </c>
      <c r="BB2880" s="230">
        <v>3</v>
      </c>
      <c r="BC2880" s="194" t="s">
        <v>7781</v>
      </c>
      <c r="BD2880" s="194" t="s">
        <v>14133</v>
      </c>
      <c r="BE2880" s="194" t="s">
        <v>14130</v>
      </c>
      <c r="BH2880" s="194"/>
      <c r="BI2880" s="194"/>
      <c r="BJ2880" s="230">
        <v>4</v>
      </c>
      <c r="BK2880" s="230" t="s">
        <v>7782</v>
      </c>
      <c r="BL2880" s="198" t="s">
        <v>7412</v>
      </c>
      <c r="CQ2880" s="199">
        <v>1</v>
      </c>
    </row>
    <row r="2881" spans="52:95" x14ac:dyDescent="0.25">
      <c r="AZ2881" s="230" t="s">
        <v>3068</v>
      </c>
      <c r="BA2881" s="230" t="s">
        <v>5333</v>
      </c>
      <c r="BB2881" s="230">
        <v>4</v>
      </c>
      <c r="BC2881" s="194" t="s">
        <v>7806</v>
      </c>
      <c r="BD2881" s="194" t="s">
        <v>7807</v>
      </c>
      <c r="BE2881" s="194" t="s">
        <v>7808</v>
      </c>
      <c r="BF2881" s="194" t="s">
        <v>7654</v>
      </c>
      <c r="BG2881" s="194" t="s">
        <v>7809</v>
      </c>
      <c r="BH2881" s="194" t="s">
        <v>7810</v>
      </c>
      <c r="BI2881" s="194" t="s">
        <v>7811</v>
      </c>
      <c r="BJ2881" s="230">
        <v>4</v>
      </c>
      <c r="BK2881" s="230" t="s">
        <v>7812</v>
      </c>
      <c r="BL2881" s="198" t="s">
        <v>7412</v>
      </c>
      <c r="CQ2881" s="199">
        <v>1</v>
      </c>
    </row>
    <row r="2882" spans="52:95" x14ac:dyDescent="0.25">
      <c r="AZ2882" s="230" t="s">
        <v>3068</v>
      </c>
      <c r="BA2882" s="230" t="s">
        <v>5333</v>
      </c>
      <c r="BB2882" s="230">
        <v>5</v>
      </c>
      <c r="BC2882" s="194" t="s">
        <v>7836</v>
      </c>
      <c r="BD2882" s="194" t="s">
        <v>7837</v>
      </c>
      <c r="BE2882" s="194" t="s">
        <v>7838</v>
      </c>
      <c r="BF2882" s="194" t="s">
        <v>7839</v>
      </c>
      <c r="BG2882" s="194" t="s">
        <v>7840</v>
      </c>
      <c r="BH2882" s="194" t="s">
        <v>7533</v>
      </c>
      <c r="BI2882" s="194"/>
      <c r="BJ2882" s="230">
        <v>4</v>
      </c>
      <c r="BK2882" s="230" t="s">
        <v>7841</v>
      </c>
      <c r="BL2882" s="198" t="s">
        <v>7412</v>
      </c>
      <c r="CQ2882" s="199">
        <v>1</v>
      </c>
    </row>
    <row r="2883" spans="52:95" x14ac:dyDescent="0.25">
      <c r="AZ2883" s="230" t="s">
        <v>3089</v>
      </c>
      <c r="BA2883" s="230" t="s">
        <v>5332</v>
      </c>
      <c r="BB2883" s="230">
        <v>1</v>
      </c>
      <c r="BC2883" s="194" t="s">
        <v>7408</v>
      </c>
      <c r="BD2883" s="194" t="s">
        <v>14134</v>
      </c>
      <c r="BE2883" s="194" t="s">
        <v>14116</v>
      </c>
      <c r="BF2883" s="194" t="s">
        <v>11751</v>
      </c>
      <c r="BJ2883" s="230">
        <v>4</v>
      </c>
      <c r="BK2883" s="230" t="s">
        <v>7411</v>
      </c>
      <c r="BL2883" s="198" t="s">
        <v>7412</v>
      </c>
      <c r="CQ2883" s="199">
        <v>1</v>
      </c>
    </row>
    <row r="2884" spans="52:95" x14ac:dyDescent="0.25">
      <c r="AZ2884" s="230" t="s">
        <v>3089</v>
      </c>
      <c r="BA2884" s="230" t="s">
        <v>5332</v>
      </c>
      <c r="BB2884" s="230">
        <v>2</v>
      </c>
      <c r="BC2884" s="194" t="s">
        <v>7439</v>
      </c>
      <c r="BD2884" s="194" t="s">
        <v>14134</v>
      </c>
      <c r="BE2884" s="194" t="s">
        <v>7441</v>
      </c>
      <c r="BF2884" s="194" t="s">
        <v>7442</v>
      </c>
      <c r="BG2884" s="194" t="s">
        <v>7443</v>
      </c>
      <c r="BJ2884" s="230">
        <v>4</v>
      </c>
      <c r="BK2884" s="230" t="s">
        <v>7444</v>
      </c>
      <c r="BL2884" s="198" t="s">
        <v>7412</v>
      </c>
      <c r="CQ2884" s="199">
        <v>1</v>
      </c>
    </row>
    <row r="2885" spans="52:95" x14ac:dyDescent="0.25">
      <c r="AZ2885" s="230" t="s">
        <v>3089</v>
      </c>
      <c r="BA2885" s="230" t="s">
        <v>5332</v>
      </c>
      <c r="BB2885" s="230">
        <v>3</v>
      </c>
      <c r="BC2885" s="194" t="s">
        <v>7472</v>
      </c>
      <c r="BD2885" s="194" t="s">
        <v>14134</v>
      </c>
      <c r="BE2885" s="194" t="s">
        <v>14135</v>
      </c>
      <c r="BJ2885" s="230">
        <v>4</v>
      </c>
      <c r="BK2885" s="230" t="s">
        <v>7474</v>
      </c>
      <c r="BL2885" s="198" t="s">
        <v>7412</v>
      </c>
      <c r="CQ2885" s="199">
        <v>1</v>
      </c>
    </row>
    <row r="2886" spans="52:95" x14ac:dyDescent="0.25">
      <c r="AZ2886" s="230" t="s">
        <v>3089</v>
      </c>
      <c r="BA2886" s="230" t="s">
        <v>5332</v>
      </c>
      <c r="BB2886" s="230">
        <v>4</v>
      </c>
      <c r="BC2886" s="194" t="s">
        <v>7502</v>
      </c>
      <c r="BD2886" s="194" t="s">
        <v>14134</v>
      </c>
      <c r="BE2886" s="194" t="s">
        <v>14119</v>
      </c>
      <c r="BJ2886" s="230">
        <v>4</v>
      </c>
      <c r="BK2886" s="230" t="s">
        <v>7504</v>
      </c>
      <c r="BL2886" s="198" t="s">
        <v>7412</v>
      </c>
      <c r="CQ2886" s="199">
        <v>1</v>
      </c>
    </row>
    <row r="2887" spans="52:95" x14ac:dyDescent="0.25">
      <c r="AZ2887" s="230" t="s">
        <v>3089</v>
      </c>
      <c r="BA2887" s="230" t="s">
        <v>5332</v>
      </c>
      <c r="BB2887" s="230">
        <v>5</v>
      </c>
      <c r="BC2887" s="194" t="s">
        <v>7529</v>
      </c>
      <c r="BD2887" s="194" t="s">
        <v>14134</v>
      </c>
      <c r="BE2887" s="194" t="s">
        <v>14136</v>
      </c>
      <c r="BF2887" s="194" t="s">
        <v>7532</v>
      </c>
      <c r="BG2887" s="194" t="s">
        <v>7533</v>
      </c>
      <c r="BJ2887" s="230">
        <v>4</v>
      </c>
      <c r="BK2887" s="230" t="s">
        <v>7534</v>
      </c>
      <c r="BL2887" s="198" t="s">
        <v>7412</v>
      </c>
      <c r="CQ2887" s="199">
        <v>1</v>
      </c>
    </row>
    <row r="2888" spans="52:95" x14ac:dyDescent="0.25">
      <c r="AZ2888" s="230" t="s">
        <v>3089</v>
      </c>
      <c r="BA2888" s="230" t="s">
        <v>7562</v>
      </c>
      <c r="BB2888" s="230">
        <v>1</v>
      </c>
      <c r="BC2888" s="194" t="s">
        <v>7563</v>
      </c>
      <c r="BD2888" s="194" t="s">
        <v>14137</v>
      </c>
      <c r="BJ2888" s="230">
        <v>4</v>
      </c>
      <c r="BK2888" s="230" t="s">
        <v>7564</v>
      </c>
      <c r="BL2888" s="198" t="s">
        <v>7412</v>
      </c>
      <c r="CQ2888" s="199">
        <v>1</v>
      </c>
    </row>
    <row r="2889" spans="52:95" x14ac:dyDescent="0.25">
      <c r="AZ2889" s="230" t="s">
        <v>3089</v>
      </c>
      <c r="BA2889" s="230" t="s">
        <v>7562</v>
      </c>
      <c r="BB2889" s="230">
        <v>2</v>
      </c>
      <c r="BC2889" s="194" t="s">
        <v>7589</v>
      </c>
      <c r="BD2889" s="194" t="s">
        <v>7590</v>
      </c>
      <c r="BE2889" s="194" t="s">
        <v>7591</v>
      </c>
      <c r="BF2889" s="194" t="s">
        <v>7443</v>
      </c>
      <c r="BG2889" s="194" t="s">
        <v>7442</v>
      </c>
      <c r="BH2889" s="230" t="s">
        <v>7592</v>
      </c>
      <c r="BJ2889" s="230">
        <v>4</v>
      </c>
      <c r="BK2889" s="230" t="s">
        <v>7593</v>
      </c>
      <c r="BL2889" s="198" t="s">
        <v>7412</v>
      </c>
      <c r="CQ2889" s="199">
        <v>1</v>
      </c>
    </row>
    <row r="2890" spans="52:95" x14ac:dyDescent="0.25">
      <c r="AZ2890" s="230" t="s">
        <v>3089</v>
      </c>
      <c r="BA2890" s="230" t="s">
        <v>7562</v>
      </c>
      <c r="BB2890" s="230">
        <v>3</v>
      </c>
      <c r="BC2890" s="194" t="s">
        <v>7620</v>
      </c>
      <c r="BD2890" s="194" t="s">
        <v>14135</v>
      </c>
      <c r="BJ2890" s="230">
        <v>4</v>
      </c>
      <c r="BK2890" s="230" t="s">
        <v>7622</v>
      </c>
      <c r="BL2890" s="198" t="s">
        <v>7412</v>
      </c>
      <c r="CQ2890" s="199">
        <v>1</v>
      </c>
    </row>
    <row r="2891" spans="52:95" x14ac:dyDescent="0.25">
      <c r="AZ2891" s="230" t="s">
        <v>3089</v>
      </c>
      <c r="BA2891" s="230" t="s">
        <v>7562</v>
      </c>
      <c r="BB2891" s="230">
        <v>4</v>
      </c>
      <c r="BC2891" s="194" t="s">
        <v>7649</v>
      </c>
      <c r="BD2891" s="194" t="s">
        <v>7650</v>
      </c>
      <c r="BE2891" s="194" t="s">
        <v>7651</v>
      </c>
      <c r="BF2891" s="194" t="s">
        <v>7652</v>
      </c>
      <c r="BG2891" s="194" t="s">
        <v>7653</v>
      </c>
      <c r="BH2891" s="230" t="s">
        <v>7654</v>
      </c>
      <c r="BI2891" s="230" t="s">
        <v>7655</v>
      </c>
      <c r="BJ2891" s="230">
        <v>4</v>
      </c>
      <c r="BK2891" s="230" t="s">
        <v>7656</v>
      </c>
      <c r="BL2891" s="198" t="s">
        <v>7412</v>
      </c>
      <c r="CQ2891" s="199">
        <v>1</v>
      </c>
    </row>
    <row r="2892" spans="52:95" x14ac:dyDescent="0.25">
      <c r="AZ2892" s="230" t="s">
        <v>3089</v>
      </c>
      <c r="BA2892" s="230" t="s">
        <v>7562</v>
      </c>
      <c r="BB2892" s="230">
        <v>5</v>
      </c>
      <c r="BC2892" s="194" t="s">
        <v>7686</v>
      </c>
      <c r="BD2892" s="194" t="s">
        <v>7687</v>
      </c>
      <c r="BE2892" s="194" t="s">
        <v>7688</v>
      </c>
      <c r="BF2892" s="194" t="s">
        <v>7689</v>
      </c>
      <c r="BG2892" s="194" t="s">
        <v>7690</v>
      </c>
      <c r="BH2892" s="230" t="s">
        <v>7691</v>
      </c>
      <c r="BJ2892" s="230">
        <v>4</v>
      </c>
      <c r="BK2892" s="230" t="s">
        <v>7692</v>
      </c>
      <c r="BL2892" s="198" t="s">
        <v>7412</v>
      </c>
      <c r="CQ2892" s="199">
        <v>1</v>
      </c>
    </row>
    <row r="2893" spans="52:95" x14ac:dyDescent="0.25">
      <c r="AZ2893" s="230" t="s">
        <v>3089</v>
      </c>
      <c r="BA2893" s="230" t="s">
        <v>5333</v>
      </c>
      <c r="BB2893" s="230">
        <v>1</v>
      </c>
      <c r="BC2893" s="194" t="s">
        <v>7719</v>
      </c>
      <c r="BD2893" s="194" t="s">
        <v>14116</v>
      </c>
      <c r="BE2893" s="194" t="s">
        <v>11751</v>
      </c>
      <c r="BH2893" s="194"/>
      <c r="BI2893" s="194"/>
      <c r="BJ2893" s="230">
        <v>4</v>
      </c>
      <c r="BK2893" s="230" t="s">
        <v>7720</v>
      </c>
      <c r="BL2893" s="198" t="s">
        <v>7412</v>
      </c>
      <c r="CQ2893" s="199">
        <v>1</v>
      </c>
    </row>
    <row r="2894" spans="52:95" x14ac:dyDescent="0.25">
      <c r="AZ2894" s="230" t="s">
        <v>3089</v>
      </c>
      <c r="BA2894" s="230" t="s">
        <v>5333</v>
      </c>
      <c r="BB2894" s="230">
        <v>2</v>
      </c>
      <c r="BC2894" s="194" t="s">
        <v>7745</v>
      </c>
      <c r="BD2894" s="194" t="s">
        <v>7746</v>
      </c>
      <c r="BE2894" s="194" t="s">
        <v>7747</v>
      </c>
      <c r="BF2894" s="194" t="s">
        <v>7748</v>
      </c>
      <c r="BG2894" s="194" t="s">
        <v>7749</v>
      </c>
      <c r="BH2894" s="194" t="s">
        <v>7750</v>
      </c>
      <c r="BI2894" s="194"/>
      <c r="BJ2894" s="230">
        <v>4</v>
      </c>
      <c r="BK2894" s="230" t="s">
        <v>7751</v>
      </c>
      <c r="BL2894" s="198" t="s">
        <v>7412</v>
      </c>
      <c r="CQ2894" s="199">
        <v>1</v>
      </c>
    </row>
    <row r="2895" spans="52:95" x14ac:dyDescent="0.25">
      <c r="AZ2895" s="230" t="s">
        <v>3089</v>
      </c>
      <c r="BA2895" s="230" t="s">
        <v>5333</v>
      </c>
      <c r="BB2895" s="230">
        <v>3</v>
      </c>
      <c r="BC2895" s="194" t="s">
        <v>7781</v>
      </c>
      <c r="BD2895" s="194" t="s">
        <v>14138</v>
      </c>
      <c r="BE2895" s="194" t="s">
        <v>14135</v>
      </c>
      <c r="BH2895" s="194"/>
      <c r="BI2895" s="194"/>
      <c r="BJ2895" s="230">
        <v>4</v>
      </c>
      <c r="BK2895" s="230" t="s">
        <v>7782</v>
      </c>
      <c r="BL2895" s="198" t="s">
        <v>7412</v>
      </c>
      <c r="CQ2895" s="199">
        <v>1</v>
      </c>
    </row>
    <row r="2896" spans="52:95" x14ac:dyDescent="0.25">
      <c r="AZ2896" s="230" t="s">
        <v>3089</v>
      </c>
      <c r="BA2896" s="230" t="s">
        <v>5333</v>
      </c>
      <c r="BB2896" s="230">
        <v>4</v>
      </c>
      <c r="BC2896" s="194" t="s">
        <v>7806</v>
      </c>
      <c r="BD2896" s="194" t="s">
        <v>7807</v>
      </c>
      <c r="BE2896" s="194" t="s">
        <v>7808</v>
      </c>
      <c r="BF2896" s="194" t="s">
        <v>7654</v>
      </c>
      <c r="BG2896" s="194" t="s">
        <v>7809</v>
      </c>
      <c r="BH2896" s="194" t="s">
        <v>7810</v>
      </c>
      <c r="BI2896" s="194" t="s">
        <v>7811</v>
      </c>
      <c r="BJ2896" s="230">
        <v>4</v>
      </c>
      <c r="BK2896" s="230" t="s">
        <v>7812</v>
      </c>
      <c r="BL2896" s="198" t="s">
        <v>7412</v>
      </c>
      <c r="CQ2896" s="199">
        <v>1</v>
      </c>
    </row>
    <row r="2897" spans="52:95" x14ac:dyDescent="0.25">
      <c r="AZ2897" s="230" t="s">
        <v>3089</v>
      </c>
      <c r="BA2897" s="230" t="s">
        <v>5333</v>
      </c>
      <c r="BB2897" s="230">
        <v>5</v>
      </c>
      <c r="BC2897" s="194" t="s">
        <v>7836</v>
      </c>
      <c r="BD2897" s="194" t="s">
        <v>7837</v>
      </c>
      <c r="BE2897" s="194" t="s">
        <v>7838</v>
      </c>
      <c r="BF2897" s="194" t="s">
        <v>7839</v>
      </c>
      <c r="BG2897" s="194" t="s">
        <v>7840</v>
      </c>
      <c r="BH2897" s="194" t="s">
        <v>7533</v>
      </c>
      <c r="BI2897" s="194"/>
      <c r="BJ2897" s="230">
        <v>4</v>
      </c>
      <c r="BK2897" s="230" t="s">
        <v>7841</v>
      </c>
      <c r="BL2897" s="198" t="s">
        <v>7412</v>
      </c>
      <c r="CQ2897" s="199">
        <v>1</v>
      </c>
    </row>
    <row r="2898" spans="52:95" x14ac:dyDescent="0.25">
      <c r="AZ2898" s="230" t="s">
        <v>3110</v>
      </c>
      <c r="BA2898" s="230" t="s">
        <v>5332</v>
      </c>
      <c r="BB2898" s="230">
        <v>1</v>
      </c>
      <c r="BC2898" s="194" t="s">
        <v>7408</v>
      </c>
      <c r="BD2898" s="194" t="s">
        <v>14139</v>
      </c>
      <c r="BE2898" s="194" t="s">
        <v>14116</v>
      </c>
      <c r="BF2898" s="194" t="s">
        <v>14140</v>
      </c>
      <c r="BJ2898" s="230">
        <v>4</v>
      </c>
      <c r="BK2898" s="230" t="s">
        <v>7411</v>
      </c>
      <c r="BL2898" s="198" t="s">
        <v>7412</v>
      </c>
      <c r="CQ2898" s="199">
        <v>1</v>
      </c>
    </row>
    <row r="2899" spans="52:95" x14ac:dyDescent="0.25">
      <c r="AZ2899" s="230" t="s">
        <v>3110</v>
      </c>
      <c r="BA2899" s="230" t="s">
        <v>5332</v>
      </c>
      <c r="BB2899" s="230">
        <v>2</v>
      </c>
      <c r="BC2899" s="194" t="s">
        <v>7439</v>
      </c>
      <c r="BD2899" s="194" t="s">
        <v>14139</v>
      </c>
      <c r="BE2899" s="194" t="s">
        <v>7441</v>
      </c>
      <c r="BF2899" s="194" t="s">
        <v>7442</v>
      </c>
      <c r="BG2899" s="194" t="s">
        <v>7443</v>
      </c>
      <c r="BJ2899" s="230">
        <v>4</v>
      </c>
      <c r="BK2899" s="230" t="s">
        <v>7444</v>
      </c>
      <c r="BL2899" s="198" t="s">
        <v>7412</v>
      </c>
      <c r="CQ2899" s="199">
        <v>1</v>
      </c>
    </row>
    <row r="2900" spans="52:95" x14ac:dyDescent="0.25">
      <c r="AZ2900" s="230" t="s">
        <v>3110</v>
      </c>
      <c r="BA2900" s="230" t="s">
        <v>5332</v>
      </c>
      <c r="BB2900" s="230">
        <v>3</v>
      </c>
      <c r="BC2900" s="194" t="s">
        <v>7472</v>
      </c>
      <c r="BD2900" s="194" t="s">
        <v>14139</v>
      </c>
      <c r="BE2900" s="194" t="s">
        <v>14141</v>
      </c>
      <c r="BJ2900" s="230">
        <v>4</v>
      </c>
      <c r="BK2900" s="230" t="s">
        <v>7474</v>
      </c>
      <c r="BL2900" s="198" t="s">
        <v>7412</v>
      </c>
      <c r="CQ2900" s="199">
        <v>1</v>
      </c>
    </row>
    <row r="2901" spans="52:95" x14ac:dyDescent="0.25">
      <c r="AZ2901" s="230" t="s">
        <v>3110</v>
      </c>
      <c r="BA2901" s="230" t="s">
        <v>5332</v>
      </c>
      <c r="BB2901" s="230">
        <v>4</v>
      </c>
      <c r="BC2901" s="194" t="s">
        <v>7502</v>
      </c>
      <c r="BD2901" s="194" t="s">
        <v>14139</v>
      </c>
      <c r="BE2901" s="194" t="s">
        <v>14119</v>
      </c>
      <c r="BJ2901" s="230">
        <v>4</v>
      </c>
      <c r="BK2901" s="230" t="s">
        <v>7504</v>
      </c>
      <c r="BL2901" s="198" t="s">
        <v>7412</v>
      </c>
      <c r="CQ2901" s="199">
        <v>1</v>
      </c>
    </row>
    <row r="2902" spans="52:95" x14ac:dyDescent="0.25">
      <c r="AZ2902" s="230" t="s">
        <v>3110</v>
      </c>
      <c r="BA2902" s="230" t="s">
        <v>5332</v>
      </c>
      <c r="BB2902" s="230">
        <v>5</v>
      </c>
      <c r="BC2902" s="194" t="s">
        <v>7529</v>
      </c>
      <c r="BD2902" s="194" t="s">
        <v>14139</v>
      </c>
      <c r="BE2902" s="194" t="s">
        <v>14142</v>
      </c>
      <c r="BF2902" s="194" t="s">
        <v>7532</v>
      </c>
      <c r="BG2902" s="194" t="s">
        <v>7533</v>
      </c>
      <c r="BJ2902" s="230">
        <v>4</v>
      </c>
      <c r="BK2902" s="230" t="s">
        <v>7534</v>
      </c>
      <c r="BL2902" s="198" t="s">
        <v>7412</v>
      </c>
      <c r="CQ2902" s="199">
        <v>1</v>
      </c>
    </row>
    <row r="2903" spans="52:95" x14ac:dyDescent="0.25">
      <c r="AZ2903" s="230" t="s">
        <v>3110</v>
      </c>
      <c r="BA2903" s="230" t="s">
        <v>7562</v>
      </c>
      <c r="BB2903" s="230">
        <v>1</v>
      </c>
      <c r="BC2903" s="194" t="s">
        <v>7563</v>
      </c>
      <c r="BD2903" s="194" t="s">
        <v>14143</v>
      </c>
      <c r="BJ2903" s="230">
        <v>4</v>
      </c>
      <c r="BK2903" s="230" t="s">
        <v>7564</v>
      </c>
      <c r="BL2903" s="198" t="s">
        <v>7412</v>
      </c>
      <c r="CQ2903" s="199">
        <v>1</v>
      </c>
    </row>
    <row r="2904" spans="52:95" x14ac:dyDescent="0.25">
      <c r="AZ2904" s="230" t="s">
        <v>3110</v>
      </c>
      <c r="BA2904" s="230" t="s">
        <v>7562</v>
      </c>
      <c r="BB2904" s="230">
        <v>2</v>
      </c>
      <c r="BC2904" s="194" t="s">
        <v>7589</v>
      </c>
      <c r="BD2904" s="194" t="s">
        <v>7590</v>
      </c>
      <c r="BE2904" s="194" t="s">
        <v>7591</v>
      </c>
      <c r="BF2904" s="194" t="s">
        <v>7443</v>
      </c>
      <c r="BG2904" s="194" t="s">
        <v>7442</v>
      </c>
      <c r="BH2904" s="230" t="s">
        <v>7592</v>
      </c>
      <c r="BJ2904" s="230">
        <v>4</v>
      </c>
      <c r="BK2904" s="230" t="s">
        <v>7593</v>
      </c>
      <c r="BL2904" s="198" t="s">
        <v>7412</v>
      </c>
      <c r="CQ2904" s="199">
        <v>1</v>
      </c>
    </row>
    <row r="2905" spans="52:95" x14ac:dyDescent="0.25">
      <c r="AZ2905" s="230" t="s">
        <v>3110</v>
      </c>
      <c r="BA2905" s="230" t="s">
        <v>7562</v>
      </c>
      <c r="BB2905" s="230">
        <v>3</v>
      </c>
      <c r="BC2905" s="194" t="s">
        <v>7620</v>
      </c>
      <c r="BD2905" s="194" t="s">
        <v>14141</v>
      </c>
      <c r="BJ2905" s="230">
        <v>4</v>
      </c>
      <c r="BK2905" s="230" t="s">
        <v>7622</v>
      </c>
      <c r="BL2905" s="198" t="s">
        <v>7412</v>
      </c>
      <c r="CQ2905" s="199">
        <v>1</v>
      </c>
    </row>
    <row r="2906" spans="52:95" x14ac:dyDescent="0.25">
      <c r="AZ2906" s="230" t="s">
        <v>3110</v>
      </c>
      <c r="BA2906" s="230" t="s">
        <v>7562</v>
      </c>
      <c r="BB2906" s="230">
        <v>4</v>
      </c>
      <c r="BC2906" s="194" t="s">
        <v>7649</v>
      </c>
      <c r="BD2906" s="194" t="s">
        <v>7650</v>
      </c>
      <c r="BE2906" s="194" t="s">
        <v>7651</v>
      </c>
      <c r="BF2906" s="194" t="s">
        <v>7652</v>
      </c>
      <c r="BG2906" s="194" t="s">
        <v>7653</v>
      </c>
      <c r="BH2906" s="230" t="s">
        <v>7654</v>
      </c>
      <c r="BI2906" s="230" t="s">
        <v>7655</v>
      </c>
      <c r="BJ2906" s="230">
        <v>4</v>
      </c>
      <c r="BK2906" s="230" t="s">
        <v>7656</v>
      </c>
      <c r="BL2906" s="198" t="s">
        <v>7412</v>
      </c>
      <c r="CQ2906" s="199">
        <v>1</v>
      </c>
    </row>
    <row r="2907" spans="52:95" x14ac:dyDescent="0.25">
      <c r="AZ2907" s="230" t="s">
        <v>3110</v>
      </c>
      <c r="BA2907" s="230" t="s">
        <v>7562</v>
      </c>
      <c r="BB2907" s="230">
        <v>5</v>
      </c>
      <c r="BC2907" s="194" t="s">
        <v>7686</v>
      </c>
      <c r="BD2907" s="194" t="s">
        <v>7687</v>
      </c>
      <c r="BE2907" s="194" t="s">
        <v>7688</v>
      </c>
      <c r="BF2907" s="194" t="s">
        <v>7689</v>
      </c>
      <c r="BG2907" s="194" t="s">
        <v>7690</v>
      </c>
      <c r="BH2907" s="230" t="s">
        <v>7691</v>
      </c>
      <c r="BJ2907" s="230">
        <v>4</v>
      </c>
      <c r="BK2907" s="230" t="s">
        <v>7692</v>
      </c>
      <c r="BL2907" s="198" t="s">
        <v>7412</v>
      </c>
      <c r="CQ2907" s="199">
        <v>1</v>
      </c>
    </row>
    <row r="2908" spans="52:95" x14ac:dyDescent="0.25">
      <c r="AZ2908" s="230" t="s">
        <v>3110</v>
      </c>
      <c r="BA2908" s="230" t="s">
        <v>5333</v>
      </c>
      <c r="BB2908" s="230">
        <v>1</v>
      </c>
      <c r="BC2908" s="194" t="s">
        <v>7719</v>
      </c>
      <c r="BD2908" s="194" t="s">
        <v>14116</v>
      </c>
      <c r="BE2908" s="194" t="s">
        <v>14140</v>
      </c>
      <c r="BH2908" s="194"/>
      <c r="BI2908" s="194"/>
      <c r="BJ2908" s="230">
        <v>4</v>
      </c>
      <c r="BK2908" s="230" t="s">
        <v>7720</v>
      </c>
      <c r="BL2908" s="198" t="s">
        <v>7412</v>
      </c>
      <c r="CQ2908" s="199">
        <v>1</v>
      </c>
    </row>
    <row r="2909" spans="52:95" x14ac:dyDescent="0.25">
      <c r="AZ2909" s="230" t="s">
        <v>3110</v>
      </c>
      <c r="BA2909" s="230" t="s">
        <v>5333</v>
      </c>
      <c r="BB2909" s="230">
        <v>2</v>
      </c>
      <c r="BC2909" s="194" t="s">
        <v>7745</v>
      </c>
      <c r="BD2909" s="194" t="s">
        <v>7746</v>
      </c>
      <c r="BE2909" s="194" t="s">
        <v>7747</v>
      </c>
      <c r="BF2909" s="194" t="s">
        <v>7748</v>
      </c>
      <c r="BG2909" s="194" t="s">
        <v>7749</v>
      </c>
      <c r="BH2909" s="194" t="s">
        <v>7750</v>
      </c>
      <c r="BI2909" s="194"/>
      <c r="BJ2909" s="230">
        <v>4</v>
      </c>
      <c r="BK2909" s="230" t="s">
        <v>7751</v>
      </c>
      <c r="BL2909" s="198" t="s">
        <v>7412</v>
      </c>
      <c r="CQ2909" s="199">
        <v>1</v>
      </c>
    </row>
    <row r="2910" spans="52:95" x14ac:dyDescent="0.25">
      <c r="AZ2910" s="230" t="s">
        <v>3110</v>
      </c>
      <c r="BA2910" s="230" t="s">
        <v>5333</v>
      </c>
      <c r="BB2910" s="230">
        <v>3</v>
      </c>
      <c r="BC2910" s="194" t="s">
        <v>7781</v>
      </c>
      <c r="BD2910" s="194" t="s">
        <v>14144</v>
      </c>
      <c r="BE2910" s="194" t="s">
        <v>14141</v>
      </c>
      <c r="BH2910" s="194"/>
      <c r="BI2910" s="194"/>
      <c r="BJ2910" s="230">
        <v>4</v>
      </c>
      <c r="BK2910" s="230" t="s">
        <v>7782</v>
      </c>
      <c r="BL2910" s="198" t="s">
        <v>7412</v>
      </c>
      <c r="CQ2910" s="199">
        <v>1</v>
      </c>
    </row>
    <row r="2911" spans="52:95" x14ac:dyDescent="0.25">
      <c r="AZ2911" s="230" t="s">
        <v>3110</v>
      </c>
      <c r="BA2911" s="230" t="s">
        <v>5333</v>
      </c>
      <c r="BB2911" s="230">
        <v>4</v>
      </c>
      <c r="BC2911" s="194" t="s">
        <v>7806</v>
      </c>
      <c r="BD2911" s="194" t="s">
        <v>7807</v>
      </c>
      <c r="BE2911" s="194" t="s">
        <v>7808</v>
      </c>
      <c r="BF2911" s="194" t="s">
        <v>7654</v>
      </c>
      <c r="BG2911" s="194" t="s">
        <v>7809</v>
      </c>
      <c r="BH2911" s="194" t="s">
        <v>7810</v>
      </c>
      <c r="BI2911" s="194" t="s">
        <v>7811</v>
      </c>
      <c r="BJ2911" s="230">
        <v>4</v>
      </c>
      <c r="BK2911" s="230" t="s">
        <v>7812</v>
      </c>
      <c r="BL2911" s="198" t="s">
        <v>7412</v>
      </c>
      <c r="CQ2911" s="199">
        <v>1</v>
      </c>
    </row>
    <row r="2912" spans="52:95" x14ac:dyDescent="0.25">
      <c r="AZ2912" s="230" t="s">
        <v>3110</v>
      </c>
      <c r="BA2912" s="230" t="s">
        <v>5333</v>
      </c>
      <c r="BB2912" s="230">
        <v>5</v>
      </c>
      <c r="BC2912" s="194" t="s">
        <v>7836</v>
      </c>
      <c r="BD2912" s="194" t="s">
        <v>7837</v>
      </c>
      <c r="BE2912" s="194" t="s">
        <v>7838</v>
      </c>
      <c r="BF2912" s="194" t="s">
        <v>7839</v>
      </c>
      <c r="BG2912" s="194" t="s">
        <v>7840</v>
      </c>
      <c r="BH2912" s="194" t="s">
        <v>7533</v>
      </c>
      <c r="BI2912" s="194"/>
      <c r="BJ2912" s="230">
        <v>4</v>
      </c>
      <c r="BK2912" s="230" t="s">
        <v>7841</v>
      </c>
      <c r="BL2912" s="198" t="s">
        <v>7412</v>
      </c>
      <c r="CQ2912" s="199">
        <v>1</v>
      </c>
    </row>
    <row r="2913" spans="52:95" x14ac:dyDescent="0.25">
      <c r="AZ2913" s="230" t="s">
        <v>3131</v>
      </c>
      <c r="BA2913" s="230" t="s">
        <v>5332</v>
      </c>
      <c r="BB2913" s="230">
        <v>1</v>
      </c>
      <c r="BC2913" s="194" t="s">
        <v>7408</v>
      </c>
      <c r="BD2913" s="194" t="s">
        <v>14145</v>
      </c>
      <c r="BE2913" s="194" t="s">
        <v>14116</v>
      </c>
      <c r="BF2913" s="194" t="s">
        <v>11783</v>
      </c>
      <c r="BJ2913" s="230">
        <v>4</v>
      </c>
      <c r="BK2913" s="230" t="s">
        <v>7411</v>
      </c>
      <c r="BL2913" s="198" t="s">
        <v>7412</v>
      </c>
      <c r="CQ2913" s="199">
        <v>1</v>
      </c>
    </row>
    <row r="2914" spans="52:95" x14ac:dyDescent="0.25">
      <c r="AZ2914" s="230" t="s">
        <v>3131</v>
      </c>
      <c r="BA2914" s="230" t="s">
        <v>5332</v>
      </c>
      <c r="BB2914" s="230">
        <v>2</v>
      </c>
      <c r="BC2914" s="194" t="s">
        <v>7439</v>
      </c>
      <c r="BD2914" s="194" t="s">
        <v>14145</v>
      </c>
      <c r="BE2914" s="194" t="s">
        <v>7441</v>
      </c>
      <c r="BF2914" s="194" t="s">
        <v>7442</v>
      </c>
      <c r="BG2914" s="194" t="s">
        <v>7443</v>
      </c>
      <c r="BJ2914" s="230">
        <v>4</v>
      </c>
      <c r="BK2914" s="230" t="s">
        <v>7444</v>
      </c>
      <c r="BL2914" s="198" t="s">
        <v>7412</v>
      </c>
      <c r="CQ2914" s="199">
        <v>1</v>
      </c>
    </row>
    <row r="2915" spans="52:95" x14ac:dyDescent="0.25">
      <c r="AZ2915" s="230" t="s">
        <v>3131</v>
      </c>
      <c r="BA2915" s="230" t="s">
        <v>5332</v>
      </c>
      <c r="BB2915" s="230">
        <v>3</v>
      </c>
      <c r="BC2915" s="194" t="s">
        <v>7472</v>
      </c>
      <c r="BD2915" s="194" t="s">
        <v>14145</v>
      </c>
      <c r="BE2915" s="194" t="s">
        <v>14146</v>
      </c>
      <c r="BJ2915" s="230">
        <v>4</v>
      </c>
      <c r="BK2915" s="230" t="s">
        <v>7474</v>
      </c>
      <c r="BL2915" s="198" t="s">
        <v>7412</v>
      </c>
      <c r="CQ2915" s="199">
        <v>1</v>
      </c>
    </row>
    <row r="2916" spans="52:95" x14ac:dyDescent="0.25">
      <c r="AZ2916" s="230" t="s">
        <v>3131</v>
      </c>
      <c r="BA2916" s="230" t="s">
        <v>5332</v>
      </c>
      <c r="BB2916" s="230">
        <v>4</v>
      </c>
      <c r="BC2916" s="194" t="s">
        <v>7502</v>
      </c>
      <c r="BD2916" s="194" t="s">
        <v>14145</v>
      </c>
      <c r="BE2916" s="194" t="s">
        <v>14119</v>
      </c>
      <c r="BJ2916" s="230">
        <v>4</v>
      </c>
      <c r="BK2916" s="230" t="s">
        <v>7504</v>
      </c>
      <c r="BL2916" s="198" t="s">
        <v>7412</v>
      </c>
      <c r="CQ2916" s="199">
        <v>1</v>
      </c>
    </row>
    <row r="2917" spans="52:95" x14ac:dyDescent="0.25">
      <c r="AZ2917" s="230" t="s">
        <v>3131</v>
      </c>
      <c r="BA2917" s="230" t="s">
        <v>5332</v>
      </c>
      <c r="BB2917" s="230">
        <v>5</v>
      </c>
      <c r="BC2917" s="194" t="s">
        <v>7529</v>
      </c>
      <c r="BD2917" s="194" t="s">
        <v>14145</v>
      </c>
      <c r="BE2917" s="194" t="s">
        <v>14147</v>
      </c>
      <c r="BF2917" s="194" t="s">
        <v>7532</v>
      </c>
      <c r="BG2917" s="194" t="s">
        <v>7533</v>
      </c>
      <c r="BJ2917" s="230">
        <v>4</v>
      </c>
      <c r="BK2917" s="230" t="s">
        <v>7534</v>
      </c>
      <c r="BL2917" s="198" t="s">
        <v>7412</v>
      </c>
      <c r="CQ2917" s="199">
        <v>1</v>
      </c>
    </row>
    <row r="2918" spans="52:95" x14ac:dyDescent="0.25">
      <c r="AZ2918" s="230" t="s">
        <v>3131</v>
      </c>
      <c r="BA2918" s="230" t="s">
        <v>7562</v>
      </c>
      <c r="BB2918" s="230">
        <v>1</v>
      </c>
      <c r="BC2918" s="194" t="s">
        <v>7563</v>
      </c>
      <c r="BD2918" s="194" t="s">
        <v>14148</v>
      </c>
      <c r="BJ2918" s="230">
        <v>4</v>
      </c>
      <c r="BK2918" s="230" t="s">
        <v>7564</v>
      </c>
      <c r="BL2918" s="198" t="s">
        <v>7412</v>
      </c>
      <c r="CQ2918" s="199">
        <v>1</v>
      </c>
    </row>
    <row r="2919" spans="52:95" x14ac:dyDescent="0.25">
      <c r="AZ2919" s="230" t="s">
        <v>3131</v>
      </c>
      <c r="BA2919" s="230" t="s">
        <v>7562</v>
      </c>
      <c r="BB2919" s="230">
        <v>2</v>
      </c>
      <c r="BC2919" s="194" t="s">
        <v>7589</v>
      </c>
      <c r="BD2919" s="194" t="s">
        <v>7590</v>
      </c>
      <c r="BE2919" s="194" t="s">
        <v>7591</v>
      </c>
      <c r="BF2919" s="194" t="s">
        <v>7443</v>
      </c>
      <c r="BG2919" s="194" t="s">
        <v>7442</v>
      </c>
      <c r="BH2919" s="230" t="s">
        <v>7592</v>
      </c>
      <c r="BJ2919" s="230">
        <v>4</v>
      </c>
      <c r="BK2919" s="230" t="s">
        <v>7593</v>
      </c>
      <c r="BL2919" s="198" t="s">
        <v>7412</v>
      </c>
      <c r="CQ2919" s="199">
        <v>1</v>
      </c>
    </row>
    <row r="2920" spans="52:95" x14ac:dyDescent="0.25">
      <c r="AZ2920" s="230" t="s">
        <v>3131</v>
      </c>
      <c r="BA2920" s="230" t="s">
        <v>7562</v>
      </c>
      <c r="BB2920" s="230">
        <v>3</v>
      </c>
      <c r="BC2920" s="194" t="s">
        <v>7620</v>
      </c>
      <c r="BD2920" s="194" t="s">
        <v>14146</v>
      </c>
      <c r="BJ2920" s="230">
        <v>4</v>
      </c>
      <c r="BK2920" s="230" t="s">
        <v>7622</v>
      </c>
      <c r="BL2920" s="198" t="s">
        <v>7412</v>
      </c>
      <c r="CQ2920" s="199">
        <v>1</v>
      </c>
    </row>
    <row r="2921" spans="52:95" x14ac:dyDescent="0.25">
      <c r="AZ2921" s="230" t="s">
        <v>3131</v>
      </c>
      <c r="BA2921" s="230" t="s">
        <v>7562</v>
      </c>
      <c r="BB2921" s="230">
        <v>4</v>
      </c>
      <c r="BC2921" s="194" t="s">
        <v>7649</v>
      </c>
      <c r="BD2921" s="194" t="s">
        <v>7650</v>
      </c>
      <c r="BE2921" s="194" t="s">
        <v>7651</v>
      </c>
      <c r="BF2921" s="194" t="s">
        <v>7652</v>
      </c>
      <c r="BG2921" s="194" t="s">
        <v>7653</v>
      </c>
      <c r="BH2921" s="230" t="s">
        <v>7654</v>
      </c>
      <c r="BI2921" s="230" t="s">
        <v>7655</v>
      </c>
      <c r="BJ2921" s="230">
        <v>4</v>
      </c>
      <c r="BK2921" s="230" t="s">
        <v>7656</v>
      </c>
      <c r="BL2921" s="198" t="s">
        <v>7412</v>
      </c>
      <c r="CQ2921" s="199">
        <v>1</v>
      </c>
    </row>
    <row r="2922" spans="52:95" x14ac:dyDescent="0.25">
      <c r="AZ2922" s="230" t="s">
        <v>3131</v>
      </c>
      <c r="BA2922" s="230" t="s">
        <v>7562</v>
      </c>
      <c r="BB2922" s="230">
        <v>5</v>
      </c>
      <c r="BC2922" s="194" t="s">
        <v>7686</v>
      </c>
      <c r="BD2922" s="194" t="s">
        <v>7687</v>
      </c>
      <c r="BE2922" s="194" t="s">
        <v>7688</v>
      </c>
      <c r="BF2922" s="194" t="s">
        <v>7689</v>
      </c>
      <c r="BG2922" s="194" t="s">
        <v>7690</v>
      </c>
      <c r="BH2922" s="230" t="s">
        <v>7691</v>
      </c>
      <c r="BJ2922" s="230">
        <v>4</v>
      </c>
      <c r="BK2922" s="230" t="s">
        <v>7692</v>
      </c>
      <c r="BL2922" s="198" t="s">
        <v>7412</v>
      </c>
      <c r="CQ2922" s="199">
        <v>1</v>
      </c>
    </row>
    <row r="2923" spans="52:95" x14ac:dyDescent="0.25">
      <c r="AZ2923" s="230" t="s">
        <v>3131</v>
      </c>
      <c r="BA2923" s="230" t="s">
        <v>5333</v>
      </c>
      <c r="BB2923" s="230">
        <v>1</v>
      </c>
      <c r="BC2923" s="194" t="s">
        <v>7719</v>
      </c>
      <c r="BD2923" s="194" t="s">
        <v>14116</v>
      </c>
      <c r="BE2923" s="194" t="s">
        <v>11783</v>
      </c>
      <c r="BH2923" s="194"/>
      <c r="BI2923" s="194"/>
      <c r="BJ2923" s="230">
        <v>4</v>
      </c>
      <c r="BK2923" s="230" t="s">
        <v>7720</v>
      </c>
      <c r="BL2923" s="198" t="s">
        <v>7412</v>
      </c>
      <c r="CQ2923" s="199">
        <v>1</v>
      </c>
    </row>
    <row r="2924" spans="52:95" x14ac:dyDescent="0.25">
      <c r="AZ2924" s="230" t="s">
        <v>3131</v>
      </c>
      <c r="BA2924" s="230" t="s">
        <v>5333</v>
      </c>
      <c r="BB2924" s="230">
        <v>2</v>
      </c>
      <c r="BC2924" s="194" t="s">
        <v>7745</v>
      </c>
      <c r="BD2924" s="194" t="s">
        <v>7746</v>
      </c>
      <c r="BE2924" s="194" t="s">
        <v>7747</v>
      </c>
      <c r="BF2924" s="194" t="s">
        <v>7748</v>
      </c>
      <c r="BG2924" s="194" t="s">
        <v>7749</v>
      </c>
      <c r="BH2924" s="194" t="s">
        <v>7750</v>
      </c>
      <c r="BI2924" s="194"/>
      <c r="BJ2924" s="230">
        <v>4</v>
      </c>
      <c r="BK2924" s="230" t="s">
        <v>7751</v>
      </c>
      <c r="BL2924" s="198" t="s">
        <v>7412</v>
      </c>
      <c r="CQ2924" s="199">
        <v>1</v>
      </c>
    </row>
    <row r="2925" spans="52:95" x14ac:dyDescent="0.25">
      <c r="AZ2925" s="230" t="s">
        <v>3131</v>
      </c>
      <c r="BA2925" s="230" t="s">
        <v>5333</v>
      </c>
      <c r="BB2925" s="230">
        <v>3</v>
      </c>
      <c r="BC2925" s="194" t="s">
        <v>7781</v>
      </c>
      <c r="BD2925" s="194" t="s">
        <v>14149</v>
      </c>
      <c r="BE2925" s="194" t="s">
        <v>14146</v>
      </c>
      <c r="BH2925" s="194"/>
      <c r="BI2925" s="194"/>
      <c r="BJ2925" s="230">
        <v>4</v>
      </c>
      <c r="BK2925" s="230" t="s">
        <v>7782</v>
      </c>
      <c r="BL2925" s="198" t="s">
        <v>7412</v>
      </c>
      <c r="CQ2925" s="199">
        <v>1</v>
      </c>
    </row>
    <row r="2926" spans="52:95" x14ac:dyDescent="0.25">
      <c r="AZ2926" s="230" t="s">
        <v>3131</v>
      </c>
      <c r="BA2926" s="230" t="s">
        <v>5333</v>
      </c>
      <c r="BB2926" s="230">
        <v>4</v>
      </c>
      <c r="BC2926" s="194" t="s">
        <v>7806</v>
      </c>
      <c r="BD2926" s="194" t="s">
        <v>7807</v>
      </c>
      <c r="BE2926" s="194" t="s">
        <v>7808</v>
      </c>
      <c r="BF2926" s="194" t="s">
        <v>7654</v>
      </c>
      <c r="BG2926" s="194" t="s">
        <v>7809</v>
      </c>
      <c r="BH2926" s="194" t="s">
        <v>7810</v>
      </c>
      <c r="BI2926" s="194" t="s">
        <v>7811</v>
      </c>
      <c r="BJ2926" s="230">
        <v>4</v>
      </c>
      <c r="BK2926" s="230" t="s">
        <v>7812</v>
      </c>
      <c r="BL2926" s="198" t="s">
        <v>7412</v>
      </c>
      <c r="CQ2926" s="199">
        <v>1</v>
      </c>
    </row>
    <row r="2927" spans="52:95" x14ac:dyDescent="0.25">
      <c r="AZ2927" s="230" t="s">
        <v>3131</v>
      </c>
      <c r="BA2927" s="230" t="s">
        <v>5333</v>
      </c>
      <c r="BB2927" s="230">
        <v>5</v>
      </c>
      <c r="BC2927" s="194" t="s">
        <v>7836</v>
      </c>
      <c r="BD2927" s="194" t="s">
        <v>7837</v>
      </c>
      <c r="BE2927" s="194" t="s">
        <v>7838</v>
      </c>
      <c r="BF2927" s="194" t="s">
        <v>7839</v>
      </c>
      <c r="BG2927" s="194" t="s">
        <v>7840</v>
      </c>
      <c r="BH2927" s="194" t="s">
        <v>7533</v>
      </c>
      <c r="BI2927" s="194"/>
      <c r="BJ2927" s="230">
        <v>4</v>
      </c>
      <c r="BK2927" s="230" t="s">
        <v>7841</v>
      </c>
      <c r="BL2927" s="198" t="s">
        <v>7412</v>
      </c>
      <c r="CQ2927" s="199">
        <v>1</v>
      </c>
    </row>
    <row r="2928" spans="52:95" x14ac:dyDescent="0.25">
      <c r="AZ2928" s="230" t="s">
        <v>3151</v>
      </c>
      <c r="BA2928" s="230" t="s">
        <v>5332</v>
      </c>
      <c r="BB2928" s="230">
        <v>1</v>
      </c>
      <c r="BC2928" s="194" t="s">
        <v>7408</v>
      </c>
      <c r="BD2928" s="194" t="s">
        <v>14150</v>
      </c>
      <c r="BE2928" s="194" t="s">
        <v>14116</v>
      </c>
      <c r="BF2928" s="194" t="s">
        <v>10682</v>
      </c>
      <c r="BJ2928" s="230">
        <v>4</v>
      </c>
      <c r="BK2928" s="230" t="s">
        <v>7411</v>
      </c>
      <c r="BL2928" s="198" t="s">
        <v>7412</v>
      </c>
      <c r="CQ2928" s="199">
        <v>1</v>
      </c>
    </row>
    <row r="2929" spans="52:95" x14ac:dyDescent="0.25">
      <c r="AZ2929" s="230" t="s">
        <v>3151</v>
      </c>
      <c r="BA2929" s="230" t="s">
        <v>5332</v>
      </c>
      <c r="BB2929" s="230">
        <v>2</v>
      </c>
      <c r="BC2929" s="194" t="s">
        <v>7439</v>
      </c>
      <c r="BD2929" s="194" t="s">
        <v>14150</v>
      </c>
      <c r="BE2929" s="194" t="s">
        <v>7441</v>
      </c>
      <c r="BF2929" s="194" t="s">
        <v>7442</v>
      </c>
      <c r="BG2929" s="194" t="s">
        <v>7443</v>
      </c>
      <c r="BJ2929" s="230">
        <v>4</v>
      </c>
      <c r="BK2929" s="230" t="s">
        <v>7444</v>
      </c>
      <c r="BL2929" s="198" t="s">
        <v>7412</v>
      </c>
      <c r="CQ2929" s="199">
        <v>1</v>
      </c>
    </row>
    <row r="2930" spans="52:95" x14ac:dyDescent="0.25">
      <c r="AZ2930" s="230" t="s">
        <v>3151</v>
      </c>
      <c r="BA2930" s="230" t="s">
        <v>5332</v>
      </c>
      <c r="BB2930" s="230">
        <v>3</v>
      </c>
      <c r="BC2930" s="194" t="s">
        <v>7472</v>
      </c>
      <c r="BD2930" s="194" t="s">
        <v>14150</v>
      </c>
      <c r="BE2930" s="194" t="s">
        <v>14151</v>
      </c>
      <c r="BJ2930" s="230">
        <v>4</v>
      </c>
      <c r="BK2930" s="230" t="s">
        <v>7474</v>
      </c>
      <c r="BL2930" s="198" t="s">
        <v>7412</v>
      </c>
      <c r="CQ2930" s="199">
        <v>1</v>
      </c>
    </row>
    <row r="2931" spans="52:95" x14ac:dyDescent="0.25">
      <c r="AZ2931" s="230" t="s">
        <v>3151</v>
      </c>
      <c r="BA2931" s="230" t="s">
        <v>5332</v>
      </c>
      <c r="BB2931" s="230">
        <v>4</v>
      </c>
      <c r="BC2931" s="194" t="s">
        <v>7502</v>
      </c>
      <c r="BD2931" s="194" t="s">
        <v>14150</v>
      </c>
      <c r="BE2931" s="194" t="s">
        <v>14119</v>
      </c>
      <c r="BJ2931" s="230">
        <v>4</v>
      </c>
      <c r="BK2931" s="230" t="s">
        <v>7504</v>
      </c>
      <c r="BL2931" s="198" t="s">
        <v>7412</v>
      </c>
      <c r="CQ2931" s="199">
        <v>1</v>
      </c>
    </row>
    <row r="2932" spans="52:95" x14ac:dyDescent="0.25">
      <c r="AZ2932" s="230" t="s">
        <v>3151</v>
      </c>
      <c r="BA2932" s="230" t="s">
        <v>5332</v>
      </c>
      <c r="BB2932" s="230">
        <v>5</v>
      </c>
      <c r="BC2932" s="194" t="s">
        <v>7529</v>
      </c>
      <c r="BD2932" s="194" t="s">
        <v>14150</v>
      </c>
      <c r="BE2932" s="194" t="s">
        <v>14152</v>
      </c>
      <c r="BF2932" s="194" t="s">
        <v>7532</v>
      </c>
      <c r="BG2932" s="194" t="s">
        <v>7533</v>
      </c>
      <c r="BJ2932" s="230">
        <v>4</v>
      </c>
      <c r="BK2932" s="230" t="s">
        <v>7534</v>
      </c>
      <c r="BL2932" s="198" t="s">
        <v>7412</v>
      </c>
      <c r="CQ2932" s="199">
        <v>1</v>
      </c>
    </row>
    <row r="2933" spans="52:95" x14ac:dyDescent="0.25">
      <c r="AZ2933" s="230" t="s">
        <v>3151</v>
      </c>
      <c r="BA2933" s="230" t="s">
        <v>7562</v>
      </c>
      <c r="BB2933" s="230">
        <v>1</v>
      </c>
      <c r="BC2933" s="194" t="s">
        <v>7563</v>
      </c>
      <c r="BD2933" s="194" t="s">
        <v>14153</v>
      </c>
      <c r="BJ2933" s="230">
        <v>4</v>
      </c>
      <c r="BK2933" s="230" t="s">
        <v>7564</v>
      </c>
      <c r="BL2933" s="198" t="s">
        <v>7412</v>
      </c>
      <c r="CQ2933" s="199">
        <v>1</v>
      </c>
    </row>
    <row r="2934" spans="52:95" x14ac:dyDescent="0.25">
      <c r="AZ2934" s="230" t="s">
        <v>3151</v>
      </c>
      <c r="BA2934" s="230" t="s">
        <v>7562</v>
      </c>
      <c r="BB2934" s="230">
        <v>2</v>
      </c>
      <c r="BC2934" s="194" t="s">
        <v>7589</v>
      </c>
      <c r="BD2934" s="194" t="s">
        <v>7590</v>
      </c>
      <c r="BE2934" s="194" t="s">
        <v>7591</v>
      </c>
      <c r="BF2934" s="194" t="s">
        <v>7443</v>
      </c>
      <c r="BG2934" s="194" t="s">
        <v>7442</v>
      </c>
      <c r="BH2934" s="230" t="s">
        <v>7592</v>
      </c>
      <c r="BJ2934" s="230">
        <v>4</v>
      </c>
      <c r="BK2934" s="230" t="s">
        <v>7593</v>
      </c>
      <c r="BL2934" s="198" t="s">
        <v>7412</v>
      </c>
      <c r="CQ2934" s="199">
        <v>1</v>
      </c>
    </row>
    <row r="2935" spans="52:95" x14ac:dyDescent="0.25">
      <c r="AZ2935" s="230" t="s">
        <v>3151</v>
      </c>
      <c r="BA2935" s="230" t="s">
        <v>7562</v>
      </c>
      <c r="BB2935" s="230">
        <v>3</v>
      </c>
      <c r="BC2935" s="194" t="s">
        <v>7620</v>
      </c>
      <c r="BD2935" s="194" t="s">
        <v>14151</v>
      </c>
      <c r="BJ2935" s="230">
        <v>4</v>
      </c>
      <c r="BK2935" s="230" t="s">
        <v>7622</v>
      </c>
      <c r="BL2935" s="198" t="s">
        <v>7412</v>
      </c>
      <c r="CQ2935" s="199">
        <v>1</v>
      </c>
    </row>
    <row r="2936" spans="52:95" x14ac:dyDescent="0.25">
      <c r="AZ2936" s="230" t="s">
        <v>3151</v>
      </c>
      <c r="BA2936" s="230" t="s">
        <v>7562</v>
      </c>
      <c r="BB2936" s="230">
        <v>4</v>
      </c>
      <c r="BC2936" s="194" t="s">
        <v>7649</v>
      </c>
      <c r="BD2936" s="194" t="s">
        <v>7650</v>
      </c>
      <c r="BE2936" s="194" t="s">
        <v>7651</v>
      </c>
      <c r="BF2936" s="194" t="s">
        <v>7652</v>
      </c>
      <c r="BG2936" s="194" t="s">
        <v>7653</v>
      </c>
      <c r="BH2936" s="230" t="s">
        <v>7654</v>
      </c>
      <c r="BI2936" s="230" t="s">
        <v>7655</v>
      </c>
      <c r="BJ2936" s="230">
        <v>4</v>
      </c>
      <c r="BK2936" s="230" t="s">
        <v>7656</v>
      </c>
      <c r="BL2936" s="198" t="s">
        <v>7412</v>
      </c>
      <c r="CQ2936" s="199">
        <v>1</v>
      </c>
    </row>
    <row r="2937" spans="52:95" x14ac:dyDescent="0.25">
      <c r="AZ2937" s="230" t="s">
        <v>3151</v>
      </c>
      <c r="BA2937" s="230" t="s">
        <v>7562</v>
      </c>
      <c r="BB2937" s="230">
        <v>5</v>
      </c>
      <c r="BC2937" s="194" t="s">
        <v>7686</v>
      </c>
      <c r="BD2937" s="194" t="s">
        <v>7687</v>
      </c>
      <c r="BE2937" s="194" t="s">
        <v>7688</v>
      </c>
      <c r="BF2937" s="194" t="s">
        <v>7689</v>
      </c>
      <c r="BG2937" s="194" t="s">
        <v>7690</v>
      </c>
      <c r="BH2937" s="230" t="s">
        <v>7691</v>
      </c>
      <c r="BJ2937" s="230">
        <v>4</v>
      </c>
      <c r="BK2937" s="230" t="s">
        <v>7692</v>
      </c>
      <c r="BL2937" s="198" t="s">
        <v>7412</v>
      </c>
      <c r="CQ2937" s="199">
        <v>1</v>
      </c>
    </row>
    <row r="2938" spans="52:95" x14ac:dyDescent="0.25">
      <c r="AZ2938" s="230" t="s">
        <v>3151</v>
      </c>
      <c r="BA2938" s="230" t="s">
        <v>5333</v>
      </c>
      <c r="BB2938" s="230">
        <v>1</v>
      </c>
      <c r="BC2938" s="194" t="s">
        <v>7719</v>
      </c>
      <c r="BD2938" s="194" t="s">
        <v>14116</v>
      </c>
      <c r="BE2938" s="194" t="s">
        <v>10682</v>
      </c>
      <c r="BH2938" s="194"/>
      <c r="BI2938" s="194"/>
      <c r="BJ2938" s="230">
        <v>4</v>
      </c>
      <c r="BK2938" s="230" t="s">
        <v>7720</v>
      </c>
      <c r="BL2938" s="198" t="s">
        <v>7412</v>
      </c>
      <c r="CQ2938" s="199">
        <v>1</v>
      </c>
    </row>
    <row r="2939" spans="52:95" x14ac:dyDescent="0.25">
      <c r="AZ2939" s="230" t="s">
        <v>3151</v>
      </c>
      <c r="BA2939" s="230" t="s">
        <v>5333</v>
      </c>
      <c r="BB2939" s="230">
        <v>2</v>
      </c>
      <c r="BC2939" s="194" t="s">
        <v>7745</v>
      </c>
      <c r="BD2939" s="194" t="s">
        <v>7746</v>
      </c>
      <c r="BE2939" s="194" t="s">
        <v>7747</v>
      </c>
      <c r="BF2939" s="194" t="s">
        <v>7748</v>
      </c>
      <c r="BG2939" s="194" t="s">
        <v>7749</v>
      </c>
      <c r="BH2939" s="194" t="s">
        <v>7750</v>
      </c>
      <c r="BI2939" s="194"/>
      <c r="BJ2939" s="230">
        <v>4</v>
      </c>
      <c r="BK2939" s="230" t="s">
        <v>7751</v>
      </c>
      <c r="BL2939" s="198" t="s">
        <v>7412</v>
      </c>
      <c r="CQ2939" s="199">
        <v>1</v>
      </c>
    </row>
    <row r="2940" spans="52:95" x14ac:dyDescent="0.25">
      <c r="AZ2940" s="230" t="s">
        <v>3151</v>
      </c>
      <c r="BA2940" s="230" t="s">
        <v>5333</v>
      </c>
      <c r="BB2940" s="230">
        <v>3</v>
      </c>
      <c r="BC2940" s="194" t="s">
        <v>7781</v>
      </c>
      <c r="BD2940" s="194" t="s">
        <v>14154</v>
      </c>
      <c r="BE2940" s="194" t="s">
        <v>14151</v>
      </c>
      <c r="BH2940" s="194"/>
      <c r="BI2940" s="194"/>
      <c r="BJ2940" s="230">
        <v>4</v>
      </c>
      <c r="BK2940" s="230" t="s">
        <v>7782</v>
      </c>
      <c r="BL2940" s="198" t="s">
        <v>7412</v>
      </c>
      <c r="CQ2940" s="199">
        <v>1</v>
      </c>
    </row>
    <row r="2941" spans="52:95" x14ac:dyDescent="0.25">
      <c r="AZ2941" s="230" t="s">
        <v>3151</v>
      </c>
      <c r="BA2941" s="230" t="s">
        <v>5333</v>
      </c>
      <c r="BB2941" s="230">
        <v>4</v>
      </c>
      <c r="BC2941" s="194" t="s">
        <v>7806</v>
      </c>
      <c r="BD2941" s="194" t="s">
        <v>7807</v>
      </c>
      <c r="BE2941" s="194" t="s">
        <v>7808</v>
      </c>
      <c r="BF2941" s="194" t="s">
        <v>7654</v>
      </c>
      <c r="BG2941" s="194" t="s">
        <v>7809</v>
      </c>
      <c r="BH2941" s="194" t="s">
        <v>7810</v>
      </c>
      <c r="BI2941" s="194" t="s">
        <v>7811</v>
      </c>
      <c r="BJ2941" s="230">
        <v>4</v>
      </c>
      <c r="BK2941" s="230" t="s">
        <v>7812</v>
      </c>
      <c r="BL2941" s="198" t="s">
        <v>7412</v>
      </c>
      <c r="CQ2941" s="199">
        <v>1</v>
      </c>
    </row>
    <row r="2942" spans="52:95" x14ac:dyDescent="0.25">
      <c r="AZ2942" s="230" t="s">
        <v>3151</v>
      </c>
      <c r="BA2942" s="230" t="s">
        <v>5333</v>
      </c>
      <c r="BB2942" s="230">
        <v>5</v>
      </c>
      <c r="BC2942" s="194" t="s">
        <v>7836</v>
      </c>
      <c r="BD2942" s="194" t="s">
        <v>7837</v>
      </c>
      <c r="BE2942" s="194" t="s">
        <v>7838</v>
      </c>
      <c r="BF2942" s="194" t="s">
        <v>7839</v>
      </c>
      <c r="BG2942" s="194" t="s">
        <v>7840</v>
      </c>
      <c r="BH2942" s="194" t="s">
        <v>7533</v>
      </c>
      <c r="BI2942" s="194"/>
      <c r="BJ2942" s="230">
        <v>4</v>
      </c>
      <c r="BK2942" s="230" t="s">
        <v>7841</v>
      </c>
      <c r="BL2942" s="198" t="s">
        <v>7412</v>
      </c>
      <c r="CQ2942" s="199">
        <v>1</v>
      </c>
    </row>
    <row r="2943" spans="52:95" x14ac:dyDescent="0.25">
      <c r="AZ2943" s="230" t="s">
        <v>3170</v>
      </c>
      <c r="BA2943" s="230" t="s">
        <v>5332</v>
      </c>
      <c r="BB2943" s="230">
        <v>1</v>
      </c>
      <c r="BC2943" s="194" t="s">
        <v>7408</v>
      </c>
      <c r="BD2943" s="194" t="s">
        <v>14155</v>
      </c>
      <c r="BE2943" s="194" t="s">
        <v>14116</v>
      </c>
      <c r="BF2943" s="194" t="s">
        <v>11719</v>
      </c>
      <c r="BJ2943" s="230">
        <v>4</v>
      </c>
      <c r="BK2943" s="230" t="s">
        <v>7411</v>
      </c>
      <c r="BL2943" s="198" t="s">
        <v>7412</v>
      </c>
      <c r="CQ2943" s="199">
        <v>1</v>
      </c>
    </row>
    <row r="2944" spans="52:95" x14ac:dyDescent="0.25">
      <c r="AZ2944" s="230" t="s">
        <v>3170</v>
      </c>
      <c r="BA2944" s="230" t="s">
        <v>5332</v>
      </c>
      <c r="BB2944" s="230">
        <v>2</v>
      </c>
      <c r="BC2944" s="194" t="s">
        <v>7439</v>
      </c>
      <c r="BD2944" s="194" t="s">
        <v>14155</v>
      </c>
      <c r="BE2944" s="194" t="s">
        <v>7441</v>
      </c>
      <c r="BF2944" s="194" t="s">
        <v>7442</v>
      </c>
      <c r="BG2944" s="194" t="s">
        <v>7443</v>
      </c>
      <c r="BJ2944" s="230">
        <v>4</v>
      </c>
      <c r="BK2944" s="230" t="s">
        <v>7444</v>
      </c>
      <c r="BL2944" s="198" t="s">
        <v>7412</v>
      </c>
      <c r="CQ2944" s="199">
        <v>1</v>
      </c>
    </row>
    <row r="2945" spans="52:95" x14ac:dyDescent="0.25">
      <c r="AZ2945" s="230" t="s">
        <v>3170</v>
      </c>
      <c r="BA2945" s="230" t="s">
        <v>5332</v>
      </c>
      <c r="BB2945" s="230">
        <v>3</v>
      </c>
      <c r="BC2945" s="194" t="s">
        <v>7472</v>
      </c>
      <c r="BD2945" s="194" t="s">
        <v>14155</v>
      </c>
      <c r="BE2945" s="194" t="s">
        <v>14156</v>
      </c>
      <c r="BJ2945" s="230">
        <v>4</v>
      </c>
      <c r="BK2945" s="230" t="s">
        <v>7474</v>
      </c>
      <c r="BL2945" s="198" t="s">
        <v>7412</v>
      </c>
      <c r="CQ2945" s="199">
        <v>1</v>
      </c>
    </row>
    <row r="2946" spans="52:95" x14ac:dyDescent="0.25">
      <c r="AZ2946" s="230" t="s">
        <v>3170</v>
      </c>
      <c r="BA2946" s="230" t="s">
        <v>5332</v>
      </c>
      <c r="BB2946" s="230">
        <v>4</v>
      </c>
      <c r="BC2946" s="194" t="s">
        <v>7502</v>
      </c>
      <c r="BD2946" s="194" t="s">
        <v>14155</v>
      </c>
      <c r="BE2946" s="194" t="s">
        <v>14119</v>
      </c>
      <c r="BJ2946" s="230">
        <v>4</v>
      </c>
      <c r="BK2946" s="230" t="s">
        <v>7504</v>
      </c>
      <c r="BL2946" s="198" t="s">
        <v>7412</v>
      </c>
      <c r="CQ2946" s="199">
        <v>1</v>
      </c>
    </row>
    <row r="2947" spans="52:95" x14ac:dyDescent="0.25">
      <c r="AZ2947" s="230" t="s">
        <v>3170</v>
      </c>
      <c r="BA2947" s="230" t="s">
        <v>5332</v>
      </c>
      <c r="BB2947" s="230">
        <v>5</v>
      </c>
      <c r="BC2947" s="194" t="s">
        <v>7529</v>
      </c>
      <c r="BD2947" s="194" t="s">
        <v>14155</v>
      </c>
      <c r="BE2947" s="194" t="s">
        <v>14157</v>
      </c>
      <c r="BF2947" s="194" t="s">
        <v>7532</v>
      </c>
      <c r="BG2947" s="194" t="s">
        <v>7533</v>
      </c>
      <c r="BJ2947" s="230">
        <v>4</v>
      </c>
      <c r="BK2947" s="230" t="s">
        <v>7534</v>
      </c>
      <c r="BL2947" s="198" t="s">
        <v>7412</v>
      </c>
      <c r="CQ2947" s="199">
        <v>1</v>
      </c>
    </row>
    <row r="2948" spans="52:95" x14ac:dyDescent="0.25">
      <c r="AZ2948" s="230" t="s">
        <v>3170</v>
      </c>
      <c r="BA2948" s="230" t="s">
        <v>7562</v>
      </c>
      <c r="BB2948" s="230">
        <v>1</v>
      </c>
      <c r="BC2948" s="194" t="s">
        <v>7563</v>
      </c>
      <c r="BD2948" s="194" t="s">
        <v>14126</v>
      </c>
      <c r="BJ2948" s="230">
        <v>4</v>
      </c>
      <c r="BK2948" s="230" t="s">
        <v>7564</v>
      </c>
      <c r="BL2948" s="198" t="s">
        <v>7412</v>
      </c>
      <c r="CQ2948" s="199">
        <v>1</v>
      </c>
    </row>
    <row r="2949" spans="52:95" x14ac:dyDescent="0.25">
      <c r="AZ2949" s="230" t="s">
        <v>3170</v>
      </c>
      <c r="BA2949" s="230" t="s">
        <v>7562</v>
      </c>
      <c r="BB2949" s="230">
        <v>2</v>
      </c>
      <c r="BC2949" s="194" t="s">
        <v>7589</v>
      </c>
      <c r="BD2949" s="194" t="s">
        <v>7590</v>
      </c>
      <c r="BE2949" s="194" t="s">
        <v>7591</v>
      </c>
      <c r="BF2949" s="194" t="s">
        <v>7443</v>
      </c>
      <c r="BG2949" s="194" t="s">
        <v>7442</v>
      </c>
      <c r="BH2949" s="230" t="s">
        <v>7592</v>
      </c>
      <c r="BJ2949" s="230">
        <v>4</v>
      </c>
      <c r="BK2949" s="230" t="s">
        <v>7593</v>
      </c>
      <c r="BL2949" s="198" t="s">
        <v>7412</v>
      </c>
      <c r="CQ2949" s="199">
        <v>1</v>
      </c>
    </row>
    <row r="2950" spans="52:95" x14ac:dyDescent="0.25">
      <c r="AZ2950" s="230" t="s">
        <v>3170</v>
      </c>
      <c r="BA2950" s="230" t="s">
        <v>7562</v>
      </c>
      <c r="BB2950" s="230">
        <v>3</v>
      </c>
      <c r="BC2950" s="194" t="s">
        <v>7620</v>
      </c>
      <c r="BD2950" s="194" t="s">
        <v>14156</v>
      </c>
      <c r="BJ2950" s="230">
        <v>4</v>
      </c>
      <c r="BK2950" s="230" t="s">
        <v>7622</v>
      </c>
      <c r="BL2950" s="198" t="s">
        <v>7412</v>
      </c>
      <c r="CQ2950" s="199">
        <v>1</v>
      </c>
    </row>
    <row r="2951" spans="52:95" x14ac:dyDescent="0.25">
      <c r="AZ2951" s="230" t="s">
        <v>3170</v>
      </c>
      <c r="BA2951" s="230" t="s">
        <v>7562</v>
      </c>
      <c r="BB2951" s="230">
        <v>4</v>
      </c>
      <c r="BC2951" s="194" t="s">
        <v>7649</v>
      </c>
      <c r="BD2951" s="194" t="s">
        <v>7650</v>
      </c>
      <c r="BE2951" s="194" t="s">
        <v>7651</v>
      </c>
      <c r="BF2951" s="194" t="s">
        <v>7652</v>
      </c>
      <c r="BG2951" s="194" t="s">
        <v>7653</v>
      </c>
      <c r="BH2951" s="230" t="s">
        <v>7654</v>
      </c>
      <c r="BI2951" s="230" t="s">
        <v>7655</v>
      </c>
      <c r="BJ2951" s="230">
        <v>4</v>
      </c>
      <c r="BK2951" s="230" t="s">
        <v>7656</v>
      </c>
      <c r="BL2951" s="198" t="s">
        <v>7412</v>
      </c>
      <c r="CQ2951" s="199">
        <v>1</v>
      </c>
    </row>
    <row r="2952" spans="52:95" x14ac:dyDescent="0.25">
      <c r="AZ2952" s="230" t="s">
        <v>3170</v>
      </c>
      <c r="BA2952" s="230" t="s">
        <v>7562</v>
      </c>
      <c r="BB2952" s="230">
        <v>5</v>
      </c>
      <c r="BC2952" s="194" t="s">
        <v>7686</v>
      </c>
      <c r="BD2952" s="194" t="s">
        <v>7687</v>
      </c>
      <c r="BE2952" s="194" t="s">
        <v>7688</v>
      </c>
      <c r="BF2952" s="194" t="s">
        <v>7689</v>
      </c>
      <c r="BG2952" s="194" t="s">
        <v>7690</v>
      </c>
      <c r="BH2952" s="230" t="s">
        <v>7691</v>
      </c>
      <c r="BJ2952" s="230">
        <v>4</v>
      </c>
      <c r="BK2952" s="230" t="s">
        <v>7692</v>
      </c>
      <c r="BL2952" s="198" t="s">
        <v>7412</v>
      </c>
      <c r="CQ2952" s="199">
        <v>1</v>
      </c>
    </row>
    <row r="2953" spans="52:95" x14ac:dyDescent="0.25">
      <c r="AZ2953" s="230" t="s">
        <v>3170</v>
      </c>
      <c r="BA2953" s="230" t="s">
        <v>5333</v>
      </c>
      <c r="BB2953" s="230">
        <v>1</v>
      </c>
      <c r="BC2953" s="194" t="s">
        <v>7719</v>
      </c>
      <c r="BD2953" s="194" t="s">
        <v>14116</v>
      </c>
      <c r="BE2953" s="194" t="s">
        <v>11719</v>
      </c>
      <c r="BH2953" s="194"/>
      <c r="BI2953" s="194"/>
      <c r="BJ2953" s="230">
        <v>4</v>
      </c>
      <c r="BK2953" s="230" t="s">
        <v>7720</v>
      </c>
      <c r="BL2953" s="198" t="s">
        <v>7412</v>
      </c>
      <c r="CQ2953" s="199">
        <v>1</v>
      </c>
    </row>
    <row r="2954" spans="52:95" x14ac:dyDescent="0.25">
      <c r="AZ2954" s="230" t="s">
        <v>3170</v>
      </c>
      <c r="BA2954" s="230" t="s">
        <v>5333</v>
      </c>
      <c r="BB2954" s="230">
        <v>2</v>
      </c>
      <c r="BC2954" s="194" t="s">
        <v>7745</v>
      </c>
      <c r="BD2954" s="194" t="s">
        <v>7746</v>
      </c>
      <c r="BE2954" s="194" t="s">
        <v>7747</v>
      </c>
      <c r="BF2954" s="194" t="s">
        <v>7748</v>
      </c>
      <c r="BG2954" s="194" t="s">
        <v>7749</v>
      </c>
      <c r="BH2954" s="194" t="s">
        <v>7750</v>
      </c>
      <c r="BI2954" s="194"/>
      <c r="BJ2954" s="230">
        <v>4</v>
      </c>
      <c r="BK2954" s="230" t="s">
        <v>7751</v>
      </c>
      <c r="BL2954" s="198" t="s">
        <v>7412</v>
      </c>
      <c r="CQ2954" s="199">
        <v>1</v>
      </c>
    </row>
    <row r="2955" spans="52:95" x14ac:dyDescent="0.25">
      <c r="AZ2955" s="230" t="s">
        <v>3170</v>
      </c>
      <c r="BA2955" s="230" t="s">
        <v>5333</v>
      </c>
      <c r="BB2955" s="230">
        <v>3</v>
      </c>
      <c r="BC2955" s="194" t="s">
        <v>7781</v>
      </c>
      <c r="BD2955" s="194" t="s">
        <v>14158</v>
      </c>
      <c r="BE2955" s="194" t="s">
        <v>14156</v>
      </c>
      <c r="BH2955" s="194"/>
      <c r="BI2955" s="194"/>
      <c r="BJ2955" s="230">
        <v>4</v>
      </c>
      <c r="BK2955" s="230" t="s">
        <v>7782</v>
      </c>
      <c r="BL2955" s="198" t="s">
        <v>7412</v>
      </c>
      <c r="CQ2955" s="199">
        <v>1</v>
      </c>
    </row>
    <row r="2956" spans="52:95" x14ac:dyDescent="0.25">
      <c r="AZ2956" s="230" t="s">
        <v>3170</v>
      </c>
      <c r="BA2956" s="230" t="s">
        <v>5333</v>
      </c>
      <c r="BB2956" s="230">
        <v>4</v>
      </c>
      <c r="BC2956" s="194" t="s">
        <v>7806</v>
      </c>
      <c r="BD2956" s="194" t="s">
        <v>7807</v>
      </c>
      <c r="BE2956" s="194" t="s">
        <v>7808</v>
      </c>
      <c r="BF2956" s="194" t="s">
        <v>7654</v>
      </c>
      <c r="BG2956" s="194" t="s">
        <v>7809</v>
      </c>
      <c r="BH2956" s="194" t="s">
        <v>7810</v>
      </c>
      <c r="BI2956" s="194" t="s">
        <v>7811</v>
      </c>
      <c r="BJ2956" s="230">
        <v>4</v>
      </c>
      <c r="BK2956" s="230" t="s">
        <v>7812</v>
      </c>
      <c r="BL2956" s="198" t="s">
        <v>7412</v>
      </c>
      <c r="CQ2956" s="199">
        <v>1</v>
      </c>
    </row>
    <row r="2957" spans="52:95" x14ac:dyDescent="0.25">
      <c r="AZ2957" s="230" t="s">
        <v>3170</v>
      </c>
      <c r="BA2957" s="230" t="s">
        <v>5333</v>
      </c>
      <c r="BB2957" s="230">
        <v>5</v>
      </c>
      <c r="BC2957" s="194" t="s">
        <v>7836</v>
      </c>
      <c r="BD2957" s="194" t="s">
        <v>7837</v>
      </c>
      <c r="BE2957" s="194" t="s">
        <v>7838</v>
      </c>
      <c r="BF2957" s="194" t="s">
        <v>7839</v>
      </c>
      <c r="BG2957" s="194" t="s">
        <v>7840</v>
      </c>
      <c r="BH2957" s="194" t="s">
        <v>7533</v>
      </c>
      <c r="BI2957" s="194"/>
      <c r="BJ2957" s="230">
        <v>4</v>
      </c>
      <c r="BK2957" s="230" t="s">
        <v>7841</v>
      </c>
      <c r="BL2957" s="198" t="s">
        <v>7412</v>
      </c>
      <c r="CQ2957" s="199">
        <v>1</v>
      </c>
    </row>
    <row r="2958" spans="52:95" x14ac:dyDescent="0.25">
      <c r="AZ2958" s="230" t="s">
        <v>3192</v>
      </c>
      <c r="BA2958" s="230" t="s">
        <v>5332</v>
      </c>
      <c r="BB2958" s="230">
        <v>1</v>
      </c>
      <c r="BC2958" s="194" t="s">
        <v>7408</v>
      </c>
      <c r="BD2958" s="194" t="s">
        <v>14159</v>
      </c>
      <c r="BE2958" s="194" t="s">
        <v>14160</v>
      </c>
      <c r="BF2958" s="194" t="s">
        <v>8951</v>
      </c>
      <c r="BJ2958" s="230">
        <v>4</v>
      </c>
      <c r="BK2958" s="230" t="s">
        <v>7411</v>
      </c>
      <c r="BL2958" s="198" t="s">
        <v>7412</v>
      </c>
      <c r="CQ2958" s="199">
        <v>1</v>
      </c>
    </row>
    <row r="2959" spans="52:95" x14ac:dyDescent="0.25">
      <c r="AZ2959" s="230" t="s">
        <v>3192</v>
      </c>
      <c r="BA2959" s="230" t="s">
        <v>5332</v>
      </c>
      <c r="BB2959" s="230">
        <v>2</v>
      </c>
      <c r="BC2959" s="194" t="s">
        <v>7439</v>
      </c>
      <c r="BD2959" s="194" t="s">
        <v>14159</v>
      </c>
      <c r="BE2959" s="194" t="s">
        <v>7441</v>
      </c>
      <c r="BF2959" s="194" t="s">
        <v>7442</v>
      </c>
      <c r="BG2959" s="194" t="s">
        <v>7443</v>
      </c>
      <c r="BJ2959" s="230">
        <v>4</v>
      </c>
      <c r="BK2959" s="230" t="s">
        <v>7444</v>
      </c>
      <c r="BL2959" s="198" t="s">
        <v>7412</v>
      </c>
      <c r="CQ2959" s="199">
        <v>1</v>
      </c>
    </row>
    <row r="2960" spans="52:95" x14ac:dyDescent="0.25">
      <c r="AZ2960" s="230" t="s">
        <v>3192</v>
      </c>
      <c r="BA2960" s="230" t="s">
        <v>5332</v>
      </c>
      <c r="BB2960" s="230">
        <v>3</v>
      </c>
      <c r="BC2960" s="194" t="s">
        <v>7472</v>
      </c>
      <c r="BD2960" s="194" t="s">
        <v>14159</v>
      </c>
      <c r="BE2960" s="194" t="s">
        <v>14161</v>
      </c>
      <c r="BJ2960" s="230">
        <v>4</v>
      </c>
      <c r="BK2960" s="230" t="s">
        <v>7474</v>
      </c>
      <c r="BL2960" s="198" t="s">
        <v>7412</v>
      </c>
      <c r="CQ2960" s="199">
        <v>1</v>
      </c>
    </row>
    <row r="2961" spans="52:95" x14ac:dyDescent="0.25">
      <c r="AZ2961" s="230" t="s">
        <v>3192</v>
      </c>
      <c r="BA2961" s="230" t="s">
        <v>5332</v>
      </c>
      <c r="BB2961" s="230">
        <v>4</v>
      </c>
      <c r="BC2961" s="194" t="s">
        <v>7502</v>
      </c>
      <c r="BD2961" s="194" t="s">
        <v>14159</v>
      </c>
      <c r="BE2961" s="194" t="s">
        <v>14119</v>
      </c>
      <c r="BJ2961" s="230">
        <v>4</v>
      </c>
      <c r="BK2961" s="230" t="s">
        <v>7504</v>
      </c>
      <c r="BL2961" s="198" t="s">
        <v>7412</v>
      </c>
      <c r="CQ2961" s="199">
        <v>1</v>
      </c>
    </row>
    <row r="2962" spans="52:95" x14ac:dyDescent="0.25">
      <c r="AZ2962" s="230" t="s">
        <v>3192</v>
      </c>
      <c r="BA2962" s="230" t="s">
        <v>5332</v>
      </c>
      <c r="BB2962" s="230">
        <v>5</v>
      </c>
      <c r="BC2962" s="194" t="s">
        <v>7529</v>
      </c>
      <c r="BD2962" s="194" t="s">
        <v>14159</v>
      </c>
      <c r="BE2962" s="194" t="s">
        <v>14162</v>
      </c>
      <c r="BF2962" s="194" t="s">
        <v>7532</v>
      </c>
      <c r="BG2962" s="194" t="s">
        <v>7533</v>
      </c>
      <c r="BJ2962" s="230">
        <v>4</v>
      </c>
      <c r="BK2962" s="230" t="s">
        <v>7534</v>
      </c>
      <c r="BL2962" s="198" t="s">
        <v>7412</v>
      </c>
      <c r="CQ2962" s="199">
        <v>1</v>
      </c>
    </row>
    <row r="2963" spans="52:95" x14ac:dyDescent="0.25">
      <c r="AZ2963" s="230" t="s">
        <v>3192</v>
      </c>
      <c r="BA2963" s="230" t="s">
        <v>7562</v>
      </c>
      <c r="BB2963" s="230">
        <v>1</v>
      </c>
      <c r="BC2963" s="194" t="s">
        <v>7563</v>
      </c>
      <c r="BD2963" s="194" t="s">
        <v>14163</v>
      </c>
      <c r="BJ2963" s="230">
        <v>4</v>
      </c>
      <c r="BK2963" s="230" t="s">
        <v>7564</v>
      </c>
      <c r="BL2963" s="198" t="s">
        <v>7412</v>
      </c>
      <c r="CQ2963" s="199">
        <v>1</v>
      </c>
    </row>
    <row r="2964" spans="52:95" x14ac:dyDescent="0.25">
      <c r="AZ2964" s="230" t="s">
        <v>3192</v>
      </c>
      <c r="BA2964" s="230" t="s">
        <v>7562</v>
      </c>
      <c r="BB2964" s="230">
        <v>2</v>
      </c>
      <c r="BC2964" s="194" t="s">
        <v>7589</v>
      </c>
      <c r="BD2964" s="194" t="s">
        <v>7590</v>
      </c>
      <c r="BE2964" s="194" t="s">
        <v>7591</v>
      </c>
      <c r="BF2964" s="194" t="s">
        <v>7443</v>
      </c>
      <c r="BG2964" s="194" t="s">
        <v>7442</v>
      </c>
      <c r="BH2964" s="230" t="s">
        <v>7592</v>
      </c>
      <c r="BJ2964" s="230">
        <v>4</v>
      </c>
      <c r="BK2964" s="230" t="s">
        <v>7593</v>
      </c>
      <c r="BL2964" s="198" t="s">
        <v>7412</v>
      </c>
      <c r="CQ2964" s="199">
        <v>1</v>
      </c>
    </row>
    <row r="2965" spans="52:95" x14ac:dyDescent="0.25">
      <c r="AZ2965" s="230" t="s">
        <v>3192</v>
      </c>
      <c r="BA2965" s="230" t="s">
        <v>7562</v>
      </c>
      <c r="BB2965" s="230">
        <v>3</v>
      </c>
      <c r="BC2965" s="194" t="s">
        <v>7620</v>
      </c>
      <c r="BD2965" s="194" t="s">
        <v>14161</v>
      </c>
      <c r="BJ2965" s="230">
        <v>4</v>
      </c>
      <c r="BK2965" s="230" t="s">
        <v>7622</v>
      </c>
      <c r="BL2965" s="198" t="s">
        <v>7412</v>
      </c>
      <c r="CQ2965" s="199">
        <v>1</v>
      </c>
    </row>
    <row r="2966" spans="52:95" x14ac:dyDescent="0.25">
      <c r="AZ2966" s="230" t="s">
        <v>3192</v>
      </c>
      <c r="BA2966" s="230" t="s">
        <v>7562</v>
      </c>
      <c r="BB2966" s="230">
        <v>4</v>
      </c>
      <c r="BC2966" s="194" t="s">
        <v>7649</v>
      </c>
      <c r="BD2966" s="194" t="s">
        <v>7650</v>
      </c>
      <c r="BE2966" s="194" t="s">
        <v>7651</v>
      </c>
      <c r="BF2966" s="194" t="s">
        <v>7652</v>
      </c>
      <c r="BG2966" s="194" t="s">
        <v>7653</v>
      </c>
      <c r="BH2966" s="230" t="s">
        <v>7654</v>
      </c>
      <c r="BI2966" s="230" t="s">
        <v>7655</v>
      </c>
      <c r="BJ2966" s="230">
        <v>4</v>
      </c>
      <c r="BK2966" s="230" t="s">
        <v>7656</v>
      </c>
      <c r="BL2966" s="198" t="s">
        <v>7412</v>
      </c>
      <c r="CQ2966" s="199">
        <v>1</v>
      </c>
    </row>
    <row r="2967" spans="52:95" x14ac:dyDescent="0.25">
      <c r="AZ2967" s="230" t="s">
        <v>3192</v>
      </c>
      <c r="BA2967" s="230" t="s">
        <v>7562</v>
      </c>
      <c r="BB2967" s="230">
        <v>5</v>
      </c>
      <c r="BC2967" s="194" t="s">
        <v>7686</v>
      </c>
      <c r="BD2967" s="194" t="s">
        <v>7687</v>
      </c>
      <c r="BE2967" s="194" t="s">
        <v>7688</v>
      </c>
      <c r="BF2967" s="194" t="s">
        <v>7689</v>
      </c>
      <c r="BG2967" s="194" t="s">
        <v>7690</v>
      </c>
      <c r="BH2967" s="230" t="s">
        <v>7691</v>
      </c>
      <c r="BJ2967" s="230">
        <v>4</v>
      </c>
      <c r="BK2967" s="230" t="s">
        <v>7692</v>
      </c>
      <c r="BL2967" s="198" t="s">
        <v>7412</v>
      </c>
      <c r="CQ2967" s="199">
        <v>1</v>
      </c>
    </row>
    <row r="2968" spans="52:95" x14ac:dyDescent="0.25">
      <c r="AZ2968" s="230" t="s">
        <v>3192</v>
      </c>
      <c r="BA2968" s="230" t="s">
        <v>5333</v>
      </c>
      <c r="BB2968" s="230">
        <v>1</v>
      </c>
      <c r="BC2968" s="194" t="s">
        <v>7719</v>
      </c>
      <c r="BD2968" s="194" t="s">
        <v>14160</v>
      </c>
      <c r="BE2968" s="194" t="s">
        <v>8951</v>
      </c>
      <c r="BH2968" s="194"/>
      <c r="BI2968" s="194"/>
      <c r="BJ2968" s="230">
        <v>4</v>
      </c>
      <c r="BK2968" s="230" t="s">
        <v>7720</v>
      </c>
      <c r="BL2968" s="198" t="s">
        <v>7412</v>
      </c>
      <c r="CQ2968" s="199">
        <v>1</v>
      </c>
    </row>
    <row r="2969" spans="52:95" x14ac:dyDescent="0.25">
      <c r="AZ2969" s="230" t="s">
        <v>3192</v>
      </c>
      <c r="BA2969" s="230" t="s">
        <v>5333</v>
      </c>
      <c r="BB2969" s="230">
        <v>2</v>
      </c>
      <c r="BC2969" s="194" t="s">
        <v>7745</v>
      </c>
      <c r="BD2969" s="194" t="s">
        <v>7746</v>
      </c>
      <c r="BE2969" s="194" t="s">
        <v>7747</v>
      </c>
      <c r="BF2969" s="194" t="s">
        <v>7748</v>
      </c>
      <c r="BG2969" s="194" t="s">
        <v>7749</v>
      </c>
      <c r="BH2969" s="194" t="s">
        <v>7750</v>
      </c>
      <c r="BI2969" s="194"/>
      <c r="BJ2969" s="230">
        <v>4</v>
      </c>
      <c r="BK2969" s="230" t="s">
        <v>7751</v>
      </c>
      <c r="BL2969" s="198" t="s">
        <v>7412</v>
      </c>
      <c r="CQ2969" s="199">
        <v>1</v>
      </c>
    </row>
    <row r="2970" spans="52:95" x14ac:dyDescent="0.25">
      <c r="AZ2970" s="230" t="s">
        <v>3192</v>
      </c>
      <c r="BA2970" s="230" t="s">
        <v>5333</v>
      </c>
      <c r="BB2970" s="230">
        <v>3</v>
      </c>
      <c r="BC2970" s="194" t="s">
        <v>7781</v>
      </c>
      <c r="BD2970" s="194" t="s">
        <v>14164</v>
      </c>
      <c r="BE2970" s="194" t="s">
        <v>14161</v>
      </c>
      <c r="BH2970" s="194"/>
      <c r="BI2970" s="194"/>
      <c r="BJ2970" s="230">
        <v>4</v>
      </c>
      <c r="BK2970" s="230" t="s">
        <v>7782</v>
      </c>
      <c r="BL2970" s="198" t="s">
        <v>7412</v>
      </c>
      <c r="CQ2970" s="199">
        <v>1</v>
      </c>
    </row>
    <row r="2971" spans="52:95" x14ac:dyDescent="0.25">
      <c r="AZ2971" s="230" t="s">
        <v>3192</v>
      </c>
      <c r="BA2971" s="230" t="s">
        <v>5333</v>
      </c>
      <c r="BB2971" s="230">
        <v>4</v>
      </c>
      <c r="BC2971" s="194" t="s">
        <v>7806</v>
      </c>
      <c r="BD2971" s="194" t="s">
        <v>7807</v>
      </c>
      <c r="BE2971" s="194" t="s">
        <v>7808</v>
      </c>
      <c r="BF2971" s="194" t="s">
        <v>7654</v>
      </c>
      <c r="BG2971" s="194" t="s">
        <v>7809</v>
      </c>
      <c r="BH2971" s="194" t="s">
        <v>7810</v>
      </c>
      <c r="BI2971" s="194" t="s">
        <v>7811</v>
      </c>
      <c r="BJ2971" s="230">
        <v>4</v>
      </c>
      <c r="BK2971" s="230" t="s">
        <v>7812</v>
      </c>
      <c r="BL2971" s="198" t="s">
        <v>7412</v>
      </c>
      <c r="CQ2971" s="199">
        <v>1</v>
      </c>
    </row>
    <row r="2972" spans="52:95" x14ac:dyDescent="0.25">
      <c r="AZ2972" s="230" t="s">
        <v>3192</v>
      </c>
      <c r="BA2972" s="230" t="s">
        <v>5333</v>
      </c>
      <c r="BB2972" s="230">
        <v>5</v>
      </c>
      <c r="BC2972" s="194" t="s">
        <v>7836</v>
      </c>
      <c r="BD2972" s="194" t="s">
        <v>7837</v>
      </c>
      <c r="BE2972" s="194" t="s">
        <v>7838</v>
      </c>
      <c r="BF2972" s="194" t="s">
        <v>7839</v>
      </c>
      <c r="BG2972" s="194" t="s">
        <v>7840</v>
      </c>
      <c r="BH2972" s="194" t="s">
        <v>7533</v>
      </c>
      <c r="BI2972" s="194"/>
      <c r="BJ2972" s="230">
        <v>4</v>
      </c>
      <c r="BK2972" s="230" t="s">
        <v>7841</v>
      </c>
      <c r="BL2972" s="198" t="s">
        <v>7412</v>
      </c>
      <c r="CQ2972" s="199">
        <v>1</v>
      </c>
    </row>
    <row r="2973" spans="52:95" x14ac:dyDescent="0.25">
      <c r="AZ2973" s="230" t="s">
        <v>3215</v>
      </c>
      <c r="BA2973" s="230" t="s">
        <v>5332</v>
      </c>
      <c r="BB2973" s="230">
        <v>1</v>
      </c>
      <c r="BC2973" s="194" t="s">
        <v>7408</v>
      </c>
      <c r="BD2973" s="194" t="s">
        <v>14165</v>
      </c>
      <c r="BE2973" s="194" t="s">
        <v>14160</v>
      </c>
      <c r="BF2973" s="194" t="s">
        <v>14166</v>
      </c>
      <c r="BJ2973" s="230">
        <v>4</v>
      </c>
      <c r="BK2973" s="230" t="s">
        <v>7411</v>
      </c>
      <c r="BL2973" s="198" t="s">
        <v>7412</v>
      </c>
      <c r="CQ2973" s="199">
        <v>1</v>
      </c>
    </row>
    <row r="2974" spans="52:95" x14ac:dyDescent="0.25">
      <c r="AZ2974" s="230" t="s">
        <v>3215</v>
      </c>
      <c r="BA2974" s="230" t="s">
        <v>5332</v>
      </c>
      <c r="BB2974" s="230">
        <v>2</v>
      </c>
      <c r="BC2974" s="194" t="s">
        <v>7439</v>
      </c>
      <c r="BD2974" s="194" t="s">
        <v>14165</v>
      </c>
      <c r="BE2974" s="194" t="s">
        <v>7441</v>
      </c>
      <c r="BF2974" s="194" t="s">
        <v>7442</v>
      </c>
      <c r="BG2974" s="194" t="s">
        <v>7443</v>
      </c>
      <c r="BJ2974" s="230">
        <v>4</v>
      </c>
      <c r="BK2974" s="230" t="s">
        <v>7444</v>
      </c>
      <c r="BL2974" s="198" t="s">
        <v>7412</v>
      </c>
      <c r="CQ2974" s="199">
        <v>1</v>
      </c>
    </row>
    <row r="2975" spans="52:95" x14ac:dyDescent="0.25">
      <c r="AZ2975" s="230" t="s">
        <v>3215</v>
      </c>
      <c r="BA2975" s="230" t="s">
        <v>5332</v>
      </c>
      <c r="BB2975" s="230">
        <v>3</v>
      </c>
      <c r="BC2975" s="194" t="s">
        <v>7472</v>
      </c>
      <c r="BD2975" s="194" t="s">
        <v>14165</v>
      </c>
      <c r="BE2975" s="194" t="s">
        <v>14167</v>
      </c>
      <c r="BJ2975" s="230">
        <v>4</v>
      </c>
      <c r="BK2975" s="230" t="s">
        <v>7474</v>
      </c>
      <c r="BL2975" s="198" t="s">
        <v>7412</v>
      </c>
      <c r="CQ2975" s="199">
        <v>1</v>
      </c>
    </row>
    <row r="2976" spans="52:95" x14ac:dyDescent="0.25">
      <c r="AZ2976" s="230" t="s">
        <v>3215</v>
      </c>
      <c r="BA2976" s="230" t="s">
        <v>5332</v>
      </c>
      <c r="BB2976" s="230">
        <v>4</v>
      </c>
      <c r="BC2976" s="194" t="s">
        <v>7502</v>
      </c>
      <c r="BD2976" s="194" t="s">
        <v>14165</v>
      </c>
      <c r="BE2976" s="194" t="s">
        <v>14119</v>
      </c>
      <c r="BJ2976" s="230">
        <v>4</v>
      </c>
      <c r="BK2976" s="230" t="s">
        <v>7504</v>
      </c>
      <c r="BL2976" s="198" t="s">
        <v>7412</v>
      </c>
      <c r="CQ2976" s="199">
        <v>1</v>
      </c>
    </row>
    <row r="2977" spans="52:95" x14ac:dyDescent="0.25">
      <c r="AZ2977" s="230" t="s">
        <v>3215</v>
      </c>
      <c r="BA2977" s="230" t="s">
        <v>5332</v>
      </c>
      <c r="BB2977" s="230">
        <v>5</v>
      </c>
      <c r="BC2977" s="194" t="s">
        <v>7529</v>
      </c>
      <c r="BD2977" s="194" t="s">
        <v>14165</v>
      </c>
      <c r="BE2977" s="194" t="s">
        <v>14168</v>
      </c>
      <c r="BF2977" s="194" t="s">
        <v>7532</v>
      </c>
      <c r="BG2977" s="194" t="s">
        <v>7533</v>
      </c>
      <c r="BJ2977" s="230">
        <v>4</v>
      </c>
      <c r="BK2977" s="230" t="s">
        <v>7534</v>
      </c>
      <c r="BL2977" s="198" t="s">
        <v>7412</v>
      </c>
      <c r="CQ2977" s="199">
        <v>1</v>
      </c>
    </row>
    <row r="2978" spans="52:95" x14ac:dyDescent="0.25">
      <c r="AZ2978" s="230" t="s">
        <v>3215</v>
      </c>
      <c r="BA2978" s="230" t="s">
        <v>7562</v>
      </c>
      <c r="BB2978" s="230">
        <v>1</v>
      </c>
      <c r="BC2978" s="194" t="s">
        <v>7563</v>
      </c>
      <c r="BD2978" s="194" t="s">
        <v>14169</v>
      </c>
      <c r="BJ2978" s="230">
        <v>4</v>
      </c>
      <c r="BK2978" s="230" t="s">
        <v>7564</v>
      </c>
      <c r="BL2978" s="198" t="s">
        <v>7412</v>
      </c>
      <c r="CQ2978" s="199">
        <v>1</v>
      </c>
    </row>
    <row r="2979" spans="52:95" x14ac:dyDescent="0.25">
      <c r="AZ2979" s="230" t="s">
        <v>3215</v>
      </c>
      <c r="BA2979" s="230" t="s">
        <v>7562</v>
      </c>
      <c r="BB2979" s="230">
        <v>2</v>
      </c>
      <c r="BC2979" s="194" t="s">
        <v>7589</v>
      </c>
      <c r="BD2979" s="194" t="s">
        <v>7590</v>
      </c>
      <c r="BE2979" s="194" t="s">
        <v>7591</v>
      </c>
      <c r="BF2979" s="194" t="s">
        <v>7443</v>
      </c>
      <c r="BG2979" s="194" t="s">
        <v>7442</v>
      </c>
      <c r="BH2979" s="230" t="s">
        <v>7592</v>
      </c>
      <c r="BJ2979" s="230">
        <v>4</v>
      </c>
      <c r="BK2979" s="230" t="s">
        <v>7593</v>
      </c>
      <c r="BL2979" s="198" t="s">
        <v>7412</v>
      </c>
      <c r="CQ2979" s="199">
        <v>1</v>
      </c>
    </row>
    <row r="2980" spans="52:95" x14ac:dyDescent="0.25">
      <c r="AZ2980" s="230" t="s">
        <v>3215</v>
      </c>
      <c r="BA2980" s="230" t="s">
        <v>7562</v>
      </c>
      <c r="BB2980" s="230">
        <v>3</v>
      </c>
      <c r="BC2980" s="194" t="s">
        <v>7620</v>
      </c>
      <c r="BD2980" s="194" t="s">
        <v>14167</v>
      </c>
      <c r="BJ2980" s="230">
        <v>4</v>
      </c>
      <c r="BK2980" s="230" t="s">
        <v>7622</v>
      </c>
      <c r="BL2980" s="198" t="s">
        <v>7412</v>
      </c>
      <c r="CQ2980" s="199">
        <v>1</v>
      </c>
    </row>
    <row r="2981" spans="52:95" x14ac:dyDescent="0.25">
      <c r="AZ2981" s="230" t="s">
        <v>3215</v>
      </c>
      <c r="BA2981" s="230" t="s">
        <v>7562</v>
      </c>
      <c r="BB2981" s="230">
        <v>4</v>
      </c>
      <c r="BC2981" s="194" t="s">
        <v>7649</v>
      </c>
      <c r="BD2981" s="194" t="s">
        <v>7650</v>
      </c>
      <c r="BE2981" s="194" t="s">
        <v>7651</v>
      </c>
      <c r="BF2981" s="194" t="s">
        <v>7652</v>
      </c>
      <c r="BG2981" s="194" t="s">
        <v>7653</v>
      </c>
      <c r="BH2981" s="230" t="s">
        <v>7654</v>
      </c>
      <c r="BI2981" s="230" t="s">
        <v>7655</v>
      </c>
      <c r="BJ2981" s="230">
        <v>4</v>
      </c>
      <c r="BK2981" s="230" t="s">
        <v>7656</v>
      </c>
      <c r="BL2981" s="198" t="s">
        <v>7412</v>
      </c>
      <c r="CQ2981" s="199">
        <v>1</v>
      </c>
    </row>
    <row r="2982" spans="52:95" x14ac:dyDescent="0.25">
      <c r="AZ2982" s="230" t="s">
        <v>3215</v>
      </c>
      <c r="BA2982" s="230" t="s">
        <v>7562</v>
      </c>
      <c r="BB2982" s="230">
        <v>5</v>
      </c>
      <c r="BC2982" s="194" t="s">
        <v>7686</v>
      </c>
      <c r="BD2982" s="194" t="s">
        <v>7687</v>
      </c>
      <c r="BE2982" s="194" t="s">
        <v>7688</v>
      </c>
      <c r="BF2982" s="194" t="s">
        <v>7689</v>
      </c>
      <c r="BG2982" s="194" t="s">
        <v>7690</v>
      </c>
      <c r="BH2982" s="230" t="s">
        <v>7691</v>
      </c>
      <c r="BJ2982" s="230">
        <v>4</v>
      </c>
      <c r="BK2982" s="230" t="s">
        <v>7692</v>
      </c>
      <c r="BL2982" s="198" t="s">
        <v>7412</v>
      </c>
      <c r="CQ2982" s="199">
        <v>1</v>
      </c>
    </row>
    <row r="2983" spans="52:95" x14ac:dyDescent="0.25">
      <c r="AZ2983" s="230" t="s">
        <v>3215</v>
      </c>
      <c r="BA2983" s="230" t="s">
        <v>5333</v>
      </c>
      <c r="BB2983" s="230">
        <v>1</v>
      </c>
      <c r="BC2983" s="194" t="s">
        <v>7719</v>
      </c>
      <c r="BD2983" s="194" t="s">
        <v>14160</v>
      </c>
      <c r="BE2983" s="194" t="s">
        <v>14166</v>
      </c>
      <c r="BH2983" s="194"/>
      <c r="BI2983" s="194"/>
      <c r="BJ2983" s="230">
        <v>4</v>
      </c>
      <c r="BK2983" s="230" t="s">
        <v>7720</v>
      </c>
      <c r="BL2983" s="198" t="s">
        <v>7412</v>
      </c>
      <c r="CQ2983" s="199">
        <v>1</v>
      </c>
    </row>
    <row r="2984" spans="52:95" x14ac:dyDescent="0.25">
      <c r="AZ2984" s="230" t="s">
        <v>3215</v>
      </c>
      <c r="BA2984" s="230" t="s">
        <v>5333</v>
      </c>
      <c r="BB2984" s="230">
        <v>2</v>
      </c>
      <c r="BC2984" s="194" t="s">
        <v>7745</v>
      </c>
      <c r="BD2984" s="194" t="s">
        <v>7746</v>
      </c>
      <c r="BE2984" s="194" t="s">
        <v>7747</v>
      </c>
      <c r="BF2984" s="194" t="s">
        <v>7748</v>
      </c>
      <c r="BG2984" s="194" t="s">
        <v>7749</v>
      </c>
      <c r="BH2984" s="194" t="s">
        <v>7750</v>
      </c>
      <c r="BI2984" s="194"/>
      <c r="BJ2984" s="230">
        <v>4</v>
      </c>
      <c r="BK2984" s="230" t="s">
        <v>7751</v>
      </c>
      <c r="BL2984" s="198" t="s">
        <v>7412</v>
      </c>
      <c r="CQ2984" s="199">
        <v>1</v>
      </c>
    </row>
    <row r="2985" spans="52:95" x14ac:dyDescent="0.25">
      <c r="AZ2985" s="230" t="s">
        <v>3215</v>
      </c>
      <c r="BA2985" s="230" t="s">
        <v>5333</v>
      </c>
      <c r="BB2985" s="230">
        <v>3</v>
      </c>
      <c r="BC2985" s="194" t="s">
        <v>7781</v>
      </c>
      <c r="BD2985" s="194" t="s">
        <v>14170</v>
      </c>
      <c r="BE2985" s="194" t="s">
        <v>14167</v>
      </c>
      <c r="BH2985" s="194"/>
      <c r="BI2985" s="194"/>
      <c r="BJ2985" s="230">
        <v>4</v>
      </c>
      <c r="BK2985" s="230" t="s">
        <v>7782</v>
      </c>
      <c r="BL2985" s="198" t="s">
        <v>7412</v>
      </c>
      <c r="CQ2985" s="199">
        <v>1</v>
      </c>
    </row>
    <row r="2986" spans="52:95" x14ac:dyDescent="0.25">
      <c r="AZ2986" s="230" t="s">
        <v>3215</v>
      </c>
      <c r="BA2986" s="230" t="s">
        <v>5333</v>
      </c>
      <c r="BB2986" s="230">
        <v>4</v>
      </c>
      <c r="BC2986" s="194" t="s">
        <v>7806</v>
      </c>
      <c r="BD2986" s="194" t="s">
        <v>7807</v>
      </c>
      <c r="BE2986" s="194" t="s">
        <v>7808</v>
      </c>
      <c r="BF2986" s="194" t="s">
        <v>7654</v>
      </c>
      <c r="BG2986" s="194" t="s">
        <v>7809</v>
      </c>
      <c r="BH2986" s="194" t="s">
        <v>7810</v>
      </c>
      <c r="BI2986" s="194" t="s">
        <v>7811</v>
      </c>
      <c r="BJ2986" s="230">
        <v>4</v>
      </c>
      <c r="BK2986" s="230" t="s">
        <v>7812</v>
      </c>
      <c r="BL2986" s="198" t="s">
        <v>7412</v>
      </c>
      <c r="CQ2986" s="199">
        <v>1</v>
      </c>
    </row>
    <row r="2987" spans="52:95" x14ac:dyDescent="0.25">
      <c r="AZ2987" s="230" t="s">
        <v>3215</v>
      </c>
      <c r="BA2987" s="230" t="s">
        <v>5333</v>
      </c>
      <c r="BB2987" s="230">
        <v>5</v>
      </c>
      <c r="BC2987" s="194" t="s">
        <v>7836</v>
      </c>
      <c r="BD2987" s="194" t="s">
        <v>7837</v>
      </c>
      <c r="BE2987" s="194" t="s">
        <v>7838</v>
      </c>
      <c r="BF2987" s="194" t="s">
        <v>7839</v>
      </c>
      <c r="BG2987" s="194" t="s">
        <v>7840</v>
      </c>
      <c r="BH2987" s="194" t="s">
        <v>7533</v>
      </c>
      <c r="BI2987" s="194"/>
      <c r="BJ2987" s="230">
        <v>4</v>
      </c>
      <c r="BK2987" s="230" t="s">
        <v>7841</v>
      </c>
      <c r="BL2987" s="198" t="s">
        <v>7412</v>
      </c>
      <c r="CQ2987" s="199">
        <v>1</v>
      </c>
    </row>
    <row r="2988" spans="52:95" x14ac:dyDescent="0.25">
      <c r="AZ2988" s="230" t="s">
        <v>3237</v>
      </c>
      <c r="BA2988" s="230" t="s">
        <v>5332</v>
      </c>
      <c r="BB2988" s="230">
        <v>1</v>
      </c>
      <c r="BC2988" s="194" t="s">
        <v>7408</v>
      </c>
      <c r="BD2988" s="194" t="s">
        <v>14171</v>
      </c>
      <c r="BE2988" s="194" t="s">
        <v>14160</v>
      </c>
      <c r="BF2988" s="194" t="s">
        <v>14172</v>
      </c>
      <c r="BJ2988" s="230">
        <v>4</v>
      </c>
      <c r="BK2988" s="230" t="s">
        <v>7411</v>
      </c>
      <c r="BL2988" s="198" t="s">
        <v>7412</v>
      </c>
      <c r="CQ2988" s="199">
        <v>1</v>
      </c>
    </row>
    <row r="2989" spans="52:95" x14ac:dyDescent="0.25">
      <c r="AZ2989" s="230" t="s">
        <v>3237</v>
      </c>
      <c r="BA2989" s="230" t="s">
        <v>5332</v>
      </c>
      <c r="BB2989" s="230">
        <v>2</v>
      </c>
      <c r="BC2989" s="194" t="s">
        <v>7439</v>
      </c>
      <c r="BD2989" s="194" t="s">
        <v>14171</v>
      </c>
      <c r="BE2989" s="194" t="s">
        <v>7441</v>
      </c>
      <c r="BF2989" s="194" t="s">
        <v>7442</v>
      </c>
      <c r="BG2989" s="194" t="s">
        <v>7443</v>
      </c>
      <c r="BJ2989" s="230">
        <v>4</v>
      </c>
      <c r="BK2989" s="230" t="s">
        <v>7444</v>
      </c>
      <c r="BL2989" s="198" t="s">
        <v>7412</v>
      </c>
      <c r="CQ2989" s="199">
        <v>1</v>
      </c>
    </row>
    <row r="2990" spans="52:95" x14ac:dyDescent="0.25">
      <c r="AZ2990" s="230" t="s">
        <v>3237</v>
      </c>
      <c r="BA2990" s="230" t="s">
        <v>5332</v>
      </c>
      <c r="BB2990" s="230">
        <v>3</v>
      </c>
      <c r="BC2990" s="194" t="s">
        <v>7472</v>
      </c>
      <c r="BD2990" s="194" t="s">
        <v>14171</v>
      </c>
      <c r="BE2990" s="194" t="s">
        <v>14173</v>
      </c>
      <c r="BJ2990" s="230">
        <v>4</v>
      </c>
      <c r="BK2990" s="230" t="s">
        <v>7474</v>
      </c>
      <c r="BL2990" s="198" t="s">
        <v>7412</v>
      </c>
      <c r="CQ2990" s="199">
        <v>1</v>
      </c>
    </row>
    <row r="2991" spans="52:95" x14ac:dyDescent="0.25">
      <c r="AZ2991" s="230" t="s">
        <v>3237</v>
      </c>
      <c r="BA2991" s="230" t="s">
        <v>5332</v>
      </c>
      <c r="BB2991" s="230">
        <v>4</v>
      </c>
      <c r="BC2991" s="194" t="s">
        <v>7502</v>
      </c>
      <c r="BD2991" s="194" t="s">
        <v>14171</v>
      </c>
      <c r="BE2991" s="194" t="s">
        <v>14119</v>
      </c>
      <c r="BJ2991" s="230">
        <v>4</v>
      </c>
      <c r="BK2991" s="230" t="s">
        <v>7504</v>
      </c>
      <c r="BL2991" s="198" t="s">
        <v>7412</v>
      </c>
      <c r="CQ2991" s="199">
        <v>1</v>
      </c>
    </row>
    <row r="2992" spans="52:95" x14ac:dyDescent="0.25">
      <c r="AZ2992" s="230" t="s">
        <v>3237</v>
      </c>
      <c r="BA2992" s="230" t="s">
        <v>5332</v>
      </c>
      <c r="BB2992" s="230">
        <v>5</v>
      </c>
      <c r="BC2992" s="194" t="s">
        <v>7529</v>
      </c>
      <c r="BD2992" s="194" t="s">
        <v>14171</v>
      </c>
      <c r="BE2992" s="194" t="s">
        <v>14174</v>
      </c>
      <c r="BF2992" s="194" t="s">
        <v>7532</v>
      </c>
      <c r="BG2992" s="194" t="s">
        <v>7533</v>
      </c>
      <c r="BJ2992" s="230">
        <v>4</v>
      </c>
      <c r="BK2992" s="230" t="s">
        <v>7534</v>
      </c>
      <c r="BL2992" s="198" t="s">
        <v>7412</v>
      </c>
      <c r="CQ2992" s="199">
        <v>1</v>
      </c>
    </row>
    <row r="2993" spans="52:95" x14ac:dyDescent="0.25">
      <c r="AZ2993" s="230" t="s">
        <v>3237</v>
      </c>
      <c r="BA2993" s="230" t="s">
        <v>7562</v>
      </c>
      <c r="BB2993" s="230">
        <v>1</v>
      </c>
      <c r="BC2993" s="194" t="s">
        <v>7563</v>
      </c>
      <c r="BD2993" s="194" t="s">
        <v>14175</v>
      </c>
      <c r="BJ2993" s="230">
        <v>4</v>
      </c>
      <c r="BK2993" s="230" t="s">
        <v>7564</v>
      </c>
      <c r="BL2993" s="198" t="s">
        <v>7412</v>
      </c>
      <c r="CQ2993" s="199">
        <v>1</v>
      </c>
    </row>
    <row r="2994" spans="52:95" x14ac:dyDescent="0.25">
      <c r="AZ2994" s="230" t="s">
        <v>3237</v>
      </c>
      <c r="BA2994" s="230" t="s">
        <v>7562</v>
      </c>
      <c r="BB2994" s="230">
        <v>2</v>
      </c>
      <c r="BC2994" s="194" t="s">
        <v>7589</v>
      </c>
      <c r="BD2994" s="194" t="s">
        <v>7590</v>
      </c>
      <c r="BE2994" s="194" t="s">
        <v>7591</v>
      </c>
      <c r="BF2994" s="194" t="s">
        <v>7443</v>
      </c>
      <c r="BG2994" s="194" t="s">
        <v>7442</v>
      </c>
      <c r="BH2994" s="230" t="s">
        <v>7592</v>
      </c>
      <c r="BJ2994" s="230">
        <v>4</v>
      </c>
      <c r="BK2994" s="230" t="s">
        <v>7593</v>
      </c>
      <c r="BL2994" s="198" t="s">
        <v>7412</v>
      </c>
      <c r="CQ2994" s="199">
        <v>1</v>
      </c>
    </row>
    <row r="2995" spans="52:95" x14ac:dyDescent="0.25">
      <c r="AZ2995" s="230" t="s">
        <v>3237</v>
      </c>
      <c r="BA2995" s="230" t="s">
        <v>7562</v>
      </c>
      <c r="BB2995" s="230">
        <v>3</v>
      </c>
      <c r="BC2995" s="194" t="s">
        <v>7620</v>
      </c>
      <c r="BD2995" s="194" t="s">
        <v>14173</v>
      </c>
      <c r="BJ2995" s="230">
        <v>4</v>
      </c>
      <c r="BK2995" s="230" t="s">
        <v>7622</v>
      </c>
      <c r="BL2995" s="198" t="s">
        <v>7412</v>
      </c>
      <c r="CQ2995" s="199">
        <v>1</v>
      </c>
    </row>
    <row r="2996" spans="52:95" x14ac:dyDescent="0.25">
      <c r="AZ2996" s="230" t="s">
        <v>3237</v>
      </c>
      <c r="BA2996" s="230" t="s">
        <v>7562</v>
      </c>
      <c r="BB2996" s="230">
        <v>4</v>
      </c>
      <c r="BC2996" s="194" t="s">
        <v>7649</v>
      </c>
      <c r="BD2996" s="194" t="s">
        <v>7650</v>
      </c>
      <c r="BE2996" s="194" t="s">
        <v>7651</v>
      </c>
      <c r="BF2996" s="194" t="s">
        <v>7652</v>
      </c>
      <c r="BG2996" s="194" t="s">
        <v>7653</v>
      </c>
      <c r="BH2996" s="230" t="s">
        <v>7654</v>
      </c>
      <c r="BI2996" s="230" t="s">
        <v>7655</v>
      </c>
      <c r="BJ2996" s="230">
        <v>4</v>
      </c>
      <c r="BK2996" s="230" t="s">
        <v>7656</v>
      </c>
      <c r="BL2996" s="198" t="s">
        <v>7412</v>
      </c>
      <c r="CQ2996" s="199">
        <v>1</v>
      </c>
    </row>
    <row r="2997" spans="52:95" x14ac:dyDescent="0.25">
      <c r="AZ2997" s="230" t="s">
        <v>3237</v>
      </c>
      <c r="BA2997" s="230" t="s">
        <v>7562</v>
      </c>
      <c r="BB2997" s="230">
        <v>5</v>
      </c>
      <c r="BC2997" s="194" t="s">
        <v>7686</v>
      </c>
      <c r="BD2997" s="194" t="s">
        <v>7687</v>
      </c>
      <c r="BE2997" s="194" t="s">
        <v>7688</v>
      </c>
      <c r="BF2997" s="194" t="s">
        <v>7689</v>
      </c>
      <c r="BG2997" s="194" t="s">
        <v>7690</v>
      </c>
      <c r="BH2997" s="230" t="s">
        <v>7691</v>
      </c>
      <c r="BJ2997" s="230">
        <v>4</v>
      </c>
      <c r="BK2997" s="230" t="s">
        <v>7692</v>
      </c>
      <c r="BL2997" s="198" t="s">
        <v>7412</v>
      </c>
      <c r="CQ2997" s="199">
        <v>1</v>
      </c>
    </row>
    <row r="2998" spans="52:95" x14ac:dyDescent="0.25">
      <c r="AZ2998" s="230" t="s">
        <v>3237</v>
      </c>
      <c r="BA2998" s="230" t="s">
        <v>5333</v>
      </c>
      <c r="BB2998" s="230">
        <v>1</v>
      </c>
      <c r="BC2998" s="194" t="s">
        <v>7719</v>
      </c>
      <c r="BD2998" s="194" t="s">
        <v>14160</v>
      </c>
      <c r="BE2998" s="194" t="s">
        <v>14172</v>
      </c>
      <c r="BH2998" s="194"/>
      <c r="BI2998" s="194"/>
      <c r="BJ2998" s="230">
        <v>4</v>
      </c>
      <c r="BK2998" s="230" t="s">
        <v>7720</v>
      </c>
      <c r="BL2998" s="198" t="s">
        <v>7412</v>
      </c>
      <c r="CQ2998" s="199">
        <v>1</v>
      </c>
    </row>
    <row r="2999" spans="52:95" x14ac:dyDescent="0.25">
      <c r="AZ2999" s="230" t="s">
        <v>3237</v>
      </c>
      <c r="BA2999" s="230" t="s">
        <v>5333</v>
      </c>
      <c r="BB2999" s="230">
        <v>2</v>
      </c>
      <c r="BC2999" s="194" t="s">
        <v>7745</v>
      </c>
      <c r="BD2999" s="194" t="s">
        <v>7746</v>
      </c>
      <c r="BE2999" s="194" t="s">
        <v>7747</v>
      </c>
      <c r="BF2999" s="194" t="s">
        <v>7748</v>
      </c>
      <c r="BG2999" s="194" t="s">
        <v>7749</v>
      </c>
      <c r="BH2999" s="194" t="s">
        <v>7750</v>
      </c>
      <c r="BI2999" s="194"/>
      <c r="BJ2999" s="230">
        <v>4</v>
      </c>
      <c r="BK2999" s="230" t="s">
        <v>7751</v>
      </c>
      <c r="BL2999" s="198" t="s">
        <v>7412</v>
      </c>
      <c r="CQ2999" s="199">
        <v>1</v>
      </c>
    </row>
    <row r="3000" spans="52:95" x14ac:dyDescent="0.25">
      <c r="AZ3000" s="230" t="s">
        <v>3237</v>
      </c>
      <c r="BA3000" s="230" t="s">
        <v>5333</v>
      </c>
      <c r="BB3000" s="230">
        <v>3</v>
      </c>
      <c r="BC3000" s="194" t="s">
        <v>7781</v>
      </c>
      <c r="BD3000" s="194" t="s">
        <v>14176</v>
      </c>
      <c r="BE3000" s="194" t="s">
        <v>14173</v>
      </c>
      <c r="BH3000" s="194"/>
      <c r="BI3000" s="194"/>
      <c r="BJ3000" s="230">
        <v>4</v>
      </c>
      <c r="BK3000" s="230" t="s">
        <v>7782</v>
      </c>
      <c r="BL3000" s="198" t="s">
        <v>7412</v>
      </c>
      <c r="CQ3000" s="199">
        <v>1</v>
      </c>
    </row>
    <row r="3001" spans="52:95" x14ac:dyDescent="0.25">
      <c r="AZ3001" s="230" t="s">
        <v>3237</v>
      </c>
      <c r="BA3001" s="230" t="s">
        <v>5333</v>
      </c>
      <c r="BB3001" s="230">
        <v>4</v>
      </c>
      <c r="BC3001" s="194" t="s">
        <v>7806</v>
      </c>
      <c r="BD3001" s="194" t="s">
        <v>7807</v>
      </c>
      <c r="BE3001" s="194" t="s">
        <v>7808</v>
      </c>
      <c r="BF3001" s="194" t="s">
        <v>7654</v>
      </c>
      <c r="BG3001" s="194" t="s">
        <v>7809</v>
      </c>
      <c r="BH3001" s="194" t="s">
        <v>7810</v>
      </c>
      <c r="BI3001" s="194" t="s">
        <v>7811</v>
      </c>
      <c r="BJ3001" s="230">
        <v>4</v>
      </c>
      <c r="BK3001" s="230" t="s">
        <v>7812</v>
      </c>
      <c r="BL3001" s="198" t="s">
        <v>7412</v>
      </c>
      <c r="CQ3001" s="199">
        <v>1</v>
      </c>
    </row>
    <row r="3002" spans="52:95" x14ac:dyDescent="0.25">
      <c r="AZ3002" s="230" t="s">
        <v>3237</v>
      </c>
      <c r="BA3002" s="230" t="s">
        <v>5333</v>
      </c>
      <c r="BB3002" s="230">
        <v>5</v>
      </c>
      <c r="BC3002" s="194" t="s">
        <v>7836</v>
      </c>
      <c r="BD3002" s="194" t="s">
        <v>7837</v>
      </c>
      <c r="BE3002" s="194" t="s">
        <v>7838</v>
      </c>
      <c r="BF3002" s="194" t="s">
        <v>7839</v>
      </c>
      <c r="BG3002" s="194" t="s">
        <v>7840</v>
      </c>
      <c r="BH3002" s="194" t="s">
        <v>7533</v>
      </c>
      <c r="BI3002" s="194"/>
      <c r="BJ3002" s="230">
        <v>4</v>
      </c>
      <c r="BK3002" s="230" t="s">
        <v>7841</v>
      </c>
      <c r="BL3002" s="198" t="s">
        <v>7412</v>
      </c>
      <c r="CQ3002" s="199">
        <v>1</v>
      </c>
    </row>
    <row r="3003" spans="52:95" x14ac:dyDescent="0.25">
      <c r="AZ3003" s="230" t="s">
        <v>3259</v>
      </c>
      <c r="BA3003" s="230" t="s">
        <v>5332</v>
      </c>
      <c r="BB3003" s="230">
        <v>1</v>
      </c>
      <c r="BC3003" s="194" t="s">
        <v>7408</v>
      </c>
      <c r="BD3003" s="194" t="s">
        <v>14177</v>
      </c>
      <c r="BE3003" s="194" t="s">
        <v>14160</v>
      </c>
      <c r="BF3003" s="194" t="s">
        <v>14178</v>
      </c>
      <c r="BJ3003" s="230">
        <v>4</v>
      </c>
      <c r="BK3003" s="230" t="s">
        <v>7411</v>
      </c>
      <c r="BL3003" s="198" t="s">
        <v>7412</v>
      </c>
      <c r="CQ3003" s="199">
        <v>1</v>
      </c>
    </row>
    <row r="3004" spans="52:95" x14ac:dyDescent="0.25">
      <c r="AZ3004" s="230" t="s">
        <v>3259</v>
      </c>
      <c r="BA3004" s="230" t="s">
        <v>5332</v>
      </c>
      <c r="BB3004" s="230">
        <v>2</v>
      </c>
      <c r="BC3004" s="194" t="s">
        <v>7439</v>
      </c>
      <c r="BD3004" s="194" t="s">
        <v>14177</v>
      </c>
      <c r="BE3004" s="194" t="s">
        <v>7441</v>
      </c>
      <c r="BF3004" s="194" t="s">
        <v>7442</v>
      </c>
      <c r="BG3004" s="194" t="s">
        <v>7443</v>
      </c>
      <c r="BJ3004" s="230">
        <v>4</v>
      </c>
      <c r="BK3004" s="230" t="s">
        <v>7444</v>
      </c>
      <c r="BL3004" s="198" t="s">
        <v>7412</v>
      </c>
      <c r="CQ3004" s="199">
        <v>1</v>
      </c>
    </row>
    <row r="3005" spans="52:95" x14ac:dyDescent="0.25">
      <c r="AZ3005" s="230" t="s">
        <v>3259</v>
      </c>
      <c r="BA3005" s="230" t="s">
        <v>5332</v>
      </c>
      <c r="BB3005" s="230">
        <v>3</v>
      </c>
      <c r="BC3005" s="194" t="s">
        <v>7472</v>
      </c>
      <c r="BD3005" s="194" t="s">
        <v>14177</v>
      </c>
      <c r="BE3005" s="194" t="s">
        <v>14179</v>
      </c>
      <c r="BJ3005" s="230">
        <v>4</v>
      </c>
      <c r="BK3005" s="230" t="s">
        <v>7474</v>
      </c>
      <c r="BL3005" s="198" t="s">
        <v>7412</v>
      </c>
      <c r="CQ3005" s="199">
        <v>1</v>
      </c>
    </row>
    <row r="3006" spans="52:95" x14ac:dyDescent="0.25">
      <c r="AZ3006" s="230" t="s">
        <v>3259</v>
      </c>
      <c r="BA3006" s="230" t="s">
        <v>5332</v>
      </c>
      <c r="BB3006" s="230">
        <v>4</v>
      </c>
      <c r="BC3006" s="194" t="s">
        <v>7502</v>
      </c>
      <c r="BD3006" s="194" t="s">
        <v>14177</v>
      </c>
      <c r="BE3006" s="194" t="s">
        <v>14119</v>
      </c>
      <c r="BJ3006" s="230">
        <v>4</v>
      </c>
      <c r="BK3006" s="230" t="s">
        <v>7504</v>
      </c>
      <c r="BL3006" s="198" t="s">
        <v>7412</v>
      </c>
      <c r="CQ3006" s="199">
        <v>1</v>
      </c>
    </row>
    <row r="3007" spans="52:95" x14ac:dyDescent="0.25">
      <c r="AZ3007" s="230" t="s">
        <v>3259</v>
      </c>
      <c r="BA3007" s="230" t="s">
        <v>5332</v>
      </c>
      <c r="BB3007" s="230">
        <v>5</v>
      </c>
      <c r="BC3007" s="194" t="s">
        <v>7529</v>
      </c>
      <c r="BD3007" s="194" t="s">
        <v>14177</v>
      </c>
      <c r="BE3007" s="194" t="s">
        <v>14180</v>
      </c>
      <c r="BF3007" s="194" t="s">
        <v>7532</v>
      </c>
      <c r="BG3007" s="194" t="s">
        <v>7533</v>
      </c>
      <c r="BJ3007" s="230">
        <v>4</v>
      </c>
      <c r="BK3007" s="230" t="s">
        <v>7534</v>
      </c>
      <c r="BL3007" s="198" t="s">
        <v>7412</v>
      </c>
      <c r="CQ3007" s="199">
        <v>1</v>
      </c>
    </row>
    <row r="3008" spans="52:95" x14ac:dyDescent="0.25">
      <c r="AZ3008" s="230" t="s">
        <v>3259</v>
      </c>
      <c r="BA3008" s="230" t="s">
        <v>7562</v>
      </c>
      <c r="BB3008" s="230">
        <v>1</v>
      </c>
      <c r="BC3008" s="194" t="s">
        <v>7563</v>
      </c>
      <c r="BD3008" s="194" t="s">
        <v>14181</v>
      </c>
      <c r="BJ3008" s="230">
        <v>4</v>
      </c>
      <c r="BK3008" s="230" t="s">
        <v>7564</v>
      </c>
      <c r="BL3008" s="198" t="s">
        <v>7412</v>
      </c>
      <c r="CQ3008" s="199">
        <v>1</v>
      </c>
    </row>
    <row r="3009" spans="52:95" x14ac:dyDescent="0.25">
      <c r="AZ3009" s="230" t="s">
        <v>3259</v>
      </c>
      <c r="BA3009" s="230" t="s">
        <v>7562</v>
      </c>
      <c r="BB3009" s="230">
        <v>2</v>
      </c>
      <c r="BC3009" s="194" t="s">
        <v>7589</v>
      </c>
      <c r="BD3009" s="194" t="s">
        <v>7590</v>
      </c>
      <c r="BE3009" s="194" t="s">
        <v>7591</v>
      </c>
      <c r="BF3009" s="194" t="s">
        <v>7443</v>
      </c>
      <c r="BG3009" s="194" t="s">
        <v>7442</v>
      </c>
      <c r="BH3009" s="230" t="s">
        <v>7592</v>
      </c>
      <c r="BJ3009" s="230">
        <v>4</v>
      </c>
      <c r="BK3009" s="230" t="s">
        <v>7593</v>
      </c>
      <c r="BL3009" s="198" t="s">
        <v>7412</v>
      </c>
      <c r="CQ3009" s="199">
        <v>1</v>
      </c>
    </row>
    <row r="3010" spans="52:95" x14ac:dyDescent="0.25">
      <c r="AZ3010" s="230" t="s">
        <v>3259</v>
      </c>
      <c r="BA3010" s="230" t="s">
        <v>7562</v>
      </c>
      <c r="BB3010" s="230">
        <v>3</v>
      </c>
      <c r="BC3010" s="194" t="s">
        <v>7620</v>
      </c>
      <c r="BD3010" s="194" t="s">
        <v>14179</v>
      </c>
      <c r="BJ3010" s="230">
        <v>4</v>
      </c>
      <c r="BK3010" s="230" t="s">
        <v>7622</v>
      </c>
      <c r="BL3010" s="198" t="s">
        <v>7412</v>
      </c>
      <c r="CQ3010" s="199">
        <v>1</v>
      </c>
    </row>
    <row r="3011" spans="52:95" x14ac:dyDescent="0.25">
      <c r="AZ3011" s="230" t="s">
        <v>3259</v>
      </c>
      <c r="BA3011" s="230" t="s">
        <v>7562</v>
      </c>
      <c r="BB3011" s="230">
        <v>4</v>
      </c>
      <c r="BC3011" s="194" t="s">
        <v>7649</v>
      </c>
      <c r="BD3011" s="194" t="s">
        <v>7650</v>
      </c>
      <c r="BE3011" s="194" t="s">
        <v>7651</v>
      </c>
      <c r="BF3011" s="194" t="s">
        <v>7652</v>
      </c>
      <c r="BG3011" s="194" t="s">
        <v>7653</v>
      </c>
      <c r="BH3011" s="230" t="s">
        <v>7654</v>
      </c>
      <c r="BI3011" s="230" t="s">
        <v>7655</v>
      </c>
      <c r="BJ3011" s="230">
        <v>4</v>
      </c>
      <c r="BK3011" s="230" t="s">
        <v>7656</v>
      </c>
      <c r="BL3011" s="198" t="s">
        <v>7412</v>
      </c>
      <c r="CQ3011" s="199">
        <v>1</v>
      </c>
    </row>
    <row r="3012" spans="52:95" x14ac:dyDescent="0.25">
      <c r="AZ3012" s="230" t="s">
        <v>3259</v>
      </c>
      <c r="BA3012" s="230" t="s">
        <v>7562</v>
      </c>
      <c r="BB3012" s="230">
        <v>5</v>
      </c>
      <c r="BC3012" s="194" t="s">
        <v>7686</v>
      </c>
      <c r="BD3012" s="194" t="s">
        <v>7687</v>
      </c>
      <c r="BE3012" s="194" t="s">
        <v>7688</v>
      </c>
      <c r="BF3012" s="194" t="s">
        <v>7689</v>
      </c>
      <c r="BG3012" s="194" t="s">
        <v>7690</v>
      </c>
      <c r="BH3012" s="230" t="s">
        <v>7691</v>
      </c>
      <c r="BJ3012" s="230">
        <v>4</v>
      </c>
      <c r="BK3012" s="230" t="s">
        <v>7692</v>
      </c>
      <c r="BL3012" s="198" t="s">
        <v>7412</v>
      </c>
      <c r="CQ3012" s="199">
        <v>1</v>
      </c>
    </row>
    <row r="3013" spans="52:95" x14ac:dyDescent="0.25">
      <c r="AZ3013" s="230" t="s">
        <v>3259</v>
      </c>
      <c r="BA3013" s="230" t="s">
        <v>5333</v>
      </c>
      <c r="BB3013" s="230">
        <v>1</v>
      </c>
      <c r="BC3013" s="194" t="s">
        <v>7719</v>
      </c>
      <c r="BD3013" s="194" t="s">
        <v>14160</v>
      </c>
      <c r="BE3013" s="194" t="s">
        <v>14178</v>
      </c>
      <c r="BH3013" s="194"/>
      <c r="BI3013" s="194"/>
      <c r="BJ3013" s="230">
        <v>4</v>
      </c>
      <c r="BK3013" s="230" t="s">
        <v>7720</v>
      </c>
      <c r="BL3013" s="198" t="s">
        <v>7412</v>
      </c>
      <c r="CQ3013" s="199">
        <v>1</v>
      </c>
    </row>
    <row r="3014" spans="52:95" x14ac:dyDescent="0.25">
      <c r="AZ3014" s="230" t="s">
        <v>3259</v>
      </c>
      <c r="BA3014" s="230" t="s">
        <v>5333</v>
      </c>
      <c r="BB3014" s="230">
        <v>2</v>
      </c>
      <c r="BC3014" s="194" t="s">
        <v>7745</v>
      </c>
      <c r="BD3014" s="194" t="s">
        <v>7746</v>
      </c>
      <c r="BE3014" s="194" t="s">
        <v>7747</v>
      </c>
      <c r="BF3014" s="194" t="s">
        <v>7748</v>
      </c>
      <c r="BG3014" s="194" t="s">
        <v>7749</v>
      </c>
      <c r="BH3014" s="194" t="s">
        <v>7750</v>
      </c>
      <c r="BI3014" s="194"/>
      <c r="BJ3014" s="230">
        <v>4</v>
      </c>
      <c r="BK3014" s="230" t="s">
        <v>7751</v>
      </c>
      <c r="BL3014" s="198" t="s">
        <v>7412</v>
      </c>
      <c r="CQ3014" s="199">
        <v>1</v>
      </c>
    </row>
    <row r="3015" spans="52:95" x14ac:dyDescent="0.25">
      <c r="AZ3015" s="230" t="s">
        <v>3259</v>
      </c>
      <c r="BA3015" s="230" t="s">
        <v>5333</v>
      </c>
      <c r="BB3015" s="230">
        <v>3</v>
      </c>
      <c r="BC3015" s="194" t="s">
        <v>7781</v>
      </c>
      <c r="BD3015" s="194" t="s">
        <v>14182</v>
      </c>
      <c r="BE3015" s="194" t="s">
        <v>14179</v>
      </c>
      <c r="BH3015" s="194"/>
      <c r="BI3015" s="194"/>
      <c r="BJ3015" s="230">
        <v>4</v>
      </c>
      <c r="BK3015" s="230" t="s">
        <v>7782</v>
      </c>
      <c r="BL3015" s="198" t="s">
        <v>7412</v>
      </c>
      <c r="CQ3015" s="199">
        <v>1</v>
      </c>
    </row>
    <row r="3016" spans="52:95" x14ac:dyDescent="0.25">
      <c r="AZ3016" s="230" t="s">
        <v>3259</v>
      </c>
      <c r="BA3016" s="230" t="s">
        <v>5333</v>
      </c>
      <c r="BB3016" s="230">
        <v>4</v>
      </c>
      <c r="BC3016" s="194" t="s">
        <v>7806</v>
      </c>
      <c r="BD3016" s="194" t="s">
        <v>7807</v>
      </c>
      <c r="BE3016" s="194" t="s">
        <v>7808</v>
      </c>
      <c r="BF3016" s="194" t="s">
        <v>7654</v>
      </c>
      <c r="BG3016" s="194" t="s">
        <v>7809</v>
      </c>
      <c r="BH3016" s="194" t="s">
        <v>7810</v>
      </c>
      <c r="BI3016" s="194" t="s">
        <v>7811</v>
      </c>
      <c r="BJ3016" s="230">
        <v>4</v>
      </c>
      <c r="BK3016" s="230" t="s">
        <v>7812</v>
      </c>
      <c r="BL3016" s="198" t="s">
        <v>7412</v>
      </c>
      <c r="CQ3016" s="199">
        <v>1</v>
      </c>
    </row>
    <row r="3017" spans="52:95" x14ac:dyDescent="0.25">
      <c r="AZ3017" s="230" t="s">
        <v>3259</v>
      </c>
      <c r="BA3017" s="230" t="s">
        <v>5333</v>
      </c>
      <c r="BB3017" s="230">
        <v>5</v>
      </c>
      <c r="BC3017" s="194" t="s">
        <v>7836</v>
      </c>
      <c r="BD3017" s="194" t="s">
        <v>7837</v>
      </c>
      <c r="BE3017" s="194" t="s">
        <v>7838</v>
      </c>
      <c r="BF3017" s="194" t="s">
        <v>7839</v>
      </c>
      <c r="BG3017" s="194" t="s">
        <v>7840</v>
      </c>
      <c r="BH3017" s="194" t="s">
        <v>7533</v>
      </c>
      <c r="BI3017" s="194"/>
      <c r="BJ3017" s="230">
        <v>4</v>
      </c>
      <c r="BK3017" s="230" t="s">
        <v>7841</v>
      </c>
      <c r="BL3017" s="198" t="s">
        <v>7412</v>
      </c>
      <c r="CQ3017" s="199">
        <v>1</v>
      </c>
    </row>
    <row r="3018" spans="52:95" x14ac:dyDescent="0.25">
      <c r="AZ3018" s="230" t="s">
        <v>3281</v>
      </c>
      <c r="BA3018" s="230" t="s">
        <v>5332</v>
      </c>
      <c r="BB3018" s="230">
        <v>1</v>
      </c>
      <c r="BC3018" s="194" t="s">
        <v>7408</v>
      </c>
      <c r="BD3018" s="194" t="s">
        <v>14183</v>
      </c>
      <c r="BE3018" s="194" t="s">
        <v>14160</v>
      </c>
      <c r="BF3018" s="194" t="s">
        <v>9302</v>
      </c>
      <c r="BJ3018" s="230">
        <v>4</v>
      </c>
      <c r="BK3018" s="230" t="s">
        <v>7411</v>
      </c>
      <c r="BL3018" s="198" t="s">
        <v>7412</v>
      </c>
      <c r="CQ3018" s="199">
        <v>1</v>
      </c>
    </row>
    <row r="3019" spans="52:95" x14ac:dyDescent="0.25">
      <c r="AZ3019" s="230" t="s">
        <v>3281</v>
      </c>
      <c r="BA3019" s="230" t="s">
        <v>5332</v>
      </c>
      <c r="BB3019" s="230">
        <v>2</v>
      </c>
      <c r="BC3019" s="194" t="s">
        <v>7439</v>
      </c>
      <c r="BD3019" s="194" t="s">
        <v>14183</v>
      </c>
      <c r="BE3019" s="194" t="s">
        <v>7441</v>
      </c>
      <c r="BF3019" s="194" t="s">
        <v>7442</v>
      </c>
      <c r="BG3019" s="194" t="s">
        <v>7443</v>
      </c>
      <c r="BJ3019" s="230">
        <v>4</v>
      </c>
      <c r="BK3019" s="230" t="s">
        <v>7444</v>
      </c>
      <c r="BL3019" s="198" t="s">
        <v>7412</v>
      </c>
      <c r="CQ3019" s="199">
        <v>1</v>
      </c>
    </row>
    <row r="3020" spans="52:95" x14ac:dyDescent="0.25">
      <c r="AZ3020" s="230" t="s">
        <v>3281</v>
      </c>
      <c r="BA3020" s="230" t="s">
        <v>5332</v>
      </c>
      <c r="BB3020" s="230">
        <v>3</v>
      </c>
      <c r="BC3020" s="194" t="s">
        <v>7472</v>
      </c>
      <c r="BD3020" s="194" t="s">
        <v>14183</v>
      </c>
      <c r="BE3020" s="194" t="s">
        <v>14184</v>
      </c>
      <c r="BJ3020" s="230">
        <v>4</v>
      </c>
      <c r="BK3020" s="230" t="s">
        <v>7474</v>
      </c>
      <c r="BL3020" s="198" t="s">
        <v>7412</v>
      </c>
      <c r="CQ3020" s="199">
        <v>1</v>
      </c>
    </row>
    <row r="3021" spans="52:95" x14ac:dyDescent="0.25">
      <c r="AZ3021" s="230" t="s">
        <v>3281</v>
      </c>
      <c r="BA3021" s="230" t="s">
        <v>5332</v>
      </c>
      <c r="BB3021" s="230">
        <v>4</v>
      </c>
      <c r="BC3021" s="194" t="s">
        <v>7502</v>
      </c>
      <c r="BD3021" s="194" t="s">
        <v>14183</v>
      </c>
      <c r="BE3021" s="194" t="s">
        <v>14119</v>
      </c>
      <c r="BJ3021" s="230">
        <v>4</v>
      </c>
      <c r="BK3021" s="230" t="s">
        <v>7504</v>
      </c>
      <c r="BL3021" s="198" t="s">
        <v>7412</v>
      </c>
      <c r="CQ3021" s="199">
        <v>1</v>
      </c>
    </row>
    <row r="3022" spans="52:95" x14ac:dyDescent="0.25">
      <c r="AZ3022" s="230" t="s">
        <v>3281</v>
      </c>
      <c r="BA3022" s="230" t="s">
        <v>5332</v>
      </c>
      <c r="BB3022" s="230">
        <v>5</v>
      </c>
      <c r="BC3022" s="194" t="s">
        <v>7529</v>
      </c>
      <c r="BD3022" s="194" t="s">
        <v>14183</v>
      </c>
      <c r="BE3022" s="194" t="s">
        <v>14185</v>
      </c>
      <c r="BF3022" s="194" t="s">
        <v>7532</v>
      </c>
      <c r="BG3022" s="194" t="s">
        <v>7533</v>
      </c>
      <c r="BJ3022" s="230">
        <v>4</v>
      </c>
      <c r="BK3022" s="230" t="s">
        <v>7534</v>
      </c>
      <c r="BL3022" s="198" t="s">
        <v>7412</v>
      </c>
      <c r="CQ3022" s="199">
        <v>1</v>
      </c>
    </row>
    <row r="3023" spans="52:95" x14ac:dyDescent="0.25">
      <c r="AZ3023" s="230" t="s">
        <v>3281</v>
      </c>
      <c r="BA3023" s="230" t="s">
        <v>7562</v>
      </c>
      <c r="BB3023" s="230">
        <v>1</v>
      </c>
      <c r="BC3023" s="194" t="s">
        <v>7563</v>
      </c>
      <c r="BD3023" s="194" t="s">
        <v>14186</v>
      </c>
      <c r="BJ3023" s="230">
        <v>4</v>
      </c>
      <c r="BK3023" s="230" t="s">
        <v>7564</v>
      </c>
      <c r="BL3023" s="198" t="s">
        <v>7412</v>
      </c>
      <c r="CQ3023" s="199">
        <v>1</v>
      </c>
    </row>
    <row r="3024" spans="52:95" x14ac:dyDescent="0.25">
      <c r="AZ3024" s="230" t="s">
        <v>3281</v>
      </c>
      <c r="BA3024" s="230" t="s">
        <v>7562</v>
      </c>
      <c r="BB3024" s="230">
        <v>2</v>
      </c>
      <c r="BC3024" s="194" t="s">
        <v>7589</v>
      </c>
      <c r="BD3024" s="194" t="s">
        <v>7590</v>
      </c>
      <c r="BE3024" s="194" t="s">
        <v>7591</v>
      </c>
      <c r="BF3024" s="194" t="s">
        <v>7443</v>
      </c>
      <c r="BG3024" s="194" t="s">
        <v>7442</v>
      </c>
      <c r="BH3024" s="230" t="s">
        <v>7592</v>
      </c>
      <c r="BJ3024" s="230">
        <v>4</v>
      </c>
      <c r="BK3024" s="230" t="s">
        <v>7593</v>
      </c>
      <c r="BL3024" s="198" t="s">
        <v>7412</v>
      </c>
      <c r="CQ3024" s="199">
        <v>1</v>
      </c>
    </row>
    <row r="3025" spans="52:95" x14ac:dyDescent="0.25">
      <c r="AZ3025" s="230" t="s">
        <v>3281</v>
      </c>
      <c r="BA3025" s="230" t="s">
        <v>7562</v>
      </c>
      <c r="BB3025" s="230">
        <v>3</v>
      </c>
      <c r="BC3025" s="194" t="s">
        <v>7620</v>
      </c>
      <c r="BD3025" s="194" t="s">
        <v>14184</v>
      </c>
      <c r="BJ3025" s="230">
        <v>4</v>
      </c>
      <c r="BK3025" s="230" t="s">
        <v>7622</v>
      </c>
      <c r="BL3025" s="198" t="s">
        <v>7412</v>
      </c>
      <c r="CQ3025" s="199">
        <v>1</v>
      </c>
    </row>
    <row r="3026" spans="52:95" x14ac:dyDescent="0.25">
      <c r="AZ3026" s="230" t="s">
        <v>3281</v>
      </c>
      <c r="BA3026" s="230" t="s">
        <v>7562</v>
      </c>
      <c r="BB3026" s="230">
        <v>4</v>
      </c>
      <c r="BC3026" s="194" t="s">
        <v>7649</v>
      </c>
      <c r="BD3026" s="194" t="s">
        <v>7650</v>
      </c>
      <c r="BE3026" s="194" t="s">
        <v>7651</v>
      </c>
      <c r="BF3026" s="194" t="s">
        <v>7652</v>
      </c>
      <c r="BG3026" s="194" t="s">
        <v>7653</v>
      </c>
      <c r="BH3026" s="230" t="s">
        <v>7654</v>
      </c>
      <c r="BI3026" s="230" t="s">
        <v>7655</v>
      </c>
      <c r="BJ3026" s="230">
        <v>4</v>
      </c>
      <c r="BK3026" s="230" t="s">
        <v>7656</v>
      </c>
      <c r="BL3026" s="198" t="s">
        <v>7412</v>
      </c>
      <c r="CQ3026" s="199">
        <v>1</v>
      </c>
    </row>
    <row r="3027" spans="52:95" x14ac:dyDescent="0.25">
      <c r="AZ3027" s="230" t="s">
        <v>3281</v>
      </c>
      <c r="BA3027" s="230" t="s">
        <v>7562</v>
      </c>
      <c r="BB3027" s="230">
        <v>5</v>
      </c>
      <c r="BC3027" s="194" t="s">
        <v>7686</v>
      </c>
      <c r="BD3027" s="194" t="s">
        <v>7687</v>
      </c>
      <c r="BE3027" s="194" t="s">
        <v>7688</v>
      </c>
      <c r="BF3027" s="194" t="s">
        <v>7689</v>
      </c>
      <c r="BG3027" s="194" t="s">
        <v>7690</v>
      </c>
      <c r="BH3027" s="230" t="s">
        <v>7691</v>
      </c>
      <c r="BJ3027" s="230">
        <v>4</v>
      </c>
      <c r="BK3027" s="230" t="s">
        <v>7692</v>
      </c>
      <c r="BL3027" s="198" t="s">
        <v>7412</v>
      </c>
      <c r="CQ3027" s="199">
        <v>1</v>
      </c>
    </row>
    <row r="3028" spans="52:95" x14ac:dyDescent="0.25">
      <c r="AZ3028" s="230" t="s">
        <v>3281</v>
      </c>
      <c r="BA3028" s="230" t="s">
        <v>5333</v>
      </c>
      <c r="BB3028" s="230">
        <v>1</v>
      </c>
      <c r="BC3028" s="194" t="s">
        <v>7719</v>
      </c>
      <c r="BD3028" s="194" t="s">
        <v>14160</v>
      </c>
      <c r="BE3028" s="194" t="s">
        <v>9302</v>
      </c>
      <c r="BH3028" s="194"/>
      <c r="BI3028" s="194"/>
      <c r="BJ3028" s="230">
        <v>4</v>
      </c>
      <c r="BK3028" s="230" t="s">
        <v>7720</v>
      </c>
      <c r="BL3028" s="198" t="s">
        <v>7412</v>
      </c>
      <c r="CQ3028" s="199">
        <v>1</v>
      </c>
    </row>
    <row r="3029" spans="52:95" x14ac:dyDescent="0.25">
      <c r="AZ3029" s="230" t="s">
        <v>3281</v>
      </c>
      <c r="BA3029" s="230" t="s">
        <v>5333</v>
      </c>
      <c r="BB3029" s="230">
        <v>2</v>
      </c>
      <c r="BC3029" s="194" t="s">
        <v>7745</v>
      </c>
      <c r="BD3029" s="194" t="s">
        <v>7746</v>
      </c>
      <c r="BE3029" s="194" t="s">
        <v>7747</v>
      </c>
      <c r="BF3029" s="194" t="s">
        <v>7748</v>
      </c>
      <c r="BG3029" s="194" t="s">
        <v>7749</v>
      </c>
      <c r="BH3029" s="194" t="s">
        <v>7750</v>
      </c>
      <c r="BI3029" s="194"/>
      <c r="BJ3029" s="230">
        <v>4</v>
      </c>
      <c r="BK3029" s="230" t="s">
        <v>7751</v>
      </c>
      <c r="BL3029" s="198" t="s">
        <v>7412</v>
      </c>
      <c r="CQ3029" s="199">
        <v>1</v>
      </c>
    </row>
    <row r="3030" spans="52:95" x14ac:dyDescent="0.25">
      <c r="AZ3030" s="230" t="s">
        <v>3281</v>
      </c>
      <c r="BA3030" s="230" t="s">
        <v>5333</v>
      </c>
      <c r="BB3030" s="230">
        <v>3</v>
      </c>
      <c r="BC3030" s="194" t="s">
        <v>7781</v>
      </c>
      <c r="BD3030" s="194" t="s">
        <v>14187</v>
      </c>
      <c r="BE3030" s="194" t="s">
        <v>14184</v>
      </c>
      <c r="BH3030" s="194"/>
      <c r="BI3030" s="194"/>
      <c r="BJ3030" s="230">
        <v>4</v>
      </c>
      <c r="BK3030" s="230" t="s">
        <v>7782</v>
      </c>
      <c r="BL3030" s="198" t="s">
        <v>7412</v>
      </c>
      <c r="CQ3030" s="199">
        <v>1</v>
      </c>
    </row>
    <row r="3031" spans="52:95" x14ac:dyDescent="0.25">
      <c r="AZ3031" s="230" t="s">
        <v>3281</v>
      </c>
      <c r="BA3031" s="230" t="s">
        <v>5333</v>
      </c>
      <c r="BB3031" s="230">
        <v>4</v>
      </c>
      <c r="BC3031" s="194" t="s">
        <v>7806</v>
      </c>
      <c r="BD3031" s="194" t="s">
        <v>7807</v>
      </c>
      <c r="BE3031" s="194" t="s">
        <v>7808</v>
      </c>
      <c r="BF3031" s="194" t="s">
        <v>7654</v>
      </c>
      <c r="BG3031" s="194" t="s">
        <v>7809</v>
      </c>
      <c r="BH3031" s="194" t="s">
        <v>7810</v>
      </c>
      <c r="BI3031" s="194" t="s">
        <v>7811</v>
      </c>
      <c r="BJ3031" s="230">
        <v>4</v>
      </c>
      <c r="BK3031" s="230" t="s">
        <v>7812</v>
      </c>
      <c r="BL3031" s="198" t="s">
        <v>7412</v>
      </c>
      <c r="CQ3031" s="199">
        <v>1</v>
      </c>
    </row>
    <row r="3032" spans="52:95" x14ac:dyDescent="0.25">
      <c r="AZ3032" s="230" t="s">
        <v>3281</v>
      </c>
      <c r="BA3032" s="230" t="s">
        <v>5333</v>
      </c>
      <c r="BB3032" s="230">
        <v>5</v>
      </c>
      <c r="BC3032" s="194" t="s">
        <v>7836</v>
      </c>
      <c r="BD3032" s="194" t="s">
        <v>7837</v>
      </c>
      <c r="BE3032" s="194" t="s">
        <v>7838</v>
      </c>
      <c r="BF3032" s="194" t="s">
        <v>7839</v>
      </c>
      <c r="BG3032" s="194" t="s">
        <v>7840</v>
      </c>
      <c r="BH3032" s="194" t="s">
        <v>7533</v>
      </c>
      <c r="BI3032" s="194"/>
      <c r="BJ3032" s="230">
        <v>4</v>
      </c>
      <c r="BK3032" s="230" t="s">
        <v>7841</v>
      </c>
      <c r="BL3032" s="198" t="s">
        <v>7412</v>
      </c>
      <c r="CQ3032" s="199">
        <v>1</v>
      </c>
    </row>
    <row r="3033" spans="52:95" x14ac:dyDescent="0.25">
      <c r="AZ3033" s="230" t="s">
        <v>3303</v>
      </c>
      <c r="BA3033" s="230" t="s">
        <v>5332</v>
      </c>
      <c r="BB3033" s="230">
        <v>1</v>
      </c>
      <c r="BC3033" s="194" t="s">
        <v>7408</v>
      </c>
      <c r="BD3033" s="194" t="s">
        <v>14188</v>
      </c>
      <c r="BE3033" s="194" t="s">
        <v>14160</v>
      </c>
      <c r="BF3033" s="194" t="s">
        <v>11915</v>
      </c>
      <c r="BJ3033" s="230">
        <v>4</v>
      </c>
      <c r="BK3033" s="230" t="s">
        <v>7411</v>
      </c>
      <c r="BL3033" s="198" t="s">
        <v>7412</v>
      </c>
      <c r="CQ3033" s="199">
        <v>1</v>
      </c>
    </row>
    <row r="3034" spans="52:95" x14ac:dyDescent="0.25">
      <c r="AZ3034" s="230" t="s">
        <v>3303</v>
      </c>
      <c r="BA3034" s="230" t="s">
        <v>5332</v>
      </c>
      <c r="BB3034" s="230">
        <v>2</v>
      </c>
      <c r="BC3034" s="194" t="s">
        <v>7439</v>
      </c>
      <c r="BD3034" s="194" t="s">
        <v>14188</v>
      </c>
      <c r="BE3034" s="194" t="s">
        <v>7441</v>
      </c>
      <c r="BF3034" s="194" t="s">
        <v>7442</v>
      </c>
      <c r="BG3034" s="194" t="s">
        <v>7443</v>
      </c>
      <c r="BJ3034" s="230">
        <v>4</v>
      </c>
      <c r="BK3034" s="230" t="s">
        <v>7444</v>
      </c>
      <c r="BL3034" s="198" t="s">
        <v>7412</v>
      </c>
      <c r="CQ3034" s="199">
        <v>1</v>
      </c>
    </row>
    <row r="3035" spans="52:95" x14ac:dyDescent="0.25">
      <c r="AZ3035" s="230" t="s">
        <v>3303</v>
      </c>
      <c r="BA3035" s="230" t="s">
        <v>5332</v>
      </c>
      <c r="BB3035" s="230">
        <v>3</v>
      </c>
      <c r="BC3035" s="194" t="s">
        <v>7472</v>
      </c>
      <c r="BD3035" s="194" t="s">
        <v>14188</v>
      </c>
      <c r="BE3035" s="194" t="s">
        <v>14189</v>
      </c>
      <c r="BJ3035" s="230">
        <v>4</v>
      </c>
      <c r="BK3035" s="230" t="s">
        <v>7474</v>
      </c>
      <c r="BL3035" s="198" t="s">
        <v>7412</v>
      </c>
      <c r="CQ3035" s="199">
        <v>1</v>
      </c>
    </row>
    <row r="3036" spans="52:95" x14ac:dyDescent="0.25">
      <c r="AZ3036" s="230" t="s">
        <v>3303</v>
      </c>
      <c r="BA3036" s="230" t="s">
        <v>5332</v>
      </c>
      <c r="BB3036" s="230">
        <v>4</v>
      </c>
      <c r="BC3036" s="194" t="s">
        <v>7502</v>
      </c>
      <c r="BD3036" s="194" t="s">
        <v>14188</v>
      </c>
      <c r="BE3036" s="194" t="s">
        <v>14119</v>
      </c>
      <c r="BJ3036" s="230">
        <v>4</v>
      </c>
      <c r="BK3036" s="230" t="s">
        <v>7504</v>
      </c>
      <c r="BL3036" s="198" t="s">
        <v>7412</v>
      </c>
      <c r="CQ3036" s="199">
        <v>1</v>
      </c>
    </row>
    <row r="3037" spans="52:95" x14ac:dyDescent="0.25">
      <c r="AZ3037" s="230" t="s">
        <v>3303</v>
      </c>
      <c r="BA3037" s="230" t="s">
        <v>5332</v>
      </c>
      <c r="BB3037" s="230">
        <v>5</v>
      </c>
      <c r="BC3037" s="194" t="s">
        <v>7529</v>
      </c>
      <c r="BD3037" s="194" t="s">
        <v>14188</v>
      </c>
      <c r="BE3037" s="194" t="s">
        <v>14190</v>
      </c>
      <c r="BF3037" s="194" t="s">
        <v>7532</v>
      </c>
      <c r="BG3037" s="194" t="s">
        <v>7533</v>
      </c>
      <c r="BJ3037" s="230">
        <v>4</v>
      </c>
      <c r="BK3037" s="230" t="s">
        <v>7534</v>
      </c>
      <c r="BL3037" s="198" t="s">
        <v>7412</v>
      </c>
      <c r="CQ3037" s="199">
        <v>1</v>
      </c>
    </row>
    <row r="3038" spans="52:95" x14ac:dyDescent="0.25">
      <c r="AZ3038" s="230" t="s">
        <v>3303</v>
      </c>
      <c r="BA3038" s="230" t="s">
        <v>7562</v>
      </c>
      <c r="BB3038" s="230">
        <v>1</v>
      </c>
      <c r="BC3038" s="194" t="s">
        <v>7563</v>
      </c>
      <c r="BD3038" s="194" t="s">
        <v>14191</v>
      </c>
      <c r="BJ3038" s="230">
        <v>4</v>
      </c>
      <c r="BK3038" s="230" t="s">
        <v>7564</v>
      </c>
      <c r="BL3038" s="198" t="s">
        <v>7412</v>
      </c>
      <c r="CQ3038" s="199">
        <v>1</v>
      </c>
    </row>
    <row r="3039" spans="52:95" x14ac:dyDescent="0.25">
      <c r="AZ3039" s="230" t="s">
        <v>3303</v>
      </c>
      <c r="BA3039" s="230" t="s">
        <v>7562</v>
      </c>
      <c r="BB3039" s="230">
        <v>2</v>
      </c>
      <c r="BC3039" s="194" t="s">
        <v>7589</v>
      </c>
      <c r="BD3039" s="194" t="s">
        <v>7590</v>
      </c>
      <c r="BE3039" s="194" t="s">
        <v>7591</v>
      </c>
      <c r="BF3039" s="194" t="s">
        <v>7443</v>
      </c>
      <c r="BG3039" s="194" t="s">
        <v>7442</v>
      </c>
      <c r="BH3039" s="230" t="s">
        <v>7592</v>
      </c>
      <c r="BJ3039" s="230">
        <v>4</v>
      </c>
      <c r="BK3039" s="230" t="s">
        <v>7593</v>
      </c>
      <c r="BL3039" s="198" t="s">
        <v>7412</v>
      </c>
      <c r="CQ3039" s="199">
        <v>1</v>
      </c>
    </row>
    <row r="3040" spans="52:95" x14ac:dyDescent="0.25">
      <c r="AZ3040" s="230" t="s">
        <v>3303</v>
      </c>
      <c r="BA3040" s="230" t="s">
        <v>7562</v>
      </c>
      <c r="BB3040" s="230">
        <v>3</v>
      </c>
      <c r="BC3040" s="194" t="s">
        <v>7620</v>
      </c>
      <c r="BD3040" s="194" t="s">
        <v>14189</v>
      </c>
      <c r="BJ3040" s="230">
        <v>4</v>
      </c>
      <c r="BK3040" s="230" t="s">
        <v>7622</v>
      </c>
      <c r="BL3040" s="198" t="s">
        <v>7412</v>
      </c>
      <c r="CQ3040" s="199">
        <v>1</v>
      </c>
    </row>
    <row r="3041" spans="52:95" x14ac:dyDescent="0.25">
      <c r="AZ3041" s="230" t="s">
        <v>3303</v>
      </c>
      <c r="BA3041" s="230" t="s">
        <v>7562</v>
      </c>
      <c r="BB3041" s="230">
        <v>4</v>
      </c>
      <c r="BC3041" s="194" t="s">
        <v>7649</v>
      </c>
      <c r="BD3041" s="194" t="s">
        <v>7650</v>
      </c>
      <c r="BE3041" s="194" t="s">
        <v>7651</v>
      </c>
      <c r="BF3041" s="194" t="s">
        <v>7652</v>
      </c>
      <c r="BG3041" s="194" t="s">
        <v>7653</v>
      </c>
      <c r="BH3041" s="230" t="s">
        <v>7654</v>
      </c>
      <c r="BI3041" s="230" t="s">
        <v>7655</v>
      </c>
      <c r="BJ3041" s="230">
        <v>4</v>
      </c>
      <c r="BK3041" s="230" t="s">
        <v>7656</v>
      </c>
      <c r="BL3041" s="198" t="s">
        <v>7412</v>
      </c>
      <c r="CQ3041" s="199">
        <v>1</v>
      </c>
    </row>
    <row r="3042" spans="52:95" x14ac:dyDescent="0.25">
      <c r="AZ3042" s="230" t="s">
        <v>3303</v>
      </c>
      <c r="BA3042" s="230" t="s">
        <v>7562</v>
      </c>
      <c r="BB3042" s="230">
        <v>5</v>
      </c>
      <c r="BC3042" s="194" t="s">
        <v>7686</v>
      </c>
      <c r="BD3042" s="194" t="s">
        <v>7687</v>
      </c>
      <c r="BE3042" s="194" t="s">
        <v>7688</v>
      </c>
      <c r="BF3042" s="194" t="s">
        <v>7689</v>
      </c>
      <c r="BG3042" s="194" t="s">
        <v>7690</v>
      </c>
      <c r="BH3042" s="230" t="s">
        <v>7691</v>
      </c>
      <c r="BJ3042" s="230">
        <v>4</v>
      </c>
      <c r="BK3042" s="230" t="s">
        <v>7692</v>
      </c>
      <c r="BL3042" s="198" t="s">
        <v>7412</v>
      </c>
      <c r="CQ3042" s="199">
        <v>1</v>
      </c>
    </row>
    <row r="3043" spans="52:95" x14ac:dyDescent="0.25">
      <c r="AZ3043" s="230" t="s">
        <v>3303</v>
      </c>
      <c r="BA3043" s="230" t="s">
        <v>5333</v>
      </c>
      <c r="BB3043" s="230">
        <v>1</v>
      </c>
      <c r="BC3043" s="194" t="s">
        <v>7719</v>
      </c>
      <c r="BD3043" s="194" t="s">
        <v>14160</v>
      </c>
      <c r="BE3043" s="194" t="s">
        <v>11915</v>
      </c>
      <c r="BH3043" s="194"/>
      <c r="BI3043" s="194"/>
      <c r="BJ3043" s="230">
        <v>4</v>
      </c>
      <c r="BK3043" s="230" t="s">
        <v>7720</v>
      </c>
      <c r="BL3043" s="198" t="s">
        <v>7412</v>
      </c>
      <c r="CQ3043" s="199">
        <v>1</v>
      </c>
    </row>
    <row r="3044" spans="52:95" x14ac:dyDescent="0.25">
      <c r="AZ3044" s="230" t="s">
        <v>3303</v>
      </c>
      <c r="BA3044" s="230" t="s">
        <v>5333</v>
      </c>
      <c r="BB3044" s="230">
        <v>2</v>
      </c>
      <c r="BC3044" s="194" t="s">
        <v>7745</v>
      </c>
      <c r="BD3044" s="194" t="s">
        <v>7746</v>
      </c>
      <c r="BE3044" s="194" t="s">
        <v>7747</v>
      </c>
      <c r="BF3044" s="194" t="s">
        <v>7748</v>
      </c>
      <c r="BG3044" s="194" t="s">
        <v>7749</v>
      </c>
      <c r="BH3044" s="194" t="s">
        <v>7750</v>
      </c>
      <c r="BI3044" s="194"/>
      <c r="BJ3044" s="230">
        <v>4</v>
      </c>
      <c r="BK3044" s="230" t="s">
        <v>7751</v>
      </c>
      <c r="BL3044" s="198" t="s">
        <v>7412</v>
      </c>
      <c r="CQ3044" s="199">
        <v>1</v>
      </c>
    </row>
    <row r="3045" spans="52:95" x14ac:dyDescent="0.25">
      <c r="AZ3045" s="230" t="s">
        <v>3303</v>
      </c>
      <c r="BA3045" s="230" t="s">
        <v>5333</v>
      </c>
      <c r="BB3045" s="230">
        <v>3</v>
      </c>
      <c r="BC3045" s="194" t="s">
        <v>7781</v>
      </c>
      <c r="BD3045" s="194" t="s">
        <v>14192</v>
      </c>
      <c r="BE3045" s="194" t="s">
        <v>14189</v>
      </c>
      <c r="BH3045" s="194"/>
      <c r="BI3045" s="194"/>
      <c r="BJ3045" s="230">
        <v>4</v>
      </c>
      <c r="BK3045" s="230" t="s">
        <v>7782</v>
      </c>
      <c r="BL3045" s="198" t="s">
        <v>7412</v>
      </c>
      <c r="CQ3045" s="199">
        <v>1</v>
      </c>
    </row>
    <row r="3046" spans="52:95" x14ac:dyDescent="0.25">
      <c r="AZ3046" s="230" t="s">
        <v>3303</v>
      </c>
      <c r="BA3046" s="230" t="s">
        <v>5333</v>
      </c>
      <c r="BB3046" s="230">
        <v>4</v>
      </c>
      <c r="BC3046" s="194" t="s">
        <v>7806</v>
      </c>
      <c r="BD3046" s="194" t="s">
        <v>7807</v>
      </c>
      <c r="BE3046" s="194" t="s">
        <v>7808</v>
      </c>
      <c r="BF3046" s="194" t="s">
        <v>7654</v>
      </c>
      <c r="BG3046" s="194" t="s">
        <v>7809</v>
      </c>
      <c r="BH3046" s="194" t="s">
        <v>7810</v>
      </c>
      <c r="BI3046" s="194" t="s">
        <v>7811</v>
      </c>
      <c r="BJ3046" s="230">
        <v>4</v>
      </c>
      <c r="BK3046" s="230" t="s">
        <v>7812</v>
      </c>
      <c r="BL3046" s="198" t="s">
        <v>7412</v>
      </c>
      <c r="CQ3046" s="199">
        <v>1</v>
      </c>
    </row>
    <row r="3047" spans="52:95" x14ac:dyDescent="0.25">
      <c r="AZ3047" s="230" t="s">
        <v>3303</v>
      </c>
      <c r="BA3047" s="230" t="s">
        <v>5333</v>
      </c>
      <c r="BB3047" s="230">
        <v>5</v>
      </c>
      <c r="BC3047" s="194" t="s">
        <v>7836</v>
      </c>
      <c r="BD3047" s="194" t="s">
        <v>7837</v>
      </c>
      <c r="BE3047" s="194" t="s">
        <v>7838</v>
      </c>
      <c r="BF3047" s="194" t="s">
        <v>7839</v>
      </c>
      <c r="BG3047" s="194" t="s">
        <v>7840</v>
      </c>
      <c r="BH3047" s="194" t="s">
        <v>7533</v>
      </c>
      <c r="BI3047" s="194"/>
      <c r="BJ3047" s="230">
        <v>4</v>
      </c>
      <c r="BK3047" s="230" t="s">
        <v>7841</v>
      </c>
      <c r="BL3047" s="198" t="s">
        <v>7412</v>
      </c>
      <c r="CQ3047" s="199">
        <v>1</v>
      </c>
    </row>
    <row r="3048" spans="52:95" x14ac:dyDescent="0.25">
      <c r="AZ3048" s="230" t="s">
        <v>3323</v>
      </c>
      <c r="BA3048" s="230" t="s">
        <v>5332</v>
      </c>
      <c r="BB3048" s="230">
        <v>1</v>
      </c>
      <c r="BC3048" s="194" t="s">
        <v>7408</v>
      </c>
      <c r="BD3048" s="194" t="s">
        <v>14193</v>
      </c>
      <c r="BE3048" s="194" t="s">
        <v>14160</v>
      </c>
      <c r="BF3048" s="194" t="s">
        <v>11931</v>
      </c>
      <c r="BJ3048" s="230">
        <v>4</v>
      </c>
      <c r="BK3048" s="230" t="s">
        <v>7411</v>
      </c>
      <c r="BL3048" s="198" t="s">
        <v>7412</v>
      </c>
      <c r="CQ3048" s="199">
        <v>1</v>
      </c>
    </row>
    <row r="3049" spans="52:95" x14ac:dyDescent="0.25">
      <c r="AZ3049" s="230" t="s">
        <v>3323</v>
      </c>
      <c r="BA3049" s="230" t="s">
        <v>5332</v>
      </c>
      <c r="BB3049" s="230">
        <v>2</v>
      </c>
      <c r="BC3049" s="194" t="s">
        <v>7439</v>
      </c>
      <c r="BD3049" s="194" t="s">
        <v>14193</v>
      </c>
      <c r="BE3049" s="194" t="s">
        <v>7441</v>
      </c>
      <c r="BF3049" s="194" t="s">
        <v>7442</v>
      </c>
      <c r="BG3049" s="194" t="s">
        <v>7443</v>
      </c>
      <c r="BJ3049" s="230">
        <v>4</v>
      </c>
      <c r="BK3049" s="230" t="s">
        <v>7444</v>
      </c>
      <c r="BL3049" s="198" t="s">
        <v>7412</v>
      </c>
      <c r="CQ3049" s="199">
        <v>1</v>
      </c>
    </row>
    <row r="3050" spans="52:95" x14ac:dyDescent="0.25">
      <c r="AZ3050" s="230" t="s">
        <v>3323</v>
      </c>
      <c r="BA3050" s="230" t="s">
        <v>5332</v>
      </c>
      <c r="BB3050" s="230">
        <v>3</v>
      </c>
      <c r="BC3050" s="194" t="s">
        <v>7472</v>
      </c>
      <c r="BD3050" s="194" t="s">
        <v>14193</v>
      </c>
      <c r="BE3050" s="194" t="s">
        <v>14194</v>
      </c>
      <c r="BJ3050" s="230">
        <v>4</v>
      </c>
      <c r="BK3050" s="230" t="s">
        <v>7474</v>
      </c>
      <c r="BL3050" s="198" t="s">
        <v>7412</v>
      </c>
      <c r="CQ3050" s="199">
        <v>1</v>
      </c>
    </row>
    <row r="3051" spans="52:95" x14ac:dyDescent="0.25">
      <c r="AZ3051" s="230" t="s">
        <v>3323</v>
      </c>
      <c r="BA3051" s="230" t="s">
        <v>5332</v>
      </c>
      <c r="BB3051" s="230">
        <v>4</v>
      </c>
      <c r="BC3051" s="194" t="s">
        <v>7502</v>
      </c>
      <c r="BD3051" s="194" t="s">
        <v>14193</v>
      </c>
      <c r="BE3051" s="194" t="s">
        <v>14119</v>
      </c>
      <c r="BJ3051" s="230">
        <v>4</v>
      </c>
      <c r="BK3051" s="230" t="s">
        <v>7504</v>
      </c>
      <c r="BL3051" s="198" t="s">
        <v>7412</v>
      </c>
      <c r="CQ3051" s="199">
        <v>1</v>
      </c>
    </row>
    <row r="3052" spans="52:95" x14ac:dyDescent="0.25">
      <c r="AZ3052" s="230" t="s">
        <v>3323</v>
      </c>
      <c r="BA3052" s="230" t="s">
        <v>5332</v>
      </c>
      <c r="BB3052" s="230">
        <v>5</v>
      </c>
      <c r="BC3052" s="194" t="s">
        <v>7529</v>
      </c>
      <c r="BD3052" s="194" t="s">
        <v>14193</v>
      </c>
      <c r="BE3052" s="194" t="s">
        <v>14195</v>
      </c>
      <c r="BF3052" s="194" t="s">
        <v>7532</v>
      </c>
      <c r="BG3052" s="194" t="s">
        <v>7533</v>
      </c>
      <c r="BJ3052" s="230">
        <v>4</v>
      </c>
      <c r="BK3052" s="230" t="s">
        <v>7534</v>
      </c>
      <c r="BL3052" s="198" t="s">
        <v>7412</v>
      </c>
      <c r="CQ3052" s="199">
        <v>1</v>
      </c>
    </row>
    <row r="3053" spans="52:95" x14ac:dyDescent="0.25">
      <c r="AZ3053" s="230" t="s">
        <v>3323</v>
      </c>
      <c r="BA3053" s="230" t="s">
        <v>7562</v>
      </c>
      <c r="BB3053" s="230">
        <v>1</v>
      </c>
      <c r="BC3053" s="194" t="s">
        <v>7563</v>
      </c>
      <c r="BD3053" s="194" t="s">
        <v>14196</v>
      </c>
      <c r="BJ3053" s="230">
        <v>4</v>
      </c>
      <c r="BK3053" s="230" t="s">
        <v>7564</v>
      </c>
      <c r="BL3053" s="198" t="s">
        <v>7412</v>
      </c>
      <c r="CQ3053" s="199">
        <v>1</v>
      </c>
    </row>
    <row r="3054" spans="52:95" x14ac:dyDescent="0.25">
      <c r="AZ3054" s="230" t="s">
        <v>3323</v>
      </c>
      <c r="BA3054" s="230" t="s">
        <v>7562</v>
      </c>
      <c r="BB3054" s="230">
        <v>2</v>
      </c>
      <c r="BC3054" s="194" t="s">
        <v>7589</v>
      </c>
      <c r="BD3054" s="194" t="s">
        <v>7590</v>
      </c>
      <c r="BE3054" s="194" t="s">
        <v>7591</v>
      </c>
      <c r="BF3054" s="194" t="s">
        <v>7443</v>
      </c>
      <c r="BG3054" s="194" t="s">
        <v>7442</v>
      </c>
      <c r="BH3054" s="230" t="s">
        <v>7592</v>
      </c>
      <c r="BJ3054" s="230">
        <v>4</v>
      </c>
      <c r="BK3054" s="230" t="s">
        <v>7593</v>
      </c>
      <c r="BL3054" s="198" t="s">
        <v>7412</v>
      </c>
      <c r="CQ3054" s="199">
        <v>1</v>
      </c>
    </row>
    <row r="3055" spans="52:95" x14ac:dyDescent="0.25">
      <c r="AZ3055" s="230" t="s">
        <v>3323</v>
      </c>
      <c r="BA3055" s="230" t="s">
        <v>7562</v>
      </c>
      <c r="BB3055" s="230">
        <v>3</v>
      </c>
      <c r="BC3055" s="194" t="s">
        <v>7620</v>
      </c>
      <c r="BD3055" s="194" t="s">
        <v>14194</v>
      </c>
      <c r="BJ3055" s="230">
        <v>4</v>
      </c>
      <c r="BK3055" s="230" t="s">
        <v>7622</v>
      </c>
      <c r="BL3055" s="198" t="s">
        <v>7412</v>
      </c>
      <c r="CQ3055" s="199">
        <v>1</v>
      </c>
    </row>
    <row r="3056" spans="52:95" x14ac:dyDescent="0.25">
      <c r="AZ3056" s="230" t="s">
        <v>3323</v>
      </c>
      <c r="BA3056" s="230" t="s">
        <v>7562</v>
      </c>
      <c r="BB3056" s="230">
        <v>4</v>
      </c>
      <c r="BC3056" s="194" t="s">
        <v>7649</v>
      </c>
      <c r="BD3056" s="194" t="s">
        <v>7650</v>
      </c>
      <c r="BE3056" s="194" t="s">
        <v>7651</v>
      </c>
      <c r="BF3056" s="194" t="s">
        <v>7652</v>
      </c>
      <c r="BG3056" s="194" t="s">
        <v>7653</v>
      </c>
      <c r="BH3056" s="230" t="s">
        <v>7654</v>
      </c>
      <c r="BI3056" s="230" t="s">
        <v>7655</v>
      </c>
      <c r="BJ3056" s="230">
        <v>4</v>
      </c>
      <c r="BK3056" s="230" t="s">
        <v>7656</v>
      </c>
      <c r="BL3056" s="198" t="s">
        <v>7412</v>
      </c>
      <c r="CQ3056" s="199">
        <v>1</v>
      </c>
    </row>
    <row r="3057" spans="52:95" x14ac:dyDescent="0.25">
      <c r="AZ3057" s="230" t="s">
        <v>3323</v>
      </c>
      <c r="BA3057" s="230" t="s">
        <v>7562</v>
      </c>
      <c r="BB3057" s="230">
        <v>5</v>
      </c>
      <c r="BC3057" s="194" t="s">
        <v>7686</v>
      </c>
      <c r="BD3057" s="194" t="s">
        <v>7687</v>
      </c>
      <c r="BE3057" s="194" t="s">
        <v>7688</v>
      </c>
      <c r="BF3057" s="194" t="s">
        <v>7689</v>
      </c>
      <c r="BG3057" s="194" t="s">
        <v>7690</v>
      </c>
      <c r="BH3057" s="230" t="s">
        <v>7691</v>
      </c>
      <c r="BJ3057" s="230">
        <v>4</v>
      </c>
      <c r="BK3057" s="230" t="s">
        <v>7692</v>
      </c>
      <c r="BL3057" s="198" t="s">
        <v>7412</v>
      </c>
      <c r="CQ3057" s="199">
        <v>1</v>
      </c>
    </row>
    <row r="3058" spans="52:95" x14ac:dyDescent="0.25">
      <c r="AZ3058" s="230" t="s">
        <v>3323</v>
      </c>
      <c r="BA3058" s="230" t="s">
        <v>5333</v>
      </c>
      <c r="BB3058" s="230">
        <v>1</v>
      </c>
      <c r="BC3058" s="194" t="s">
        <v>7719</v>
      </c>
      <c r="BD3058" s="194" t="s">
        <v>14160</v>
      </c>
      <c r="BE3058" s="194" t="s">
        <v>11931</v>
      </c>
      <c r="BH3058" s="194"/>
      <c r="BI3058" s="194"/>
      <c r="BJ3058" s="230">
        <v>4</v>
      </c>
      <c r="BK3058" s="230" t="s">
        <v>7720</v>
      </c>
      <c r="BL3058" s="198" t="s">
        <v>7412</v>
      </c>
      <c r="CQ3058" s="199">
        <v>1</v>
      </c>
    </row>
    <row r="3059" spans="52:95" x14ac:dyDescent="0.25">
      <c r="AZ3059" s="230" t="s">
        <v>3323</v>
      </c>
      <c r="BA3059" s="230" t="s">
        <v>5333</v>
      </c>
      <c r="BB3059" s="230">
        <v>2</v>
      </c>
      <c r="BC3059" s="194" t="s">
        <v>7745</v>
      </c>
      <c r="BD3059" s="194" t="s">
        <v>7746</v>
      </c>
      <c r="BE3059" s="194" t="s">
        <v>7747</v>
      </c>
      <c r="BF3059" s="194" t="s">
        <v>7748</v>
      </c>
      <c r="BG3059" s="194" t="s">
        <v>7749</v>
      </c>
      <c r="BH3059" s="194" t="s">
        <v>7750</v>
      </c>
      <c r="BI3059" s="194"/>
      <c r="BJ3059" s="230">
        <v>4</v>
      </c>
      <c r="BK3059" s="230" t="s">
        <v>7751</v>
      </c>
      <c r="BL3059" s="198" t="s">
        <v>7412</v>
      </c>
      <c r="CQ3059" s="199">
        <v>1</v>
      </c>
    </row>
    <row r="3060" spans="52:95" x14ac:dyDescent="0.25">
      <c r="AZ3060" s="230" t="s">
        <v>3323</v>
      </c>
      <c r="BA3060" s="230" t="s">
        <v>5333</v>
      </c>
      <c r="BB3060" s="230">
        <v>3</v>
      </c>
      <c r="BC3060" s="194" t="s">
        <v>7781</v>
      </c>
      <c r="BD3060" s="194" t="s">
        <v>14197</v>
      </c>
      <c r="BE3060" s="194" t="s">
        <v>14194</v>
      </c>
      <c r="BH3060" s="194"/>
      <c r="BI3060" s="194"/>
      <c r="BJ3060" s="230">
        <v>4</v>
      </c>
      <c r="BK3060" s="230" t="s">
        <v>7782</v>
      </c>
      <c r="BL3060" s="198" t="s">
        <v>7412</v>
      </c>
      <c r="CQ3060" s="199">
        <v>1</v>
      </c>
    </row>
    <row r="3061" spans="52:95" x14ac:dyDescent="0.25">
      <c r="AZ3061" s="230" t="s">
        <v>3323</v>
      </c>
      <c r="BA3061" s="230" t="s">
        <v>5333</v>
      </c>
      <c r="BB3061" s="230">
        <v>4</v>
      </c>
      <c r="BC3061" s="194" t="s">
        <v>7806</v>
      </c>
      <c r="BD3061" s="194" t="s">
        <v>7807</v>
      </c>
      <c r="BE3061" s="194" t="s">
        <v>7808</v>
      </c>
      <c r="BF3061" s="194" t="s">
        <v>7654</v>
      </c>
      <c r="BG3061" s="194" t="s">
        <v>7809</v>
      </c>
      <c r="BH3061" s="194" t="s">
        <v>7810</v>
      </c>
      <c r="BI3061" s="194" t="s">
        <v>7811</v>
      </c>
      <c r="BJ3061" s="230">
        <v>4</v>
      </c>
      <c r="BK3061" s="230" t="s">
        <v>7812</v>
      </c>
      <c r="BL3061" s="198" t="s">
        <v>7412</v>
      </c>
      <c r="CQ3061" s="199">
        <v>1</v>
      </c>
    </row>
    <row r="3062" spans="52:95" x14ac:dyDescent="0.25">
      <c r="AZ3062" s="230" t="s">
        <v>3323</v>
      </c>
      <c r="BA3062" s="230" t="s">
        <v>5333</v>
      </c>
      <c r="BB3062" s="230">
        <v>5</v>
      </c>
      <c r="BC3062" s="194" t="s">
        <v>7836</v>
      </c>
      <c r="BD3062" s="194" t="s">
        <v>7837</v>
      </c>
      <c r="BE3062" s="194" t="s">
        <v>7838</v>
      </c>
      <c r="BF3062" s="194" t="s">
        <v>7839</v>
      </c>
      <c r="BG3062" s="194" t="s">
        <v>7840</v>
      </c>
      <c r="BH3062" s="194" t="s">
        <v>7533</v>
      </c>
      <c r="BI3062" s="194"/>
      <c r="BJ3062" s="230">
        <v>4</v>
      </c>
      <c r="BK3062" s="230" t="s">
        <v>7841</v>
      </c>
      <c r="BL3062" s="198" t="s">
        <v>7412</v>
      </c>
      <c r="CQ3062" s="199">
        <v>1</v>
      </c>
    </row>
    <row r="3063" spans="52:95" x14ac:dyDescent="0.25">
      <c r="AZ3063" s="230" t="s">
        <v>3343</v>
      </c>
      <c r="BA3063" s="230" t="s">
        <v>5332</v>
      </c>
      <c r="BB3063" s="230">
        <v>1</v>
      </c>
      <c r="BC3063" s="194" t="s">
        <v>7408</v>
      </c>
      <c r="BD3063" s="194" t="s">
        <v>14198</v>
      </c>
      <c r="BE3063" s="194" t="s">
        <v>14160</v>
      </c>
      <c r="BF3063" s="194" t="s">
        <v>11947</v>
      </c>
      <c r="BJ3063" s="230">
        <v>4</v>
      </c>
      <c r="BK3063" s="230" t="s">
        <v>7411</v>
      </c>
      <c r="BL3063" s="198" t="s">
        <v>7412</v>
      </c>
      <c r="CQ3063" s="199">
        <v>1</v>
      </c>
    </row>
    <row r="3064" spans="52:95" x14ac:dyDescent="0.25">
      <c r="AZ3064" s="230" t="s">
        <v>3343</v>
      </c>
      <c r="BA3064" s="230" t="s">
        <v>5332</v>
      </c>
      <c r="BB3064" s="230">
        <v>2</v>
      </c>
      <c r="BC3064" s="194" t="s">
        <v>7439</v>
      </c>
      <c r="BD3064" s="194" t="s">
        <v>14198</v>
      </c>
      <c r="BE3064" s="194" t="s">
        <v>7441</v>
      </c>
      <c r="BF3064" s="194" t="s">
        <v>7442</v>
      </c>
      <c r="BG3064" s="194" t="s">
        <v>7443</v>
      </c>
      <c r="BJ3064" s="230">
        <v>4</v>
      </c>
      <c r="BK3064" s="230" t="s">
        <v>7444</v>
      </c>
      <c r="BL3064" s="198" t="s">
        <v>7412</v>
      </c>
      <c r="CQ3064" s="199">
        <v>1</v>
      </c>
    </row>
    <row r="3065" spans="52:95" x14ac:dyDescent="0.25">
      <c r="AZ3065" s="230" t="s">
        <v>3343</v>
      </c>
      <c r="BA3065" s="230" t="s">
        <v>5332</v>
      </c>
      <c r="BB3065" s="230">
        <v>3</v>
      </c>
      <c r="BC3065" s="194" t="s">
        <v>7472</v>
      </c>
      <c r="BD3065" s="194" t="s">
        <v>14198</v>
      </c>
      <c r="BE3065" s="194" t="s">
        <v>14199</v>
      </c>
      <c r="BJ3065" s="230">
        <v>4</v>
      </c>
      <c r="BK3065" s="230" t="s">
        <v>7474</v>
      </c>
      <c r="BL3065" s="198" t="s">
        <v>7412</v>
      </c>
      <c r="CQ3065" s="199">
        <v>1</v>
      </c>
    </row>
    <row r="3066" spans="52:95" x14ac:dyDescent="0.25">
      <c r="AZ3066" s="230" t="s">
        <v>3343</v>
      </c>
      <c r="BA3066" s="230" t="s">
        <v>5332</v>
      </c>
      <c r="BB3066" s="230">
        <v>4</v>
      </c>
      <c r="BC3066" s="194" t="s">
        <v>7502</v>
      </c>
      <c r="BD3066" s="194" t="s">
        <v>14198</v>
      </c>
      <c r="BE3066" s="194" t="s">
        <v>14119</v>
      </c>
      <c r="BJ3066" s="230">
        <v>4</v>
      </c>
      <c r="BK3066" s="230" t="s">
        <v>7504</v>
      </c>
      <c r="BL3066" s="198" t="s">
        <v>7412</v>
      </c>
      <c r="CQ3066" s="199">
        <v>1</v>
      </c>
    </row>
    <row r="3067" spans="52:95" x14ac:dyDescent="0.25">
      <c r="AZ3067" s="230" t="s">
        <v>3343</v>
      </c>
      <c r="BA3067" s="230" t="s">
        <v>5332</v>
      </c>
      <c r="BB3067" s="230">
        <v>5</v>
      </c>
      <c r="BC3067" s="194" t="s">
        <v>7529</v>
      </c>
      <c r="BD3067" s="194" t="s">
        <v>14198</v>
      </c>
      <c r="BE3067" s="194" t="s">
        <v>14200</v>
      </c>
      <c r="BF3067" s="194" t="s">
        <v>7532</v>
      </c>
      <c r="BG3067" s="194" t="s">
        <v>7533</v>
      </c>
      <c r="BJ3067" s="230">
        <v>4</v>
      </c>
      <c r="BK3067" s="230" t="s">
        <v>7534</v>
      </c>
      <c r="BL3067" s="198" t="s">
        <v>7412</v>
      </c>
      <c r="CQ3067" s="199">
        <v>1</v>
      </c>
    </row>
    <row r="3068" spans="52:95" x14ac:dyDescent="0.25">
      <c r="AZ3068" s="230" t="s">
        <v>3343</v>
      </c>
      <c r="BA3068" s="230" t="s">
        <v>7562</v>
      </c>
      <c r="BB3068" s="230">
        <v>1</v>
      </c>
      <c r="BC3068" s="194" t="s">
        <v>7563</v>
      </c>
      <c r="BD3068" s="194" t="s">
        <v>14201</v>
      </c>
      <c r="BJ3068" s="230">
        <v>4</v>
      </c>
      <c r="BK3068" s="230" t="s">
        <v>7564</v>
      </c>
      <c r="BL3068" s="198" t="s">
        <v>7412</v>
      </c>
      <c r="CQ3068" s="199">
        <v>1</v>
      </c>
    </row>
    <row r="3069" spans="52:95" x14ac:dyDescent="0.25">
      <c r="AZ3069" s="230" t="s">
        <v>3343</v>
      </c>
      <c r="BA3069" s="230" t="s">
        <v>7562</v>
      </c>
      <c r="BB3069" s="230">
        <v>2</v>
      </c>
      <c r="BC3069" s="194" t="s">
        <v>7589</v>
      </c>
      <c r="BD3069" s="194" t="s">
        <v>7590</v>
      </c>
      <c r="BE3069" s="194" t="s">
        <v>7591</v>
      </c>
      <c r="BF3069" s="194" t="s">
        <v>7443</v>
      </c>
      <c r="BG3069" s="194" t="s">
        <v>7442</v>
      </c>
      <c r="BH3069" s="230" t="s">
        <v>7592</v>
      </c>
      <c r="BJ3069" s="230">
        <v>4</v>
      </c>
      <c r="BK3069" s="230" t="s">
        <v>7593</v>
      </c>
      <c r="BL3069" s="198" t="s">
        <v>7412</v>
      </c>
      <c r="CQ3069" s="199">
        <v>1</v>
      </c>
    </row>
    <row r="3070" spans="52:95" x14ac:dyDescent="0.25">
      <c r="AZ3070" s="230" t="s">
        <v>3343</v>
      </c>
      <c r="BA3070" s="230" t="s">
        <v>7562</v>
      </c>
      <c r="BB3070" s="230">
        <v>3</v>
      </c>
      <c r="BC3070" s="194" t="s">
        <v>7620</v>
      </c>
      <c r="BD3070" s="194" t="s">
        <v>14199</v>
      </c>
      <c r="BJ3070" s="230">
        <v>4</v>
      </c>
      <c r="BK3070" s="230" t="s">
        <v>7622</v>
      </c>
      <c r="BL3070" s="198" t="s">
        <v>7412</v>
      </c>
      <c r="CQ3070" s="199">
        <v>1</v>
      </c>
    </row>
    <row r="3071" spans="52:95" x14ac:dyDescent="0.25">
      <c r="AZ3071" s="230" t="s">
        <v>3343</v>
      </c>
      <c r="BA3071" s="230" t="s">
        <v>7562</v>
      </c>
      <c r="BB3071" s="230">
        <v>4</v>
      </c>
      <c r="BC3071" s="194" t="s">
        <v>7649</v>
      </c>
      <c r="BD3071" s="194" t="s">
        <v>7650</v>
      </c>
      <c r="BE3071" s="194" t="s">
        <v>7651</v>
      </c>
      <c r="BF3071" s="194" t="s">
        <v>7652</v>
      </c>
      <c r="BG3071" s="194" t="s">
        <v>7653</v>
      </c>
      <c r="BH3071" s="230" t="s">
        <v>7654</v>
      </c>
      <c r="BI3071" s="230" t="s">
        <v>7655</v>
      </c>
      <c r="BJ3071" s="230">
        <v>4</v>
      </c>
      <c r="BK3071" s="230" t="s">
        <v>7656</v>
      </c>
      <c r="BL3071" s="198" t="s">
        <v>7412</v>
      </c>
      <c r="CQ3071" s="199">
        <v>1</v>
      </c>
    </row>
    <row r="3072" spans="52:95" x14ac:dyDescent="0.25">
      <c r="AZ3072" s="230" t="s">
        <v>3343</v>
      </c>
      <c r="BA3072" s="230" t="s">
        <v>7562</v>
      </c>
      <c r="BB3072" s="230">
        <v>5</v>
      </c>
      <c r="BC3072" s="194" t="s">
        <v>7686</v>
      </c>
      <c r="BD3072" s="194" t="s">
        <v>7687</v>
      </c>
      <c r="BE3072" s="194" t="s">
        <v>7688</v>
      </c>
      <c r="BF3072" s="194" t="s">
        <v>7689</v>
      </c>
      <c r="BG3072" s="194" t="s">
        <v>7690</v>
      </c>
      <c r="BH3072" s="230" t="s">
        <v>7691</v>
      </c>
      <c r="BJ3072" s="230">
        <v>4</v>
      </c>
      <c r="BK3072" s="230" t="s">
        <v>7692</v>
      </c>
      <c r="BL3072" s="198" t="s">
        <v>7412</v>
      </c>
      <c r="CQ3072" s="199">
        <v>1</v>
      </c>
    </row>
    <row r="3073" spans="52:95" x14ac:dyDescent="0.25">
      <c r="AZ3073" s="230" t="s">
        <v>3343</v>
      </c>
      <c r="BA3073" s="230" t="s">
        <v>5333</v>
      </c>
      <c r="BB3073" s="230">
        <v>1</v>
      </c>
      <c r="BC3073" s="194" t="s">
        <v>7719</v>
      </c>
      <c r="BD3073" s="194" t="s">
        <v>14160</v>
      </c>
      <c r="BE3073" s="194" t="s">
        <v>11947</v>
      </c>
      <c r="BH3073" s="194"/>
      <c r="BI3073" s="194"/>
      <c r="BJ3073" s="230">
        <v>4</v>
      </c>
      <c r="BK3073" s="230" t="s">
        <v>7720</v>
      </c>
      <c r="BL3073" s="198" t="s">
        <v>7412</v>
      </c>
      <c r="CQ3073" s="199">
        <v>1</v>
      </c>
    </row>
    <row r="3074" spans="52:95" x14ac:dyDescent="0.25">
      <c r="AZ3074" s="230" t="s">
        <v>3343</v>
      </c>
      <c r="BA3074" s="230" t="s">
        <v>5333</v>
      </c>
      <c r="BB3074" s="230">
        <v>2</v>
      </c>
      <c r="BC3074" s="194" t="s">
        <v>7745</v>
      </c>
      <c r="BD3074" s="194" t="s">
        <v>7746</v>
      </c>
      <c r="BE3074" s="194" t="s">
        <v>7747</v>
      </c>
      <c r="BF3074" s="194" t="s">
        <v>7748</v>
      </c>
      <c r="BG3074" s="194" t="s">
        <v>7749</v>
      </c>
      <c r="BH3074" s="194" t="s">
        <v>7750</v>
      </c>
      <c r="BI3074" s="194"/>
      <c r="BJ3074" s="230">
        <v>4</v>
      </c>
      <c r="BK3074" s="230" t="s">
        <v>7751</v>
      </c>
      <c r="BL3074" s="198" t="s">
        <v>7412</v>
      </c>
      <c r="CQ3074" s="199">
        <v>1</v>
      </c>
    </row>
    <row r="3075" spans="52:95" x14ac:dyDescent="0.25">
      <c r="AZ3075" s="230" t="s">
        <v>3343</v>
      </c>
      <c r="BA3075" s="230" t="s">
        <v>5333</v>
      </c>
      <c r="BB3075" s="230">
        <v>3</v>
      </c>
      <c r="BC3075" s="194" t="s">
        <v>7781</v>
      </c>
      <c r="BD3075" s="194" t="s">
        <v>14202</v>
      </c>
      <c r="BE3075" s="194" t="s">
        <v>14199</v>
      </c>
      <c r="BH3075" s="194"/>
      <c r="BI3075" s="194"/>
      <c r="BJ3075" s="230">
        <v>4</v>
      </c>
      <c r="BK3075" s="230" t="s">
        <v>7782</v>
      </c>
      <c r="BL3075" s="198" t="s">
        <v>7412</v>
      </c>
      <c r="CQ3075" s="199">
        <v>1</v>
      </c>
    </row>
    <row r="3076" spans="52:95" x14ac:dyDescent="0.25">
      <c r="AZ3076" s="230" t="s">
        <v>3343</v>
      </c>
      <c r="BA3076" s="230" t="s">
        <v>5333</v>
      </c>
      <c r="BB3076" s="230">
        <v>4</v>
      </c>
      <c r="BC3076" s="194" t="s">
        <v>7806</v>
      </c>
      <c r="BD3076" s="194" t="s">
        <v>7807</v>
      </c>
      <c r="BE3076" s="194" t="s">
        <v>7808</v>
      </c>
      <c r="BF3076" s="194" t="s">
        <v>7654</v>
      </c>
      <c r="BG3076" s="194" t="s">
        <v>7809</v>
      </c>
      <c r="BH3076" s="194" t="s">
        <v>7810</v>
      </c>
      <c r="BI3076" s="194" t="s">
        <v>7811</v>
      </c>
      <c r="BJ3076" s="230">
        <v>4</v>
      </c>
      <c r="BK3076" s="230" t="s">
        <v>7812</v>
      </c>
      <c r="BL3076" s="198" t="s">
        <v>7412</v>
      </c>
      <c r="CQ3076" s="199">
        <v>1</v>
      </c>
    </row>
    <row r="3077" spans="52:95" x14ac:dyDescent="0.25">
      <c r="AZ3077" s="230" t="s">
        <v>3343</v>
      </c>
      <c r="BA3077" s="230" t="s">
        <v>5333</v>
      </c>
      <c r="BB3077" s="230">
        <v>5</v>
      </c>
      <c r="BC3077" s="194" t="s">
        <v>7836</v>
      </c>
      <c r="BD3077" s="194" t="s">
        <v>7837</v>
      </c>
      <c r="BE3077" s="194" t="s">
        <v>7838</v>
      </c>
      <c r="BF3077" s="194" t="s">
        <v>7839</v>
      </c>
      <c r="BG3077" s="194" t="s">
        <v>7840</v>
      </c>
      <c r="BH3077" s="194" t="s">
        <v>7533</v>
      </c>
      <c r="BI3077" s="194"/>
      <c r="BJ3077" s="230">
        <v>4</v>
      </c>
      <c r="BK3077" s="230" t="s">
        <v>7841</v>
      </c>
      <c r="BL3077" s="198" t="s">
        <v>7412</v>
      </c>
      <c r="CQ3077" s="199">
        <v>1</v>
      </c>
    </row>
    <row r="3078" spans="52:95" x14ac:dyDescent="0.25">
      <c r="AZ3078" s="230" t="s">
        <v>3367</v>
      </c>
      <c r="BA3078" s="230" t="s">
        <v>5332</v>
      </c>
      <c r="BB3078" s="230">
        <v>1</v>
      </c>
      <c r="BC3078" s="194" t="s">
        <v>7408</v>
      </c>
      <c r="BD3078" s="194" t="s">
        <v>14203</v>
      </c>
      <c r="BE3078" s="194" t="s">
        <v>14204</v>
      </c>
      <c r="BF3078" s="194" t="s">
        <v>11965</v>
      </c>
      <c r="BJ3078" s="230">
        <v>4</v>
      </c>
      <c r="BK3078" s="230" t="s">
        <v>7411</v>
      </c>
      <c r="BL3078" s="198" t="s">
        <v>7412</v>
      </c>
      <c r="CQ3078" s="199">
        <v>1</v>
      </c>
    </row>
    <row r="3079" spans="52:95" x14ac:dyDescent="0.25">
      <c r="AZ3079" s="230" t="s">
        <v>3367</v>
      </c>
      <c r="BA3079" s="230" t="s">
        <v>5332</v>
      </c>
      <c r="BB3079" s="230">
        <v>2</v>
      </c>
      <c r="BC3079" s="194" t="s">
        <v>7439</v>
      </c>
      <c r="BD3079" s="194" t="s">
        <v>14203</v>
      </c>
      <c r="BE3079" s="194" t="s">
        <v>7441</v>
      </c>
      <c r="BF3079" s="194" t="s">
        <v>7442</v>
      </c>
      <c r="BG3079" s="194" t="s">
        <v>7443</v>
      </c>
      <c r="BJ3079" s="230">
        <v>4</v>
      </c>
      <c r="BK3079" s="230" t="s">
        <v>7444</v>
      </c>
      <c r="BL3079" s="198" t="s">
        <v>7412</v>
      </c>
      <c r="CQ3079" s="199">
        <v>1</v>
      </c>
    </row>
    <row r="3080" spans="52:95" x14ac:dyDescent="0.25">
      <c r="AZ3080" s="230" t="s">
        <v>3367</v>
      </c>
      <c r="BA3080" s="230" t="s">
        <v>5332</v>
      </c>
      <c r="BB3080" s="230">
        <v>3</v>
      </c>
      <c r="BC3080" s="194" t="s">
        <v>7472</v>
      </c>
      <c r="BD3080" s="194" t="s">
        <v>14203</v>
      </c>
      <c r="BE3080" s="194" t="s">
        <v>14205</v>
      </c>
      <c r="BJ3080" s="230">
        <v>4</v>
      </c>
      <c r="BK3080" s="230" t="s">
        <v>7474</v>
      </c>
      <c r="BL3080" s="198" t="s">
        <v>7412</v>
      </c>
      <c r="CQ3080" s="199">
        <v>1</v>
      </c>
    </row>
    <row r="3081" spans="52:95" x14ac:dyDescent="0.25">
      <c r="AZ3081" s="230" t="s">
        <v>3367</v>
      </c>
      <c r="BA3081" s="230" t="s">
        <v>5332</v>
      </c>
      <c r="BB3081" s="230">
        <v>4</v>
      </c>
      <c r="BC3081" s="194" t="s">
        <v>7502</v>
      </c>
      <c r="BD3081" s="194" t="s">
        <v>14203</v>
      </c>
      <c r="BE3081" s="194" t="s">
        <v>14119</v>
      </c>
      <c r="BJ3081" s="230">
        <v>4</v>
      </c>
      <c r="BK3081" s="230" t="s">
        <v>7504</v>
      </c>
      <c r="BL3081" s="198" t="s">
        <v>7412</v>
      </c>
      <c r="CQ3081" s="199">
        <v>1</v>
      </c>
    </row>
    <row r="3082" spans="52:95" x14ac:dyDescent="0.25">
      <c r="AZ3082" s="230" t="s">
        <v>3367</v>
      </c>
      <c r="BA3082" s="230" t="s">
        <v>5332</v>
      </c>
      <c r="BB3082" s="230">
        <v>5</v>
      </c>
      <c r="BC3082" s="194" t="s">
        <v>7529</v>
      </c>
      <c r="BD3082" s="194" t="s">
        <v>14203</v>
      </c>
      <c r="BE3082" s="194" t="s">
        <v>14206</v>
      </c>
      <c r="BF3082" s="194" t="s">
        <v>7532</v>
      </c>
      <c r="BG3082" s="194" t="s">
        <v>7533</v>
      </c>
      <c r="BJ3082" s="230">
        <v>4</v>
      </c>
      <c r="BK3082" s="230" t="s">
        <v>7534</v>
      </c>
      <c r="BL3082" s="198" t="s">
        <v>7412</v>
      </c>
      <c r="CQ3082" s="199">
        <v>1</v>
      </c>
    </row>
    <row r="3083" spans="52:95" x14ac:dyDescent="0.25">
      <c r="AZ3083" s="230" t="s">
        <v>3367</v>
      </c>
      <c r="BA3083" s="230" t="s">
        <v>7562</v>
      </c>
      <c r="BB3083" s="230">
        <v>1</v>
      </c>
      <c r="BC3083" s="194" t="s">
        <v>7563</v>
      </c>
      <c r="BD3083" s="194" t="s">
        <v>14207</v>
      </c>
      <c r="BJ3083" s="230">
        <v>4</v>
      </c>
      <c r="BK3083" s="230" t="s">
        <v>7564</v>
      </c>
      <c r="BL3083" s="198" t="s">
        <v>7412</v>
      </c>
      <c r="CQ3083" s="199">
        <v>1</v>
      </c>
    </row>
    <row r="3084" spans="52:95" x14ac:dyDescent="0.25">
      <c r="AZ3084" s="230" t="s">
        <v>3367</v>
      </c>
      <c r="BA3084" s="230" t="s">
        <v>7562</v>
      </c>
      <c r="BB3084" s="230">
        <v>2</v>
      </c>
      <c r="BC3084" s="194" t="s">
        <v>7589</v>
      </c>
      <c r="BD3084" s="194" t="s">
        <v>7590</v>
      </c>
      <c r="BE3084" s="194" t="s">
        <v>7591</v>
      </c>
      <c r="BF3084" s="194" t="s">
        <v>7443</v>
      </c>
      <c r="BG3084" s="194" t="s">
        <v>7442</v>
      </c>
      <c r="BH3084" s="230" t="s">
        <v>7592</v>
      </c>
      <c r="BJ3084" s="230">
        <v>4</v>
      </c>
      <c r="BK3084" s="230" t="s">
        <v>7593</v>
      </c>
      <c r="BL3084" s="198" t="s">
        <v>7412</v>
      </c>
      <c r="CQ3084" s="199">
        <v>1</v>
      </c>
    </row>
    <row r="3085" spans="52:95" x14ac:dyDescent="0.25">
      <c r="AZ3085" s="230" t="s">
        <v>3367</v>
      </c>
      <c r="BA3085" s="230" t="s">
        <v>7562</v>
      </c>
      <c r="BB3085" s="230">
        <v>3</v>
      </c>
      <c r="BC3085" s="194" t="s">
        <v>7620</v>
      </c>
      <c r="BD3085" s="194" t="s">
        <v>14205</v>
      </c>
      <c r="BJ3085" s="230">
        <v>4</v>
      </c>
      <c r="BK3085" s="230" t="s">
        <v>7622</v>
      </c>
      <c r="BL3085" s="198" t="s">
        <v>7412</v>
      </c>
      <c r="CQ3085" s="199">
        <v>1</v>
      </c>
    </row>
    <row r="3086" spans="52:95" x14ac:dyDescent="0.25">
      <c r="AZ3086" s="230" t="s">
        <v>3367</v>
      </c>
      <c r="BA3086" s="230" t="s">
        <v>7562</v>
      </c>
      <c r="BB3086" s="230">
        <v>4</v>
      </c>
      <c r="BC3086" s="194" t="s">
        <v>7649</v>
      </c>
      <c r="BD3086" s="194" t="s">
        <v>7650</v>
      </c>
      <c r="BE3086" s="194" t="s">
        <v>7651</v>
      </c>
      <c r="BF3086" s="194" t="s">
        <v>7652</v>
      </c>
      <c r="BG3086" s="194" t="s">
        <v>7653</v>
      </c>
      <c r="BH3086" s="230" t="s">
        <v>7654</v>
      </c>
      <c r="BI3086" s="230" t="s">
        <v>7655</v>
      </c>
      <c r="BJ3086" s="230">
        <v>4</v>
      </c>
      <c r="BK3086" s="230" t="s">
        <v>7656</v>
      </c>
      <c r="BL3086" s="198" t="s">
        <v>7412</v>
      </c>
      <c r="CQ3086" s="199">
        <v>1</v>
      </c>
    </row>
    <row r="3087" spans="52:95" x14ac:dyDescent="0.25">
      <c r="AZ3087" s="230" t="s">
        <v>3367</v>
      </c>
      <c r="BA3087" s="230" t="s">
        <v>7562</v>
      </c>
      <c r="BB3087" s="230">
        <v>5</v>
      </c>
      <c r="BC3087" s="194" t="s">
        <v>7686</v>
      </c>
      <c r="BD3087" s="194" t="s">
        <v>7687</v>
      </c>
      <c r="BE3087" s="194" t="s">
        <v>7688</v>
      </c>
      <c r="BF3087" s="194" t="s">
        <v>7689</v>
      </c>
      <c r="BG3087" s="194" t="s">
        <v>7690</v>
      </c>
      <c r="BH3087" s="230" t="s">
        <v>7691</v>
      </c>
      <c r="BJ3087" s="230">
        <v>4</v>
      </c>
      <c r="BK3087" s="230" t="s">
        <v>7692</v>
      </c>
      <c r="BL3087" s="198" t="s">
        <v>7412</v>
      </c>
      <c r="CQ3087" s="199">
        <v>1</v>
      </c>
    </row>
    <row r="3088" spans="52:95" x14ac:dyDescent="0.25">
      <c r="AZ3088" s="230" t="s">
        <v>3367</v>
      </c>
      <c r="BA3088" s="230" t="s">
        <v>5333</v>
      </c>
      <c r="BB3088" s="230">
        <v>1</v>
      </c>
      <c r="BC3088" s="194" t="s">
        <v>7719</v>
      </c>
      <c r="BD3088" s="194" t="s">
        <v>14204</v>
      </c>
      <c r="BE3088" s="194" t="s">
        <v>11965</v>
      </c>
      <c r="BH3088" s="194"/>
      <c r="BI3088" s="194"/>
      <c r="BJ3088" s="230">
        <v>4</v>
      </c>
      <c r="BK3088" s="230" t="s">
        <v>7720</v>
      </c>
      <c r="BL3088" s="198" t="s">
        <v>7412</v>
      </c>
      <c r="CQ3088" s="199">
        <v>1</v>
      </c>
    </row>
    <row r="3089" spans="52:95" x14ac:dyDescent="0.25">
      <c r="AZ3089" s="230" t="s">
        <v>3367</v>
      </c>
      <c r="BA3089" s="230" t="s">
        <v>5333</v>
      </c>
      <c r="BB3089" s="230">
        <v>2</v>
      </c>
      <c r="BC3089" s="194" t="s">
        <v>7745</v>
      </c>
      <c r="BD3089" s="194" t="s">
        <v>7746</v>
      </c>
      <c r="BE3089" s="194" t="s">
        <v>7747</v>
      </c>
      <c r="BF3089" s="194" t="s">
        <v>7748</v>
      </c>
      <c r="BG3089" s="194" t="s">
        <v>7749</v>
      </c>
      <c r="BH3089" s="194" t="s">
        <v>7750</v>
      </c>
      <c r="BI3089" s="194"/>
      <c r="BJ3089" s="230">
        <v>4</v>
      </c>
      <c r="BK3089" s="230" t="s">
        <v>7751</v>
      </c>
      <c r="BL3089" s="198" t="s">
        <v>7412</v>
      </c>
      <c r="CQ3089" s="199">
        <v>1</v>
      </c>
    </row>
    <row r="3090" spans="52:95" x14ac:dyDescent="0.25">
      <c r="AZ3090" s="230" t="s">
        <v>3367</v>
      </c>
      <c r="BA3090" s="230" t="s">
        <v>5333</v>
      </c>
      <c r="BB3090" s="230">
        <v>3</v>
      </c>
      <c r="BC3090" s="194" t="s">
        <v>7781</v>
      </c>
      <c r="BD3090" s="194" t="s">
        <v>14208</v>
      </c>
      <c r="BE3090" s="194" t="s">
        <v>14205</v>
      </c>
      <c r="BH3090" s="194"/>
      <c r="BI3090" s="194"/>
      <c r="BJ3090" s="230">
        <v>4</v>
      </c>
      <c r="BK3090" s="230" t="s">
        <v>7782</v>
      </c>
      <c r="BL3090" s="198" t="s">
        <v>7412</v>
      </c>
      <c r="CQ3090" s="199">
        <v>1</v>
      </c>
    </row>
    <row r="3091" spans="52:95" x14ac:dyDescent="0.25">
      <c r="AZ3091" s="230" t="s">
        <v>3367</v>
      </c>
      <c r="BA3091" s="230" t="s">
        <v>5333</v>
      </c>
      <c r="BB3091" s="230">
        <v>4</v>
      </c>
      <c r="BC3091" s="194" t="s">
        <v>7806</v>
      </c>
      <c r="BD3091" s="194" t="s">
        <v>7807</v>
      </c>
      <c r="BE3091" s="194" t="s">
        <v>7808</v>
      </c>
      <c r="BF3091" s="194" t="s">
        <v>7654</v>
      </c>
      <c r="BG3091" s="194" t="s">
        <v>7809</v>
      </c>
      <c r="BH3091" s="194" t="s">
        <v>7810</v>
      </c>
      <c r="BI3091" s="194" t="s">
        <v>7811</v>
      </c>
      <c r="BJ3091" s="230">
        <v>4</v>
      </c>
      <c r="BK3091" s="230" t="s">
        <v>7812</v>
      </c>
      <c r="BL3091" s="198" t="s">
        <v>7412</v>
      </c>
      <c r="CQ3091" s="199">
        <v>1</v>
      </c>
    </row>
    <row r="3092" spans="52:95" x14ac:dyDescent="0.25">
      <c r="AZ3092" s="230" t="s">
        <v>3367</v>
      </c>
      <c r="BA3092" s="230" t="s">
        <v>5333</v>
      </c>
      <c r="BB3092" s="230">
        <v>5</v>
      </c>
      <c r="BC3092" s="194" t="s">
        <v>7836</v>
      </c>
      <c r="BD3092" s="194" t="s">
        <v>7837</v>
      </c>
      <c r="BE3092" s="194" t="s">
        <v>7838</v>
      </c>
      <c r="BF3092" s="194" t="s">
        <v>7839</v>
      </c>
      <c r="BG3092" s="194" t="s">
        <v>7840</v>
      </c>
      <c r="BH3092" s="194" t="s">
        <v>7533</v>
      </c>
      <c r="BI3092" s="194"/>
      <c r="BJ3092" s="230">
        <v>4</v>
      </c>
      <c r="BK3092" s="230" t="s">
        <v>7841</v>
      </c>
      <c r="BL3092" s="198" t="s">
        <v>7412</v>
      </c>
      <c r="CQ3092" s="199">
        <v>1</v>
      </c>
    </row>
    <row r="3093" spans="52:95" x14ac:dyDescent="0.25">
      <c r="AZ3093" s="230" t="s">
        <v>3388</v>
      </c>
      <c r="BA3093" s="230" t="s">
        <v>5332</v>
      </c>
      <c r="BB3093" s="230">
        <v>1</v>
      </c>
      <c r="BC3093" s="194" t="s">
        <v>7408</v>
      </c>
      <c r="BD3093" s="194" t="s">
        <v>14209</v>
      </c>
      <c r="BE3093" s="194" t="s">
        <v>14204</v>
      </c>
      <c r="BF3093" s="194" t="s">
        <v>14210</v>
      </c>
      <c r="BJ3093" s="230">
        <v>4</v>
      </c>
      <c r="BK3093" s="230" t="s">
        <v>7411</v>
      </c>
      <c r="BL3093" s="198" t="s">
        <v>7412</v>
      </c>
      <c r="CQ3093" s="199">
        <v>1</v>
      </c>
    </row>
    <row r="3094" spans="52:95" x14ac:dyDescent="0.25">
      <c r="AZ3094" s="230" t="s">
        <v>3388</v>
      </c>
      <c r="BA3094" s="230" t="s">
        <v>5332</v>
      </c>
      <c r="BB3094" s="230">
        <v>2</v>
      </c>
      <c r="BC3094" s="194" t="s">
        <v>7439</v>
      </c>
      <c r="BD3094" s="194" t="s">
        <v>14209</v>
      </c>
      <c r="BE3094" s="194" t="s">
        <v>7441</v>
      </c>
      <c r="BF3094" s="194" t="s">
        <v>7442</v>
      </c>
      <c r="BG3094" s="194" t="s">
        <v>7443</v>
      </c>
      <c r="BJ3094" s="230">
        <v>4</v>
      </c>
      <c r="BK3094" s="230" t="s">
        <v>7444</v>
      </c>
      <c r="BL3094" s="198" t="s">
        <v>7412</v>
      </c>
      <c r="CQ3094" s="199">
        <v>1</v>
      </c>
    </row>
    <row r="3095" spans="52:95" x14ac:dyDescent="0.25">
      <c r="AZ3095" s="230" t="s">
        <v>3388</v>
      </c>
      <c r="BA3095" s="230" t="s">
        <v>5332</v>
      </c>
      <c r="BB3095" s="230">
        <v>3</v>
      </c>
      <c r="BC3095" s="194" t="s">
        <v>7472</v>
      </c>
      <c r="BD3095" s="194" t="s">
        <v>14209</v>
      </c>
      <c r="BE3095" s="194" t="s">
        <v>14211</v>
      </c>
      <c r="BJ3095" s="230">
        <v>4</v>
      </c>
      <c r="BK3095" s="230" t="s">
        <v>7474</v>
      </c>
      <c r="BL3095" s="198" t="s">
        <v>7412</v>
      </c>
      <c r="CQ3095" s="199">
        <v>1</v>
      </c>
    </row>
    <row r="3096" spans="52:95" x14ac:dyDescent="0.25">
      <c r="AZ3096" s="230" t="s">
        <v>3388</v>
      </c>
      <c r="BA3096" s="230" t="s">
        <v>5332</v>
      </c>
      <c r="BB3096" s="230">
        <v>4</v>
      </c>
      <c r="BC3096" s="194" t="s">
        <v>7502</v>
      </c>
      <c r="BD3096" s="194" t="s">
        <v>14209</v>
      </c>
      <c r="BE3096" s="194" t="s">
        <v>14119</v>
      </c>
      <c r="BJ3096" s="230">
        <v>4</v>
      </c>
      <c r="BK3096" s="230" t="s">
        <v>7504</v>
      </c>
      <c r="BL3096" s="198" t="s">
        <v>7412</v>
      </c>
      <c r="CQ3096" s="199">
        <v>1</v>
      </c>
    </row>
    <row r="3097" spans="52:95" x14ac:dyDescent="0.25">
      <c r="AZ3097" s="230" t="s">
        <v>3388</v>
      </c>
      <c r="BA3097" s="230" t="s">
        <v>5332</v>
      </c>
      <c r="BB3097" s="230">
        <v>5</v>
      </c>
      <c r="BC3097" s="194" t="s">
        <v>7529</v>
      </c>
      <c r="BD3097" s="194" t="s">
        <v>14209</v>
      </c>
      <c r="BE3097" s="194" t="s">
        <v>14212</v>
      </c>
      <c r="BF3097" s="194" t="s">
        <v>7532</v>
      </c>
      <c r="BG3097" s="194" t="s">
        <v>7533</v>
      </c>
      <c r="BJ3097" s="230">
        <v>4</v>
      </c>
      <c r="BK3097" s="230" t="s">
        <v>7534</v>
      </c>
      <c r="BL3097" s="198" t="s">
        <v>7412</v>
      </c>
      <c r="CQ3097" s="199">
        <v>1</v>
      </c>
    </row>
    <row r="3098" spans="52:95" x14ac:dyDescent="0.25">
      <c r="AZ3098" s="230" t="s">
        <v>3388</v>
      </c>
      <c r="BA3098" s="230" t="s">
        <v>7562</v>
      </c>
      <c r="BB3098" s="230">
        <v>1</v>
      </c>
      <c r="BC3098" s="194" t="s">
        <v>7563</v>
      </c>
      <c r="BD3098" s="194" t="s">
        <v>14213</v>
      </c>
      <c r="BJ3098" s="230">
        <v>4</v>
      </c>
      <c r="BK3098" s="230" t="s">
        <v>7564</v>
      </c>
      <c r="BL3098" s="198" t="s">
        <v>7412</v>
      </c>
      <c r="CQ3098" s="199">
        <v>1</v>
      </c>
    </row>
    <row r="3099" spans="52:95" x14ac:dyDescent="0.25">
      <c r="AZ3099" s="230" t="s">
        <v>3388</v>
      </c>
      <c r="BA3099" s="230" t="s">
        <v>7562</v>
      </c>
      <c r="BB3099" s="230">
        <v>2</v>
      </c>
      <c r="BC3099" s="194" t="s">
        <v>7589</v>
      </c>
      <c r="BD3099" s="194" t="s">
        <v>7590</v>
      </c>
      <c r="BE3099" s="194" t="s">
        <v>7591</v>
      </c>
      <c r="BF3099" s="194" t="s">
        <v>7443</v>
      </c>
      <c r="BG3099" s="194" t="s">
        <v>7442</v>
      </c>
      <c r="BH3099" s="230" t="s">
        <v>7592</v>
      </c>
      <c r="BJ3099" s="230">
        <v>4</v>
      </c>
      <c r="BK3099" s="230" t="s">
        <v>7593</v>
      </c>
      <c r="BL3099" s="198" t="s">
        <v>7412</v>
      </c>
      <c r="CQ3099" s="199">
        <v>1</v>
      </c>
    </row>
    <row r="3100" spans="52:95" x14ac:dyDescent="0.25">
      <c r="AZ3100" s="230" t="s">
        <v>3388</v>
      </c>
      <c r="BA3100" s="230" t="s">
        <v>7562</v>
      </c>
      <c r="BB3100" s="230">
        <v>3</v>
      </c>
      <c r="BC3100" s="194" t="s">
        <v>7620</v>
      </c>
      <c r="BD3100" s="194" t="s">
        <v>14211</v>
      </c>
      <c r="BJ3100" s="230">
        <v>4</v>
      </c>
      <c r="BK3100" s="230" t="s">
        <v>7622</v>
      </c>
      <c r="BL3100" s="198" t="s">
        <v>7412</v>
      </c>
      <c r="CQ3100" s="199">
        <v>1</v>
      </c>
    </row>
    <row r="3101" spans="52:95" x14ac:dyDescent="0.25">
      <c r="AZ3101" s="230" t="s">
        <v>3388</v>
      </c>
      <c r="BA3101" s="230" t="s">
        <v>7562</v>
      </c>
      <c r="BB3101" s="230">
        <v>4</v>
      </c>
      <c r="BC3101" s="194" t="s">
        <v>7649</v>
      </c>
      <c r="BD3101" s="194" t="s">
        <v>7650</v>
      </c>
      <c r="BE3101" s="194" t="s">
        <v>7651</v>
      </c>
      <c r="BF3101" s="194" t="s">
        <v>7652</v>
      </c>
      <c r="BG3101" s="194" t="s">
        <v>7653</v>
      </c>
      <c r="BH3101" s="230" t="s">
        <v>7654</v>
      </c>
      <c r="BI3101" s="230" t="s">
        <v>7655</v>
      </c>
      <c r="BJ3101" s="230">
        <v>4</v>
      </c>
      <c r="BK3101" s="230" t="s">
        <v>7656</v>
      </c>
      <c r="BL3101" s="198" t="s">
        <v>7412</v>
      </c>
      <c r="CQ3101" s="199">
        <v>1</v>
      </c>
    </row>
    <row r="3102" spans="52:95" x14ac:dyDescent="0.25">
      <c r="AZ3102" s="230" t="s">
        <v>3388</v>
      </c>
      <c r="BA3102" s="230" t="s">
        <v>7562</v>
      </c>
      <c r="BB3102" s="230">
        <v>5</v>
      </c>
      <c r="BC3102" s="194" t="s">
        <v>7686</v>
      </c>
      <c r="BD3102" s="194" t="s">
        <v>7687</v>
      </c>
      <c r="BE3102" s="194" t="s">
        <v>7688</v>
      </c>
      <c r="BF3102" s="194" t="s">
        <v>7689</v>
      </c>
      <c r="BG3102" s="194" t="s">
        <v>7690</v>
      </c>
      <c r="BH3102" s="230" t="s">
        <v>7691</v>
      </c>
      <c r="BJ3102" s="230">
        <v>4</v>
      </c>
      <c r="BK3102" s="230" t="s">
        <v>7692</v>
      </c>
      <c r="BL3102" s="198" t="s">
        <v>7412</v>
      </c>
      <c r="CQ3102" s="199">
        <v>1</v>
      </c>
    </row>
    <row r="3103" spans="52:95" x14ac:dyDescent="0.25">
      <c r="AZ3103" s="230" t="s">
        <v>3388</v>
      </c>
      <c r="BA3103" s="230" t="s">
        <v>5333</v>
      </c>
      <c r="BB3103" s="230">
        <v>1</v>
      </c>
      <c r="BC3103" s="194" t="s">
        <v>7719</v>
      </c>
      <c r="BD3103" s="194" t="s">
        <v>14204</v>
      </c>
      <c r="BE3103" s="194" t="s">
        <v>14210</v>
      </c>
      <c r="BH3103" s="194"/>
      <c r="BI3103" s="194"/>
      <c r="BJ3103" s="230">
        <v>4</v>
      </c>
      <c r="BK3103" s="230" t="s">
        <v>7720</v>
      </c>
      <c r="BL3103" s="198" t="s">
        <v>7412</v>
      </c>
      <c r="CQ3103" s="199">
        <v>1</v>
      </c>
    </row>
    <row r="3104" spans="52:95" x14ac:dyDescent="0.25">
      <c r="AZ3104" s="230" t="s">
        <v>3388</v>
      </c>
      <c r="BA3104" s="230" t="s">
        <v>5333</v>
      </c>
      <c r="BB3104" s="230">
        <v>2</v>
      </c>
      <c r="BC3104" s="194" t="s">
        <v>7745</v>
      </c>
      <c r="BD3104" s="194" t="s">
        <v>7746</v>
      </c>
      <c r="BE3104" s="194" t="s">
        <v>7747</v>
      </c>
      <c r="BF3104" s="194" t="s">
        <v>7748</v>
      </c>
      <c r="BG3104" s="194" t="s">
        <v>7749</v>
      </c>
      <c r="BH3104" s="194" t="s">
        <v>7750</v>
      </c>
      <c r="BI3104" s="194"/>
      <c r="BJ3104" s="230">
        <v>4</v>
      </c>
      <c r="BK3104" s="230" t="s">
        <v>7751</v>
      </c>
      <c r="BL3104" s="198" t="s">
        <v>7412</v>
      </c>
      <c r="CQ3104" s="199">
        <v>1</v>
      </c>
    </row>
    <row r="3105" spans="52:95" x14ac:dyDescent="0.25">
      <c r="AZ3105" s="230" t="s">
        <v>3388</v>
      </c>
      <c r="BA3105" s="230" t="s">
        <v>5333</v>
      </c>
      <c r="BB3105" s="230">
        <v>3</v>
      </c>
      <c r="BC3105" s="194" t="s">
        <v>7781</v>
      </c>
      <c r="BD3105" s="194" t="s">
        <v>14214</v>
      </c>
      <c r="BE3105" s="194" t="s">
        <v>14211</v>
      </c>
      <c r="BH3105" s="194"/>
      <c r="BI3105" s="194"/>
      <c r="BJ3105" s="230">
        <v>4</v>
      </c>
      <c r="BK3105" s="230" t="s">
        <v>7782</v>
      </c>
      <c r="BL3105" s="198" t="s">
        <v>7412</v>
      </c>
      <c r="CQ3105" s="199">
        <v>1</v>
      </c>
    </row>
    <row r="3106" spans="52:95" x14ac:dyDescent="0.25">
      <c r="AZ3106" s="230" t="s">
        <v>3388</v>
      </c>
      <c r="BA3106" s="230" t="s">
        <v>5333</v>
      </c>
      <c r="BB3106" s="230">
        <v>4</v>
      </c>
      <c r="BC3106" s="194" t="s">
        <v>7806</v>
      </c>
      <c r="BD3106" s="194" t="s">
        <v>7807</v>
      </c>
      <c r="BE3106" s="194" t="s">
        <v>7808</v>
      </c>
      <c r="BF3106" s="194" t="s">
        <v>7654</v>
      </c>
      <c r="BG3106" s="194" t="s">
        <v>7809</v>
      </c>
      <c r="BH3106" s="194" t="s">
        <v>7810</v>
      </c>
      <c r="BI3106" s="194" t="s">
        <v>7811</v>
      </c>
      <c r="BJ3106" s="230">
        <v>4</v>
      </c>
      <c r="BK3106" s="230" t="s">
        <v>7812</v>
      </c>
      <c r="BL3106" s="198" t="s">
        <v>7412</v>
      </c>
      <c r="CQ3106" s="199">
        <v>1</v>
      </c>
    </row>
    <row r="3107" spans="52:95" x14ac:dyDescent="0.25">
      <c r="AZ3107" s="230" t="s">
        <v>3388</v>
      </c>
      <c r="BA3107" s="230" t="s">
        <v>5333</v>
      </c>
      <c r="BB3107" s="230">
        <v>5</v>
      </c>
      <c r="BC3107" s="194" t="s">
        <v>7836</v>
      </c>
      <c r="BD3107" s="194" t="s">
        <v>7837</v>
      </c>
      <c r="BE3107" s="194" t="s">
        <v>7838</v>
      </c>
      <c r="BF3107" s="194" t="s">
        <v>7839</v>
      </c>
      <c r="BG3107" s="194" t="s">
        <v>7840</v>
      </c>
      <c r="BH3107" s="194" t="s">
        <v>7533</v>
      </c>
      <c r="BI3107" s="194"/>
      <c r="BJ3107" s="230">
        <v>4</v>
      </c>
      <c r="BK3107" s="230" t="s">
        <v>7841</v>
      </c>
      <c r="BL3107" s="198" t="s">
        <v>7412</v>
      </c>
      <c r="CQ3107" s="199">
        <v>1</v>
      </c>
    </row>
    <row r="3108" spans="52:95" x14ac:dyDescent="0.25">
      <c r="AZ3108" s="230" t="s">
        <v>3410</v>
      </c>
      <c r="BA3108" s="230" t="s">
        <v>5332</v>
      </c>
      <c r="BB3108" s="230">
        <v>1</v>
      </c>
      <c r="BC3108" s="194" t="s">
        <v>7408</v>
      </c>
      <c r="BD3108" s="194" t="s">
        <v>14215</v>
      </c>
      <c r="BE3108" s="194" t="s">
        <v>14204</v>
      </c>
      <c r="BF3108" s="194" t="s">
        <v>8951</v>
      </c>
      <c r="BJ3108" s="230">
        <v>4</v>
      </c>
      <c r="BK3108" s="230" t="s">
        <v>7411</v>
      </c>
      <c r="BL3108" s="198" t="s">
        <v>7412</v>
      </c>
      <c r="CQ3108" s="199">
        <v>1</v>
      </c>
    </row>
    <row r="3109" spans="52:95" x14ac:dyDescent="0.25">
      <c r="AZ3109" s="230" t="s">
        <v>3410</v>
      </c>
      <c r="BA3109" s="230" t="s">
        <v>5332</v>
      </c>
      <c r="BB3109" s="230">
        <v>2</v>
      </c>
      <c r="BC3109" s="194" t="s">
        <v>7439</v>
      </c>
      <c r="BD3109" s="194" t="s">
        <v>14215</v>
      </c>
      <c r="BE3109" s="194" t="s">
        <v>7441</v>
      </c>
      <c r="BF3109" s="194" t="s">
        <v>7442</v>
      </c>
      <c r="BG3109" s="194" t="s">
        <v>7443</v>
      </c>
      <c r="BJ3109" s="230">
        <v>4</v>
      </c>
      <c r="BK3109" s="230" t="s">
        <v>7444</v>
      </c>
      <c r="BL3109" s="198" t="s">
        <v>7412</v>
      </c>
      <c r="CQ3109" s="199">
        <v>1</v>
      </c>
    </row>
    <row r="3110" spans="52:95" x14ac:dyDescent="0.25">
      <c r="AZ3110" s="230" t="s">
        <v>3410</v>
      </c>
      <c r="BA3110" s="230" t="s">
        <v>5332</v>
      </c>
      <c r="BB3110" s="230">
        <v>3</v>
      </c>
      <c r="BC3110" s="194" t="s">
        <v>7472</v>
      </c>
      <c r="BD3110" s="194" t="s">
        <v>14215</v>
      </c>
      <c r="BE3110" s="194" t="s">
        <v>14216</v>
      </c>
      <c r="BJ3110" s="230">
        <v>4</v>
      </c>
      <c r="BK3110" s="230" t="s">
        <v>7474</v>
      </c>
      <c r="BL3110" s="198" t="s">
        <v>7412</v>
      </c>
      <c r="CQ3110" s="199">
        <v>1</v>
      </c>
    </row>
    <row r="3111" spans="52:95" x14ac:dyDescent="0.25">
      <c r="AZ3111" s="230" t="s">
        <v>3410</v>
      </c>
      <c r="BA3111" s="230" t="s">
        <v>5332</v>
      </c>
      <c r="BB3111" s="230">
        <v>4</v>
      </c>
      <c r="BC3111" s="194" t="s">
        <v>7502</v>
      </c>
      <c r="BD3111" s="194" t="s">
        <v>14215</v>
      </c>
      <c r="BE3111" s="194" t="s">
        <v>14119</v>
      </c>
      <c r="BJ3111" s="230">
        <v>4</v>
      </c>
      <c r="BK3111" s="230" t="s">
        <v>7504</v>
      </c>
      <c r="BL3111" s="198" t="s">
        <v>7412</v>
      </c>
      <c r="CQ3111" s="199">
        <v>1</v>
      </c>
    </row>
    <row r="3112" spans="52:95" x14ac:dyDescent="0.25">
      <c r="AZ3112" s="230" t="s">
        <v>3410</v>
      </c>
      <c r="BA3112" s="230" t="s">
        <v>5332</v>
      </c>
      <c r="BB3112" s="230">
        <v>5</v>
      </c>
      <c r="BC3112" s="194" t="s">
        <v>7529</v>
      </c>
      <c r="BD3112" s="194" t="s">
        <v>14215</v>
      </c>
      <c r="BE3112" s="194" t="s">
        <v>14217</v>
      </c>
      <c r="BF3112" s="194" t="s">
        <v>7532</v>
      </c>
      <c r="BG3112" s="194" t="s">
        <v>7533</v>
      </c>
      <c r="BJ3112" s="230">
        <v>4</v>
      </c>
      <c r="BK3112" s="230" t="s">
        <v>7534</v>
      </c>
      <c r="BL3112" s="198" t="s">
        <v>7412</v>
      </c>
      <c r="CQ3112" s="199">
        <v>1</v>
      </c>
    </row>
    <row r="3113" spans="52:95" x14ac:dyDescent="0.25">
      <c r="AZ3113" s="230" t="s">
        <v>3410</v>
      </c>
      <c r="BA3113" s="230" t="s">
        <v>7562</v>
      </c>
      <c r="BB3113" s="230">
        <v>1</v>
      </c>
      <c r="BC3113" s="194" t="s">
        <v>7563</v>
      </c>
      <c r="BD3113" s="194" t="s">
        <v>14163</v>
      </c>
      <c r="BJ3113" s="230">
        <v>4</v>
      </c>
      <c r="BK3113" s="230" t="s">
        <v>7564</v>
      </c>
      <c r="BL3113" s="198" t="s">
        <v>7412</v>
      </c>
      <c r="CQ3113" s="199">
        <v>1</v>
      </c>
    </row>
    <row r="3114" spans="52:95" x14ac:dyDescent="0.25">
      <c r="AZ3114" s="230" t="s">
        <v>3410</v>
      </c>
      <c r="BA3114" s="230" t="s">
        <v>7562</v>
      </c>
      <c r="BB3114" s="230">
        <v>2</v>
      </c>
      <c r="BC3114" s="194" t="s">
        <v>7589</v>
      </c>
      <c r="BD3114" s="194" t="s">
        <v>7590</v>
      </c>
      <c r="BE3114" s="194" t="s">
        <v>7591</v>
      </c>
      <c r="BF3114" s="194" t="s">
        <v>7443</v>
      </c>
      <c r="BG3114" s="194" t="s">
        <v>7442</v>
      </c>
      <c r="BH3114" s="230" t="s">
        <v>7592</v>
      </c>
      <c r="BJ3114" s="230">
        <v>4</v>
      </c>
      <c r="BK3114" s="230" t="s">
        <v>7593</v>
      </c>
      <c r="BL3114" s="198" t="s">
        <v>7412</v>
      </c>
      <c r="CQ3114" s="199">
        <v>1</v>
      </c>
    </row>
    <row r="3115" spans="52:95" x14ac:dyDescent="0.25">
      <c r="AZ3115" s="230" t="s">
        <v>3410</v>
      </c>
      <c r="BA3115" s="230" t="s">
        <v>7562</v>
      </c>
      <c r="BB3115" s="230">
        <v>3</v>
      </c>
      <c r="BC3115" s="194" t="s">
        <v>7620</v>
      </c>
      <c r="BD3115" s="194" t="s">
        <v>14216</v>
      </c>
      <c r="BJ3115" s="230">
        <v>4</v>
      </c>
      <c r="BK3115" s="230" t="s">
        <v>7622</v>
      </c>
      <c r="BL3115" s="198" t="s">
        <v>7412</v>
      </c>
      <c r="CQ3115" s="199">
        <v>1</v>
      </c>
    </row>
    <row r="3116" spans="52:95" x14ac:dyDescent="0.25">
      <c r="AZ3116" s="230" t="s">
        <v>3410</v>
      </c>
      <c r="BA3116" s="230" t="s">
        <v>7562</v>
      </c>
      <c r="BB3116" s="230">
        <v>4</v>
      </c>
      <c r="BC3116" s="194" t="s">
        <v>7649</v>
      </c>
      <c r="BD3116" s="194" t="s">
        <v>7650</v>
      </c>
      <c r="BE3116" s="194" t="s">
        <v>7651</v>
      </c>
      <c r="BF3116" s="194" t="s">
        <v>7652</v>
      </c>
      <c r="BG3116" s="194" t="s">
        <v>7653</v>
      </c>
      <c r="BH3116" s="230" t="s">
        <v>7654</v>
      </c>
      <c r="BI3116" s="230" t="s">
        <v>7655</v>
      </c>
      <c r="BJ3116" s="230">
        <v>4</v>
      </c>
      <c r="BK3116" s="230" t="s">
        <v>7656</v>
      </c>
      <c r="BL3116" s="198" t="s">
        <v>7412</v>
      </c>
      <c r="CQ3116" s="199">
        <v>1</v>
      </c>
    </row>
    <row r="3117" spans="52:95" x14ac:dyDescent="0.25">
      <c r="AZ3117" s="230" t="s">
        <v>3410</v>
      </c>
      <c r="BA3117" s="230" t="s">
        <v>7562</v>
      </c>
      <c r="BB3117" s="230">
        <v>5</v>
      </c>
      <c r="BC3117" s="194" t="s">
        <v>7686</v>
      </c>
      <c r="BD3117" s="194" t="s">
        <v>7687</v>
      </c>
      <c r="BE3117" s="194" t="s">
        <v>7688</v>
      </c>
      <c r="BF3117" s="194" t="s">
        <v>7689</v>
      </c>
      <c r="BG3117" s="194" t="s">
        <v>7690</v>
      </c>
      <c r="BH3117" s="230" t="s">
        <v>7691</v>
      </c>
      <c r="BJ3117" s="230">
        <v>4</v>
      </c>
      <c r="BK3117" s="230" t="s">
        <v>7692</v>
      </c>
      <c r="BL3117" s="198" t="s">
        <v>7412</v>
      </c>
      <c r="CQ3117" s="199">
        <v>1</v>
      </c>
    </row>
    <row r="3118" spans="52:95" x14ac:dyDescent="0.25">
      <c r="AZ3118" s="230" t="s">
        <v>3410</v>
      </c>
      <c r="BA3118" s="230" t="s">
        <v>5333</v>
      </c>
      <c r="BB3118" s="230">
        <v>1</v>
      </c>
      <c r="BC3118" s="194" t="s">
        <v>7719</v>
      </c>
      <c r="BD3118" s="194" t="s">
        <v>14204</v>
      </c>
      <c r="BE3118" s="194" t="s">
        <v>8951</v>
      </c>
      <c r="BH3118" s="194"/>
      <c r="BI3118" s="194"/>
      <c r="BJ3118" s="230">
        <v>4</v>
      </c>
      <c r="BK3118" s="230" t="s">
        <v>7720</v>
      </c>
      <c r="BL3118" s="198" t="s">
        <v>7412</v>
      </c>
      <c r="CQ3118" s="199">
        <v>1</v>
      </c>
    </row>
    <row r="3119" spans="52:95" x14ac:dyDescent="0.25">
      <c r="AZ3119" s="230" t="s">
        <v>3410</v>
      </c>
      <c r="BA3119" s="230" t="s">
        <v>5333</v>
      </c>
      <c r="BB3119" s="230">
        <v>2</v>
      </c>
      <c r="BC3119" s="194" t="s">
        <v>7745</v>
      </c>
      <c r="BD3119" s="194" t="s">
        <v>7746</v>
      </c>
      <c r="BE3119" s="194" t="s">
        <v>7747</v>
      </c>
      <c r="BF3119" s="194" t="s">
        <v>7748</v>
      </c>
      <c r="BG3119" s="194" t="s">
        <v>7749</v>
      </c>
      <c r="BH3119" s="194" t="s">
        <v>7750</v>
      </c>
      <c r="BI3119" s="194"/>
      <c r="BJ3119" s="230">
        <v>4</v>
      </c>
      <c r="BK3119" s="230" t="s">
        <v>7751</v>
      </c>
      <c r="BL3119" s="198" t="s">
        <v>7412</v>
      </c>
      <c r="CQ3119" s="199">
        <v>1</v>
      </c>
    </row>
    <row r="3120" spans="52:95" x14ac:dyDescent="0.25">
      <c r="AZ3120" s="230" t="s">
        <v>3410</v>
      </c>
      <c r="BA3120" s="230" t="s">
        <v>5333</v>
      </c>
      <c r="BB3120" s="230">
        <v>3</v>
      </c>
      <c r="BC3120" s="194" t="s">
        <v>7781</v>
      </c>
      <c r="BD3120" s="194" t="s">
        <v>14218</v>
      </c>
      <c r="BE3120" s="194" t="s">
        <v>14216</v>
      </c>
      <c r="BH3120" s="194"/>
      <c r="BI3120" s="194"/>
      <c r="BJ3120" s="230">
        <v>4</v>
      </c>
      <c r="BK3120" s="230" t="s">
        <v>7782</v>
      </c>
      <c r="BL3120" s="198" t="s">
        <v>7412</v>
      </c>
      <c r="CQ3120" s="199">
        <v>1</v>
      </c>
    </row>
    <row r="3121" spans="52:95" x14ac:dyDescent="0.25">
      <c r="AZ3121" s="230" t="s">
        <v>3410</v>
      </c>
      <c r="BA3121" s="230" t="s">
        <v>5333</v>
      </c>
      <c r="BB3121" s="230">
        <v>4</v>
      </c>
      <c r="BC3121" s="194" t="s">
        <v>7806</v>
      </c>
      <c r="BD3121" s="194" t="s">
        <v>7807</v>
      </c>
      <c r="BE3121" s="194" t="s">
        <v>7808</v>
      </c>
      <c r="BF3121" s="194" t="s">
        <v>7654</v>
      </c>
      <c r="BG3121" s="194" t="s">
        <v>7809</v>
      </c>
      <c r="BH3121" s="194" t="s">
        <v>7810</v>
      </c>
      <c r="BI3121" s="194" t="s">
        <v>7811</v>
      </c>
      <c r="BJ3121" s="230">
        <v>4</v>
      </c>
      <c r="BK3121" s="230" t="s">
        <v>7812</v>
      </c>
      <c r="BL3121" s="198" t="s">
        <v>7412</v>
      </c>
      <c r="CQ3121" s="199">
        <v>1</v>
      </c>
    </row>
    <row r="3122" spans="52:95" x14ac:dyDescent="0.25">
      <c r="AZ3122" s="230" t="s">
        <v>3410</v>
      </c>
      <c r="BA3122" s="230" t="s">
        <v>5333</v>
      </c>
      <c r="BB3122" s="230">
        <v>5</v>
      </c>
      <c r="BC3122" s="194" t="s">
        <v>7836</v>
      </c>
      <c r="BD3122" s="194" t="s">
        <v>7837</v>
      </c>
      <c r="BE3122" s="194" t="s">
        <v>7838</v>
      </c>
      <c r="BF3122" s="194" t="s">
        <v>7839</v>
      </c>
      <c r="BG3122" s="194" t="s">
        <v>7840</v>
      </c>
      <c r="BH3122" s="194" t="s">
        <v>7533</v>
      </c>
      <c r="BI3122" s="194"/>
      <c r="BJ3122" s="230">
        <v>4</v>
      </c>
      <c r="BK3122" s="230" t="s">
        <v>7841</v>
      </c>
      <c r="BL3122" s="198" t="s">
        <v>7412</v>
      </c>
      <c r="CQ3122" s="199">
        <v>1</v>
      </c>
    </row>
    <row r="3123" spans="52:95" x14ac:dyDescent="0.25">
      <c r="AZ3123" s="230" t="s">
        <v>3430</v>
      </c>
      <c r="BA3123" s="230" t="s">
        <v>5332</v>
      </c>
      <c r="BB3123" s="230">
        <v>1</v>
      </c>
      <c r="BC3123" s="194" t="s">
        <v>7408</v>
      </c>
      <c r="BD3123" s="194" t="s">
        <v>14219</v>
      </c>
      <c r="BE3123" s="194" t="s">
        <v>14204</v>
      </c>
      <c r="BF3123" s="194" t="s">
        <v>12012</v>
      </c>
      <c r="BJ3123" s="230">
        <v>4</v>
      </c>
      <c r="BK3123" s="230" t="s">
        <v>7411</v>
      </c>
      <c r="BL3123" s="198" t="s">
        <v>7412</v>
      </c>
      <c r="CQ3123" s="199">
        <v>1</v>
      </c>
    </row>
    <row r="3124" spans="52:95" x14ac:dyDescent="0.25">
      <c r="AZ3124" s="230" t="s">
        <v>3430</v>
      </c>
      <c r="BA3124" s="230" t="s">
        <v>5332</v>
      </c>
      <c r="BB3124" s="230">
        <v>2</v>
      </c>
      <c r="BC3124" s="194" t="s">
        <v>7439</v>
      </c>
      <c r="BD3124" s="194" t="s">
        <v>14219</v>
      </c>
      <c r="BE3124" s="194" t="s">
        <v>7441</v>
      </c>
      <c r="BF3124" s="194" t="s">
        <v>7442</v>
      </c>
      <c r="BG3124" s="194" t="s">
        <v>7443</v>
      </c>
      <c r="BJ3124" s="230">
        <v>4</v>
      </c>
      <c r="BK3124" s="230" t="s">
        <v>7444</v>
      </c>
      <c r="BL3124" s="198" t="s">
        <v>7412</v>
      </c>
      <c r="CQ3124" s="199">
        <v>1</v>
      </c>
    </row>
    <row r="3125" spans="52:95" x14ac:dyDescent="0.25">
      <c r="AZ3125" s="230" t="s">
        <v>3430</v>
      </c>
      <c r="BA3125" s="230" t="s">
        <v>5332</v>
      </c>
      <c r="BB3125" s="230">
        <v>3</v>
      </c>
      <c r="BC3125" s="194" t="s">
        <v>7472</v>
      </c>
      <c r="BD3125" s="194" t="s">
        <v>14219</v>
      </c>
      <c r="BE3125" s="194" t="s">
        <v>14220</v>
      </c>
      <c r="BJ3125" s="230">
        <v>4</v>
      </c>
      <c r="BK3125" s="230" t="s">
        <v>7474</v>
      </c>
      <c r="BL3125" s="198" t="s">
        <v>7412</v>
      </c>
      <c r="CQ3125" s="199">
        <v>1</v>
      </c>
    </row>
    <row r="3126" spans="52:95" x14ac:dyDescent="0.25">
      <c r="AZ3126" s="230" t="s">
        <v>3430</v>
      </c>
      <c r="BA3126" s="230" t="s">
        <v>5332</v>
      </c>
      <c r="BB3126" s="230">
        <v>4</v>
      </c>
      <c r="BC3126" s="194" t="s">
        <v>7502</v>
      </c>
      <c r="BD3126" s="194" t="s">
        <v>14219</v>
      </c>
      <c r="BE3126" s="194" t="s">
        <v>14119</v>
      </c>
      <c r="BJ3126" s="230">
        <v>4</v>
      </c>
      <c r="BK3126" s="230" t="s">
        <v>7504</v>
      </c>
      <c r="BL3126" s="198" t="s">
        <v>7412</v>
      </c>
      <c r="CQ3126" s="199">
        <v>1</v>
      </c>
    </row>
    <row r="3127" spans="52:95" x14ac:dyDescent="0.25">
      <c r="AZ3127" s="230" t="s">
        <v>3430</v>
      </c>
      <c r="BA3127" s="230" t="s">
        <v>5332</v>
      </c>
      <c r="BB3127" s="230">
        <v>5</v>
      </c>
      <c r="BC3127" s="194" t="s">
        <v>7529</v>
      </c>
      <c r="BD3127" s="194" t="s">
        <v>14219</v>
      </c>
      <c r="BE3127" s="194" t="s">
        <v>14221</v>
      </c>
      <c r="BF3127" s="194" t="s">
        <v>7532</v>
      </c>
      <c r="BG3127" s="194" t="s">
        <v>7533</v>
      </c>
      <c r="BJ3127" s="230">
        <v>4</v>
      </c>
      <c r="BK3127" s="230" t="s">
        <v>7534</v>
      </c>
      <c r="BL3127" s="198" t="s">
        <v>7412</v>
      </c>
      <c r="CQ3127" s="199">
        <v>1</v>
      </c>
    </row>
    <row r="3128" spans="52:95" x14ac:dyDescent="0.25">
      <c r="AZ3128" s="230" t="s">
        <v>3430</v>
      </c>
      <c r="BA3128" s="230" t="s">
        <v>7562</v>
      </c>
      <c r="BB3128" s="230">
        <v>1</v>
      </c>
      <c r="BC3128" s="194" t="s">
        <v>7563</v>
      </c>
      <c r="BD3128" s="194" t="s">
        <v>14222</v>
      </c>
      <c r="BJ3128" s="230">
        <v>4</v>
      </c>
      <c r="BK3128" s="230" t="s">
        <v>7564</v>
      </c>
      <c r="BL3128" s="198" t="s">
        <v>7412</v>
      </c>
      <c r="CQ3128" s="199">
        <v>1</v>
      </c>
    </row>
    <row r="3129" spans="52:95" x14ac:dyDescent="0.25">
      <c r="AZ3129" s="230" t="s">
        <v>3430</v>
      </c>
      <c r="BA3129" s="230" t="s">
        <v>7562</v>
      </c>
      <c r="BB3129" s="230">
        <v>2</v>
      </c>
      <c r="BC3129" s="194" t="s">
        <v>7589</v>
      </c>
      <c r="BD3129" s="194" t="s">
        <v>7590</v>
      </c>
      <c r="BE3129" s="194" t="s">
        <v>7591</v>
      </c>
      <c r="BF3129" s="194" t="s">
        <v>7443</v>
      </c>
      <c r="BG3129" s="194" t="s">
        <v>7442</v>
      </c>
      <c r="BH3129" s="230" t="s">
        <v>7592</v>
      </c>
      <c r="BJ3129" s="230">
        <v>4</v>
      </c>
      <c r="BK3129" s="230" t="s">
        <v>7593</v>
      </c>
      <c r="BL3129" s="198" t="s">
        <v>7412</v>
      </c>
      <c r="CQ3129" s="199">
        <v>1</v>
      </c>
    </row>
    <row r="3130" spans="52:95" x14ac:dyDescent="0.25">
      <c r="AZ3130" s="230" t="s">
        <v>3430</v>
      </c>
      <c r="BA3130" s="230" t="s">
        <v>7562</v>
      </c>
      <c r="BB3130" s="230">
        <v>3</v>
      </c>
      <c r="BC3130" s="194" t="s">
        <v>7620</v>
      </c>
      <c r="BD3130" s="194" t="s">
        <v>14220</v>
      </c>
      <c r="BJ3130" s="230">
        <v>4</v>
      </c>
      <c r="BK3130" s="230" t="s">
        <v>7622</v>
      </c>
      <c r="BL3130" s="198" t="s">
        <v>7412</v>
      </c>
      <c r="CQ3130" s="199">
        <v>1</v>
      </c>
    </row>
    <row r="3131" spans="52:95" x14ac:dyDescent="0.25">
      <c r="AZ3131" s="230" t="s">
        <v>3430</v>
      </c>
      <c r="BA3131" s="230" t="s">
        <v>7562</v>
      </c>
      <c r="BB3131" s="230">
        <v>4</v>
      </c>
      <c r="BC3131" s="194" t="s">
        <v>7649</v>
      </c>
      <c r="BD3131" s="194" t="s">
        <v>7650</v>
      </c>
      <c r="BE3131" s="194" t="s">
        <v>7651</v>
      </c>
      <c r="BF3131" s="194" t="s">
        <v>7652</v>
      </c>
      <c r="BG3131" s="194" t="s">
        <v>7653</v>
      </c>
      <c r="BH3131" s="230" t="s">
        <v>7654</v>
      </c>
      <c r="BI3131" s="230" t="s">
        <v>7655</v>
      </c>
      <c r="BJ3131" s="230">
        <v>4</v>
      </c>
      <c r="BK3131" s="230" t="s">
        <v>7656</v>
      </c>
      <c r="BL3131" s="198" t="s">
        <v>7412</v>
      </c>
      <c r="CQ3131" s="199">
        <v>1</v>
      </c>
    </row>
    <row r="3132" spans="52:95" x14ac:dyDescent="0.25">
      <c r="AZ3132" s="230" t="s">
        <v>3430</v>
      </c>
      <c r="BA3132" s="230" t="s">
        <v>7562</v>
      </c>
      <c r="BB3132" s="230">
        <v>5</v>
      </c>
      <c r="BC3132" s="194" t="s">
        <v>7686</v>
      </c>
      <c r="BD3132" s="194" t="s">
        <v>7687</v>
      </c>
      <c r="BE3132" s="194" t="s">
        <v>7688</v>
      </c>
      <c r="BF3132" s="194" t="s">
        <v>7689</v>
      </c>
      <c r="BG3132" s="194" t="s">
        <v>7690</v>
      </c>
      <c r="BH3132" s="230" t="s">
        <v>7691</v>
      </c>
      <c r="BJ3132" s="230">
        <v>4</v>
      </c>
      <c r="BK3132" s="230" t="s">
        <v>7692</v>
      </c>
      <c r="BL3132" s="198" t="s">
        <v>7412</v>
      </c>
      <c r="CQ3132" s="199">
        <v>1</v>
      </c>
    </row>
    <row r="3133" spans="52:95" x14ac:dyDescent="0.25">
      <c r="AZ3133" s="230" t="s">
        <v>3430</v>
      </c>
      <c r="BA3133" s="230" t="s">
        <v>5333</v>
      </c>
      <c r="BB3133" s="230">
        <v>1</v>
      </c>
      <c r="BC3133" s="194" t="s">
        <v>7719</v>
      </c>
      <c r="BD3133" s="194" t="s">
        <v>14204</v>
      </c>
      <c r="BE3133" s="194" t="s">
        <v>12012</v>
      </c>
      <c r="BH3133" s="194"/>
      <c r="BI3133" s="194"/>
      <c r="BJ3133" s="230">
        <v>4</v>
      </c>
      <c r="BK3133" s="230" t="s">
        <v>7720</v>
      </c>
      <c r="BL3133" s="198" t="s">
        <v>7412</v>
      </c>
      <c r="CQ3133" s="199">
        <v>1</v>
      </c>
    </row>
    <row r="3134" spans="52:95" x14ac:dyDescent="0.25">
      <c r="AZ3134" s="230" t="s">
        <v>3430</v>
      </c>
      <c r="BA3134" s="230" t="s">
        <v>5333</v>
      </c>
      <c r="BB3134" s="230">
        <v>2</v>
      </c>
      <c r="BC3134" s="194" t="s">
        <v>7745</v>
      </c>
      <c r="BD3134" s="194" t="s">
        <v>7746</v>
      </c>
      <c r="BE3134" s="194" t="s">
        <v>7747</v>
      </c>
      <c r="BF3134" s="194" t="s">
        <v>7748</v>
      </c>
      <c r="BG3134" s="194" t="s">
        <v>7749</v>
      </c>
      <c r="BH3134" s="194" t="s">
        <v>7750</v>
      </c>
      <c r="BI3134" s="194"/>
      <c r="BJ3134" s="230">
        <v>4</v>
      </c>
      <c r="BK3134" s="230" t="s">
        <v>7751</v>
      </c>
      <c r="BL3134" s="198" t="s">
        <v>7412</v>
      </c>
      <c r="CQ3134" s="199">
        <v>1</v>
      </c>
    </row>
    <row r="3135" spans="52:95" x14ac:dyDescent="0.25">
      <c r="AZ3135" s="230" t="s">
        <v>3430</v>
      </c>
      <c r="BA3135" s="230" t="s">
        <v>5333</v>
      </c>
      <c r="BB3135" s="230">
        <v>3</v>
      </c>
      <c r="BC3135" s="194" t="s">
        <v>7781</v>
      </c>
      <c r="BD3135" s="194" t="s">
        <v>14223</v>
      </c>
      <c r="BE3135" s="194" t="s">
        <v>14220</v>
      </c>
      <c r="BH3135" s="194"/>
      <c r="BI3135" s="194"/>
      <c r="BJ3135" s="230">
        <v>4</v>
      </c>
      <c r="BK3135" s="230" t="s">
        <v>7782</v>
      </c>
      <c r="BL3135" s="198" t="s">
        <v>7412</v>
      </c>
      <c r="CQ3135" s="199">
        <v>1</v>
      </c>
    </row>
    <row r="3136" spans="52:95" x14ac:dyDescent="0.25">
      <c r="AZ3136" s="230" t="s">
        <v>3430</v>
      </c>
      <c r="BA3136" s="230" t="s">
        <v>5333</v>
      </c>
      <c r="BB3136" s="230">
        <v>4</v>
      </c>
      <c r="BC3136" s="194" t="s">
        <v>7806</v>
      </c>
      <c r="BD3136" s="194" t="s">
        <v>7807</v>
      </c>
      <c r="BE3136" s="194" t="s">
        <v>7808</v>
      </c>
      <c r="BF3136" s="194" t="s">
        <v>7654</v>
      </c>
      <c r="BG3136" s="194" t="s">
        <v>7809</v>
      </c>
      <c r="BH3136" s="194" t="s">
        <v>7810</v>
      </c>
      <c r="BI3136" s="194" t="s">
        <v>7811</v>
      </c>
      <c r="BJ3136" s="230">
        <v>4</v>
      </c>
      <c r="BK3136" s="230" t="s">
        <v>7812</v>
      </c>
      <c r="BL3136" s="198" t="s">
        <v>7412</v>
      </c>
      <c r="CQ3136" s="199">
        <v>1</v>
      </c>
    </row>
    <row r="3137" spans="52:95" x14ac:dyDescent="0.25">
      <c r="AZ3137" s="230" t="s">
        <v>3430</v>
      </c>
      <c r="BA3137" s="230" t="s">
        <v>5333</v>
      </c>
      <c r="BB3137" s="230">
        <v>5</v>
      </c>
      <c r="BC3137" s="194" t="s">
        <v>7836</v>
      </c>
      <c r="BD3137" s="194" t="s">
        <v>7837</v>
      </c>
      <c r="BE3137" s="194" t="s">
        <v>7838</v>
      </c>
      <c r="BF3137" s="194" t="s">
        <v>7839</v>
      </c>
      <c r="BG3137" s="194" t="s">
        <v>7840</v>
      </c>
      <c r="BH3137" s="194" t="s">
        <v>7533</v>
      </c>
      <c r="BI3137" s="194"/>
      <c r="BJ3137" s="230">
        <v>4</v>
      </c>
      <c r="BK3137" s="230" t="s">
        <v>7841</v>
      </c>
      <c r="BL3137" s="198" t="s">
        <v>7412</v>
      </c>
      <c r="CQ3137" s="199">
        <v>1</v>
      </c>
    </row>
    <row r="3138" spans="52:95" x14ac:dyDescent="0.25">
      <c r="AZ3138" s="230" t="s">
        <v>3450</v>
      </c>
      <c r="BA3138" s="230" t="s">
        <v>5332</v>
      </c>
      <c r="BB3138" s="230">
        <v>1</v>
      </c>
      <c r="BC3138" s="194" t="s">
        <v>7408</v>
      </c>
      <c r="BD3138" s="194" t="s">
        <v>14224</v>
      </c>
      <c r="BE3138" s="194" t="s">
        <v>14204</v>
      </c>
      <c r="BF3138" s="194" t="s">
        <v>11947</v>
      </c>
      <c r="BJ3138" s="230">
        <v>4</v>
      </c>
      <c r="BK3138" s="230" t="s">
        <v>7411</v>
      </c>
      <c r="BL3138" s="198" t="s">
        <v>7412</v>
      </c>
      <c r="CQ3138" s="199">
        <v>1</v>
      </c>
    </row>
    <row r="3139" spans="52:95" x14ac:dyDescent="0.25">
      <c r="AZ3139" s="230" t="s">
        <v>3450</v>
      </c>
      <c r="BA3139" s="230" t="s">
        <v>5332</v>
      </c>
      <c r="BB3139" s="230">
        <v>2</v>
      </c>
      <c r="BC3139" s="194" t="s">
        <v>7439</v>
      </c>
      <c r="BD3139" s="194" t="s">
        <v>14224</v>
      </c>
      <c r="BE3139" s="194" t="s">
        <v>7441</v>
      </c>
      <c r="BF3139" s="194" t="s">
        <v>7442</v>
      </c>
      <c r="BG3139" s="194" t="s">
        <v>7443</v>
      </c>
      <c r="BJ3139" s="230">
        <v>4</v>
      </c>
      <c r="BK3139" s="230" t="s">
        <v>7444</v>
      </c>
      <c r="BL3139" s="198" t="s">
        <v>7412</v>
      </c>
      <c r="CQ3139" s="199">
        <v>1</v>
      </c>
    </row>
    <row r="3140" spans="52:95" x14ac:dyDescent="0.25">
      <c r="AZ3140" s="230" t="s">
        <v>3450</v>
      </c>
      <c r="BA3140" s="230" t="s">
        <v>5332</v>
      </c>
      <c r="BB3140" s="230">
        <v>3</v>
      </c>
      <c r="BC3140" s="194" t="s">
        <v>7472</v>
      </c>
      <c r="BD3140" s="194" t="s">
        <v>14224</v>
      </c>
      <c r="BE3140" s="194" t="s">
        <v>14225</v>
      </c>
      <c r="BJ3140" s="230">
        <v>4</v>
      </c>
      <c r="BK3140" s="230" t="s">
        <v>7474</v>
      </c>
      <c r="BL3140" s="198" t="s">
        <v>7412</v>
      </c>
      <c r="CQ3140" s="199">
        <v>1</v>
      </c>
    </row>
    <row r="3141" spans="52:95" x14ac:dyDescent="0.25">
      <c r="AZ3141" s="230" t="s">
        <v>3450</v>
      </c>
      <c r="BA3141" s="230" t="s">
        <v>5332</v>
      </c>
      <c r="BB3141" s="230">
        <v>4</v>
      </c>
      <c r="BC3141" s="194" t="s">
        <v>7502</v>
      </c>
      <c r="BD3141" s="194" t="s">
        <v>14224</v>
      </c>
      <c r="BE3141" s="194" t="s">
        <v>14119</v>
      </c>
      <c r="BJ3141" s="230">
        <v>4</v>
      </c>
      <c r="BK3141" s="230" t="s">
        <v>7504</v>
      </c>
      <c r="BL3141" s="198" t="s">
        <v>7412</v>
      </c>
      <c r="CQ3141" s="199">
        <v>1</v>
      </c>
    </row>
    <row r="3142" spans="52:95" x14ac:dyDescent="0.25">
      <c r="AZ3142" s="230" t="s">
        <v>3450</v>
      </c>
      <c r="BA3142" s="230" t="s">
        <v>5332</v>
      </c>
      <c r="BB3142" s="230">
        <v>5</v>
      </c>
      <c r="BC3142" s="194" t="s">
        <v>7529</v>
      </c>
      <c r="BD3142" s="194" t="s">
        <v>14224</v>
      </c>
      <c r="BE3142" s="194" t="s">
        <v>14226</v>
      </c>
      <c r="BF3142" s="194" t="s">
        <v>7532</v>
      </c>
      <c r="BG3142" s="194" t="s">
        <v>7533</v>
      </c>
      <c r="BJ3142" s="230">
        <v>4</v>
      </c>
      <c r="BK3142" s="230" t="s">
        <v>7534</v>
      </c>
      <c r="BL3142" s="198" t="s">
        <v>7412</v>
      </c>
      <c r="CQ3142" s="199">
        <v>1</v>
      </c>
    </row>
    <row r="3143" spans="52:95" x14ac:dyDescent="0.25">
      <c r="AZ3143" s="230" t="s">
        <v>3450</v>
      </c>
      <c r="BA3143" s="230" t="s">
        <v>7562</v>
      </c>
      <c r="BB3143" s="230">
        <v>1</v>
      </c>
      <c r="BC3143" s="194" t="s">
        <v>7563</v>
      </c>
      <c r="BD3143" s="194" t="s">
        <v>14201</v>
      </c>
      <c r="BJ3143" s="230">
        <v>4</v>
      </c>
      <c r="BK3143" s="230" t="s">
        <v>7564</v>
      </c>
      <c r="BL3143" s="198" t="s">
        <v>7412</v>
      </c>
      <c r="CQ3143" s="199">
        <v>1</v>
      </c>
    </row>
    <row r="3144" spans="52:95" x14ac:dyDescent="0.25">
      <c r="AZ3144" s="230" t="s">
        <v>3450</v>
      </c>
      <c r="BA3144" s="230" t="s">
        <v>7562</v>
      </c>
      <c r="BB3144" s="230">
        <v>2</v>
      </c>
      <c r="BC3144" s="194" t="s">
        <v>7589</v>
      </c>
      <c r="BD3144" s="194" t="s">
        <v>7590</v>
      </c>
      <c r="BE3144" s="194" t="s">
        <v>7591</v>
      </c>
      <c r="BF3144" s="194" t="s">
        <v>7443</v>
      </c>
      <c r="BG3144" s="194" t="s">
        <v>7442</v>
      </c>
      <c r="BH3144" s="230" t="s">
        <v>7592</v>
      </c>
      <c r="BJ3144" s="230">
        <v>4</v>
      </c>
      <c r="BK3144" s="230" t="s">
        <v>7593</v>
      </c>
      <c r="BL3144" s="198" t="s">
        <v>7412</v>
      </c>
      <c r="CQ3144" s="199">
        <v>1</v>
      </c>
    </row>
    <row r="3145" spans="52:95" x14ac:dyDescent="0.25">
      <c r="AZ3145" s="230" t="s">
        <v>3450</v>
      </c>
      <c r="BA3145" s="230" t="s">
        <v>7562</v>
      </c>
      <c r="BB3145" s="230">
        <v>3</v>
      </c>
      <c r="BC3145" s="194" t="s">
        <v>7620</v>
      </c>
      <c r="BD3145" s="194" t="s">
        <v>14225</v>
      </c>
      <c r="BJ3145" s="230">
        <v>4</v>
      </c>
      <c r="BK3145" s="230" t="s">
        <v>7622</v>
      </c>
      <c r="BL3145" s="198" t="s">
        <v>7412</v>
      </c>
      <c r="CQ3145" s="199">
        <v>1</v>
      </c>
    </row>
    <row r="3146" spans="52:95" x14ac:dyDescent="0.25">
      <c r="AZ3146" s="230" t="s">
        <v>3450</v>
      </c>
      <c r="BA3146" s="230" t="s">
        <v>7562</v>
      </c>
      <c r="BB3146" s="230">
        <v>4</v>
      </c>
      <c r="BC3146" s="194" t="s">
        <v>7649</v>
      </c>
      <c r="BD3146" s="194" t="s">
        <v>7650</v>
      </c>
      <c r="BE3146" s="194" t="s">
        <v>7651</v>
      </c>
      <c r="BF3146" s="194" t="s">
        <v>7652</v>
      </c>
      <c r="BG3146" s="194" t="s">
        <v>7653</v>
      </c>
      <c r="BH3146" s="230" t="s">
        <v>7654</v>
      </c>
      <c r="BI3146" s="230" t="s">
        <v>7655</v>
      </c>
      <c r="BJ3146" s="230">
        <v>4</v>
      </c>
      <c r="BK3146" s="230" t="s">
        <v>7656</v>
      </c>
      <c r="BL3146" s="198" t="s">
        <v>7412</v>
      </c>
      <c r="CQ3146" s="199">
        <v>1</v>
      </c>
    </row>
    <row r="3147" spans="52:95" x14ac:dyDescent="0.25">
      <c r="AZ3147" s="230" t="s">
        <v>3450</v>
      </c>
      <c r="BA3147" s="230" t="s">
        <v>7562</v>
      </c>
      <c r="BB3147" s="230">
        <v>5</v>
      </c>
      <c r="BC3147" s="194" t="s">
        <v>7686</v>
      </c>
      <c r="BD3147" s="194" t="s">
        <v>7687</v>
      </c>
      <c r="BE3147" s="194" t="s">
        <v>7688</v>
      </c>
      <c r="BF3147" s="194" t="s">
        <v>7689</v>
      </c>
      <c r="BG3147" s="194" t="s">
        <v>7690</v>
      </c>
      <c r="BH3147" s="230" t="s">
        <v>7691</v>
      </c>
      <c r="BJ3147" s="230">
        <v>4</v>
      </c>
      <c r="BK3147" s="230" t="s">
        <v>7692</v>
      </c>
      <c r="BL3147" s="198" t="s">
        <v>7412</v>
      </c>
      <c r="CQ3147" s="199">
        <v>1</v>
      </c>
    </row>
    <row r="3148" spans="52:95" x14ac:dyDescent="0.25">
      <c r="AZ3148" s="230" t="s">
        <v>3450</v>
      </c>
      <c r="BA3148" s="230" t="s">
        <v>5333</v>
      </c>
      <c r="BB3148" s="230">
        <v>1</v>
      </c>
      <c r="BC3148" s="194" t="s">
        <v>7719</v>
      </c>
      <c r="BD3148" s="194" t="s">
        <v>14204</v>
      </c>
      <c r="BE3148" s="194" t="s">
        <v>11947</v>
      </c>
      <c r="BH3148" s="194"/>
      <c r="BI3148" s="194"/>
      <c r="BJ3148" s="230">
        <v>4</v>
      </c>
      <c r="BK3148" s="230" t="s">
        <v>7720</v>
      </c>
      <c r="BL3148" s="198" t="s">
        <v>7412</v>
      </c>
      <c r="CQ3148" s="199">
        <v>1</v>
      </c>
    </row>
    <row r="3149" spans="52:95" x14ac:dyDescent="0.25">
      <c r="AZ3149" s="230" t="s">
        <v>3450</v>
      </c>
      <c r="BA3149" s="230" t="s">
        <v>5333</v>
      </c>
      <c r="BB3149" s="230">
        <v>2</v>
      </c>
      <c r="BC3149" s="194" t="s">
        <v>7745</v>
      </c>
      <c r="BD3149" s="194" t="s">
        <v>7746</v>
      </c>
      <c r="BE3149" s="194" t="s">
        <v>7747</v>
      </c>
      <c r="BF3149" s="194" t="s">
        <v>7748</v>
      </c>
      <c r="BG3149" s="194" t="s">
        <v>7749</v>
      </c>
      <c r="BH3149" s="194" t="s">
        <v>7750</v>
      </c>
      <c r="BI3149" s="194"/>
      <c r="BJ3149" s="230">
        <v>4</v>
      </c>
      <c r="BK3149" s="230" t="s">
        <v>7751</v>
      </c>
      <c r="BL3149" s="198" t="s">
        <v>7412</v>
      </c>
      <c r="CQ3149" s="199">
        <v>1</v>
      </c>
    </row>
    <row r="3150" spans="52:95" x14ac:dyDescent="0.25">
      <c r="AZ3150" s="230" t="s">
        <v>3450</v>
      </c>
      <c r="BA3150" s="230" t="s">
        <v>5333</v>
      </c>
      <c r="BB3150" s="230">
        <v>3</v>
      </c>
      <c r="BC3150" s="194" t="s">
        <v>7781</v>
      </c>
      <c r="BD3150" s="194" t="s">
        <v>14227</v>
      </c>
      <c r="BE3150" s="194" t="s">
        <v>14225</v>
      </c>
      <c r="BH3150" s="194"/>
      <c r="BI3150" s="194"/>
      <c r="BJ3150" s="230">
        <v>4</v>
      </c>
      <c r="BK3150" s="230" t="s">
        <v>7782</v>
      </c>
      <c r="BL3150" s="198" t="s">
        <v>7412</v>
      </c>
      <c r="CQ3150" s="199">
        <v>1</v>
      </c>
    </row>
    <row r="3151" spans="52:95" x14ac:dyDescent="0.25">
      <c r="AZ3151" s="230" t="s">
        <v>3450</v>
      </c>
      <c r="BA3151" s="230" t="s">
        <v>5333</v>
      </c>
      <c r="BB3151" s="230">
        <v>4</v>
      </c>
      <c r="BC3151" s="194" t="s">
        <v>7806</v>
      </c>
      <c r="BD3151" s="194" t="s">
        <v>7807</v>
      </c>
      <c r="BE3151" s="194" t="s">
        <v>7808</v>
      </c>
      <c r="BF3151" s="194" t="s">
        <v>7654</v>
      </c>
      <c r="BG3151" s="194" t="s">
        <v>7809</v>
      </c>
      <c r="BH3151" s="194" t="s">
        <v>7810</v>
      </c>
      <c r="BI3151" s="194" t="s">
        <v>7811</v>
      </c>
      <c r="BJ3151" s="230">
        <v>4</v>
      </c>
      <c r="BK3151" s="230" t="s">
        <v>7812</v>
      </c>
      <c r="BL3151" s="198" t="s">
        <v>7412</v>
      </c>
      <c r="CQ3151" s="199">
        <v>1</v>
      </c>
    </row>
    <row r="3152" spans="52:95" x14ac:dyDescent="0.25">
      <c r="AZ3152" s="230" t="s">
        <v>3450</v>
      </c>
      <c r="BA3152" s="230" t="s">
        <v>5333</v>
      </c>
      <c r="BB3152" s="230">
        <v>5</v>
      </c>
      <c r="BC3152" s="194" t="s">
        <v>7836</v>
      </c>
      <c r="BD3152" s="194" t="s">
        <v>7837</v>
      </c>
      <c r="BE3152" s="194" t="s">
        <v>7838</v>
      </c>
      <c r="BF3152" s="194" t="s">
        <v>7839</v>
      </c>
      <c r="BG3152" s="194" t="s">
        <v>7840</v>
      </c>
      <c r="BH3152" s="194" t="s">
        <v>7533</v>
      </c>
      <c r="BI3152" s="194"/>
      <c r="BJ3152" s="230">
        <v>4</v>
      </c>
      <c r="BK3152" s="230" t="s">
        <v>7841</v>
      </c>
      <c r="BL3152" s="198" t="s">
        <v>7412</v>
      </c>
      <c r="CQ3152" s="199">
        <v>1</v>
      </c>
    </row>
    <row r="3153" spans="52:95" x14ac:dyDescent="0.25">
      <c r="AZ3153" s="230" t="s">
        <v>3472</v>
      </c>
      <c r="BA3153" s="230" t="s">
        <v>5332</v>
      </c>
      <c r="BB3153" s="230">
        <v>1</v>
      </c>
      <c r="BC3153" s="194" t="s">
        <v>7408</v>
      </c>
      <c r="BD3153" s="194" t="s">
        <v>14228</v>
      </c>
      <c r="BE3153" s="194" t="s">
        <v>14204</v>
      </c>
      <c r="BJ3153" s="230">
        <v>4</v>
      </c>
      <c r="BK3153" s="230" t="s">
        <v>7411</v>
      </c>
      <c r="BL3153" s="198" t="s">
        <v>7412</v>
      </c>
      <c r="CQ3153" s="199">
        <v>1</v>
      </c>
    </row>
    <row r="3154" spans="52:95" x14ac:dyDescent="0.25">
      <c r="AZ3154" s="230" t="s">
        <v>3472</v>
      </c>
      <c r="BA3154" s="230" t="s">
        <v>5332</v>
      </c>
      <c r="BB3154" s="230">
        <v>2</v>
      </c>
      <c r="BC3154" s="194" t="s">
        <v>7439</v>
      </c>
      <c r="BD3154" s="194" t="s">
        <v>14228</v>
      </c>
      <c r="BE3154" s="194" t="s">
        <v>7441</v>
      </c>
      <c r="BF3154" s="194" t="s">
        <v>7442</v>
      </c>
      <c r="BG3154" s="194" t="s">
        <v>7443</v>
      </c>
      <c r="BJ3154" s="230">
        <v>4</v>
      </c>
      <c r="BK3154" s="230" t="s">
        <v>7444</v>
      </c>
      <c r="BL3154" s="198" t="s">
        <v>7412</v>
      </c>
      <c r="CQ3154" s="199">
        <v>1</v>
      </c>
    </row>
    <row r="3155" spans="52:95" x14ac:dyDescent="0.25">
      <c r="AZ3155" s="230" t="s">
        <v>3472</v>
      </c>
      <c r="BA3155" s="230" t="s">
        <v>5332</v>
      </c>
      <c r="BB3155" s="230">
        <v>3</v>
      </c>
      <c r="BC3155" s="194" t="s">
        <v>7472</v>
      </c>
      <c r="BD3155" s="194" t="s">
        <v>14228</v>
      </c>
      <c r="BE3155" s="194" t="s">
        <v>14229</v>
      </c>
      <c r="BJ3155" s="230">
        <v>4</v>
      </c>
      <c r="BK3155" s="230" t="s">
        <v>7474</v>
      </c>
      <c r="BL3155" s="198" t="s">
        <v>7412</v>
      </c>
      <c r="CQ3155" s="199">
        <v>1</v>
      </c>
    </row>
    <row r="3156" spans="52:95" x14ac:dyDescent="0.25">
      <c r="AZ3156" s="230" t="s">
        <v>3472</v>
      </c>
      <c r="BA3156" s="230" t="s">
        <v>5332</v>
      </c>
      <c r="BB3156" s="230">
        <v>4</v>
      </c>
      <c r="BC3156" s="194" t="s">
        <v>7502</v>
      </c>
      <c r="BD3156" s="194" t="s">
        <v>14228</v>
      </c>
      <c r="BE3156" s="194" t="s">
        <v>14119</v>
      </c>
      <c r="BJ3156" s="230">
        <v>4</v>
      </c>
      <c r="BK3156" s="230" t="s">
        <v>7504</v>
      </c>
      <c r="BL3156" s="198" t="s">
        <v>7412</v>
      </c>
      <c r="CQ3156" s="199">
        <v>1</v>
      </c>
    </row>
    <row r="3157" spans="52:95" x14ac:dyDescent="0.25">
      <c r="AZ3157" s="230" t="s">
        <v>3472</v>
      </c>
      <c r="BA3157" s="230" t="s">
        <v>5332</v>
      </c>
      <c r="BB3157" s="230">
        <v>5</v>
      </c>
      <c r="BC3157" s="194" t="s">
        <v>7529</v>
      </c>
      <c r="BD3157" s="194" t="s">
        <v>14228</v>
      </c>
      <c r="BE3157" s="194" t="s">
        <v>14230</v>
      </c>
      <c r="BF3157" s="194" t="s">
        <v>7532</v>
      </c>
      <c r="BG3157" s="194" t="s">
        <v>7533</v>
      </c>
      <c r="BJ3157" s="230">
        <v>4</v>
      </c>
      <c r="BK3157" s="230" t="s">
        <v>7534</v>
      </c>
      <c r="BL3157" s="198" t="s">
        <v>7412</v>
      </c>
      <c r="CQ3157" s="199">
        <v>1</v>
      </c>
    </row>
    <row r="3158" spans="52:95" x14ac:dyDescent="0.25">
      <c r="AZ3158" s="230" t="s">
        <v>3472</v>
      </c>
      <c r="BA3158" s="230" t="s">
        <v>7562</v>
      </c>
      <c r="BB3158" s="230">
        <v>1</v>
      </c>
      <c r="BC3158" s="194" t="s">
        <v>7563</v>
      </c>
      <c r="BD3158" s="194" t="s">
        <v>14231</v>
      </c>
      <c r="BJ3158" s="230">
        <v>4</v>
      </c>
      <c r="BK3158" s="230" t="s">
        <v>7564</v>
      </c>
      <c r="BL3158" s="198" t="s">
        <v>7412</v>
      </c>
      <c r="CQ3158" s="199">
        <v>1</v>
      </c>
    </row>
    <row r="3159" spans="52:95" x14ac:dyDescent="0.25">
      <c r="AZ3159" s="230" t="s">
        <v>3472</v>
      </c>
      <c r="BA3159" s="230" t="s">
        <v>7562</v>
      </c>
      <c r="BB3159" s="230">
        <v>2</v>
      </c>
      <c r="BC3159" s="194" t="s">
        <v>7589</v>
      </c>
      <c r="BD3159" s="194" t="s">
        <v>7590</v>
      </c>
      <c r="BE3159" s="194" t="s">
        <v>7591</v>
      </c>
      <c r="BF3159" s="194" t="s">
        <v>7443</v>
      </c>
      <c r="BG3159" s="194" t="s">
        <v>7442</v>
      </c>
      <c r="BH3159" s="230" t="s">
        <v>7592</v>
      </c>
      <c r="BJ3159" s="230">
        <v>4</v>
      </c>
      <c r="BK3159" s="230" t="s">
        <v>7593</v>
      </c>
      <c r="BL3159" s="198" t="s">
        <v>7412</v>
      </c>
      <c r="CQ3159" s="199">
        <v>1</v>
      </c>
    </row>
    <row r="3160" spans="52:95" x14ac:dyDescent="0.25">
      <c r="AZ3160" s="230" t="s">
        <v>3472</v>
      </c>
      <c r="BA3160" s="230" t="s">
        <v>7562</v>
      </c>
      <c r="BB3160" s="230">
        <v>3</v>
      </c>
      <c r="BC3160" s="194" t="s">
        <v>7620</v>
      </c>
      <c r="BD3160" s="194" t="s">
        <v>14229</v>
      </c>
      <c r="BJ3160" s="230">
        <v>4</v>
      </c>
      <c r="BK3160" s="230" t="s">
        <v>7622</v>
      </c>
      <c r="BL3160" s="198" t="s">
        <v>7412</v>
      </c>
      <c r="CQ3160" s="199">
        <v>1</v>
      </c>
    </row>
    <row r="3161" spans="52:95" x14ac:dyDescent="0.25">
      <c r="AZ3161" s="230" t="s">
        <v>3472</v>
      </c>
      <c r="BA3161" s="230" t="s">
        <v>7562</v>
      </c>
      <c r="BB3161" s="230">
        <v>4</v>
      </c>
      <c r="BC3161" s="194" t="s">
        <v>7649</v>
      </c>
      <c r="BD3161" s="194" t="s">
        <v>7650</v>
      </c>
      <c r="BE3161" s="194" t="s">
        <v>7651</v>
      </c>
      <c r="BF3161" s="194" t="s">
        <v>7652</v>
      </c>
      <c r="BG3161" s="194" t="s">
        <v>7653</v>
      </c>
      <c r="BH3161" s="230" t="s">
        <v>7654</v>
      </c>
      <c r="BI3161" s="230" t="s">
        <v>7655</v>
      </c>
      <c r="BJ3161" s="230">
        <v>4</v>
      </c>
      <c r="BK3161" s="230" t="s">
        <v>7656</v>
      </c>
      <c r="BL3161" s="198" t="s">
        <v>7412</v>
      </c>
      <c r="CQ3161" s="199">
        <v>1</v>
      </c>
    </row>
    <row r="3162" spans="52:95" x14ac:dyDescent="0.25">
      <c r="AZ3162" s="230" t="s">
        <v>3472</v>
      </c>
      <c r="BA3162" s="230" t="s">
        <v>7562</v>
      </c>
      <c r="BB3162" s="230">
        <v>5</v>
      </c>
      <c r="BC3162" s="194" t="s">
        <v>7686</v>
      </c>
      <c r="BD3162" s="194" t="s">
        <v>7687</v>
      </c>
      <c r="BE3162" s="194" t="s">
        <v>7688</v>
      </c>
      <c r="BF3162" s="194" t="s">
        <v>7689</v>
      </c>
      <c r="BG3162" s="194" t="s">
        <v>7690</v>
      </c>
      <c r="BH3162" s="230" t="s">
        <v>7691</v>
      </c>
      <c r="BJ3162" s="230">
        <v>4</v>
      </c>
      <c r="BK3162" s="230" t="s">
        <v>7692</v>
      </c>
      <c r="BL3162" s="198" t="s">
        <v>7412</v>
      </c>
      <c r="CQ3162" s="199">
        <v>1</v>
      </c>
    </row>
    <row r="3163" spans="52:95" x14ac:dyDescent="0.25">
      <c r="AZ3163" s="230" t="s">
        <v>3472</v>
      </c>
      <c r="BA3163" s="230" t="s">
        <v>5333</v>
      </c>
      <c r="BB3163" s="230">
        <v>1</v>
      </c>
      <c r="BC3163" s="194" t="s">
        <v>7719</v>
      </c>
      <c r="BD3163" s="194" t="s">
        <v>14204</v>
      </c>
      <c r="BH3163" s="194"/>
      <c r="BI3163" s="194"/>
      <c r="BJ3163" s="230">
        <v>4</v>
      </c>
      <c r="BK3163" s="230" t="s">
        <v>7720</v>
      </c>
      <c r="BL3163" s="198" t="s">
        <v>7412</v>
      </c>
      <c r="CQ3163" s="199">
        <v>1</v>
      </c>
    </row>
    <row r="3164" spans="52:95" x14ac:dyDescent="0.25">
      <c r="AZ3164" s="230" t="s">
        <v>3472</v>
      </c>
      <c r="BA3164" s="230" t="s">
        <v>5333</v>
      </c>
      <c r="BB3164" s="230">
        <v>2</v>
      </c>
      <c r="BC3164" s="194" t="s">
        <v>7745</v>
      </c>
      <c r="BD3164" s="194" t="s">
        <v>7746</v>
      </c>
      <c r="BE3164" s="194" t="s">
        <v>7747</v>
      </c>
      <c r="BF3164" s="194" t="s">
        <v>7748</v>
      </c>
      <c r="BG3164" s="194" t="s">
        <v>7749</v>
      </c>
      <c r="BH3164" s="194" t="s">
        <v>7750</v>
      </c>
      <c r="BI3164" s="194"/>
      <c r="BJ3164" s="230">
        <v>4</v>
      </c>
      <c r="BK3164" s="230" t="s">
        <v>7751</v>
      </c>
      <c r="BL3164" s="198" t="s">
        <v>7412</v>
      </c>
      <c r="CQ3164" s="199">
        <v>1</v>
      </c>
    </row>
    <row r="3165" spans="52:95" x14ac:dyDescent="0.25">
      <c r="AZ3165" s="230" t="s">
        <v>3472</v>
      </c>
      <c r="BA3165" s="230" t="s">
        <v>5333</v>
      </c>
      <c r="BB3165" s="230">
        <v>3</v>
      </c>
      <c r="BC3165" s="194" t="s">
        <v>7781</v>
      </c>
      <c r="BD3165" s="194" t="s">
        <v>14232</v>
      </c>
      <c r="BE3165" s="194" t="s">
        <v>14229</v>
      </c>
      <c r="BH3165" s="194"/>
      <c r="BI3165" s="194"/>
      <c r="BJ3165" s="230">
        <v>4</v>
      </c>
      <c r="BK3165" s="230" t="s">
        <v>7782</v>
      </c>
      <c r="BL3165" s="198" t="s">
        <v>7412</v>
      </c>
      <c r="CQ3165" s="199">
        <v>1</v>
      </c>
    </row>
    <row r="3166" spans="52:95" x14ac:dyDescent="0.25">
      <c r="AZ3166" s="230" t="s">
        <v>3472</v>
      </c>
      <c r="BA3166" s="230" t="s">
        <v>5333</v>
      </c>
      <c r="BB3166" s="230">
        <v>4</v>
      </c>
      <c r="BC3166" s="194" t="s">
        <v>7806</v>
      </c>
      <c r="BD3166" s="194" t="s">
        <v>7807</v>
      </c>
      <c r="BE3166" s="194" t="s">
        <v>7808</v>
      </c>
      <c r="BF3166" s="194" t="s">
        <v>7654</v>
      </c>
      <c r="BG3166" s="194" t="s">
        <v>7809</v>
      </c>
      <c r="BH3166" s="194" t="s">
        <v>7810</v>
      </c>
      <c r="BI3166" s="194" t="s">
        <v>7811</v>
      </c>
      <c r="BJ3166" s="230">
        <v>4</v>
      </c>
      <c r="BK3166" s="230" t="s">
        <v>7812</v>
      </c>
      <c r="BL3166" s="198" t="s">
        <v>7412</v>
      </c>
      <c r="CQ3166" s="199">
        <v>1</v>
      </c>
    </row>
    <row r="3167" spans="52:95" x14ac:dyDescent="0.25">
      <c r="AZ3167" s="230" t="s">
        <v>3472</v>
      </c>
      <c r="BA3167" s="230" t="s">
        <v>5333</v>
      </c>
      <c r="BB3167" s="230">
        <v>5</v>
      </c>
      <c r="BC3167" s="194" t="s">
        <v>7836</v>
      </c>
      <c r="BD3167" s="194" t="s">
        <v>7837</v>
      </c>
      <c r="BE3167" s="194" t="s">
        <v>7838</v>
      </c>
      <c r="BF3167" s="194" t="s">
        <v>7839</v>
      </c>
      <c r="BG3167" s="194" t="s">
        <v>7840</v>
      </c>
      <c r="BH3167" s="194" t="s">
        <v>7533</v>
      </c>
      <c r="BI3167" s="194"/>
      <c r="BJ3167" s="230">
        <v>4</v>
      </c>
      <c r="BK3167" s="230" t="s">
        <v>7841</v>
      </c>
      <c r="BL3167" s="198" t="s">
        <v>7412</v>
      </c>
      <c r="CQ3167" s="199">
        <v>1</v>
      </c>
    </row>
    <row r="3168" spans="52:95" x14ac:dyDescent="0.25">
      <c r="AZ3168" s="230" t="s">
        <v>3493</v>
      </c>
      <c r="BA3168" s="230" t="s">
        <v>5332</v>
      </c>
      <c r="BB3168" s="230">
        <v>1</v>
      </c>
      <c r="BC3168" s="194" t="s">
        <v>7408</v>
      </c>
      <c r="BD3168" s="194" t="s">
        <v>14233</v>
      </c>
      <c r="BE3168" s="194" t="s">
        <v>14204</v>
      </c>
      <c r="BF3168" s="194" t="s">
        <v>14234</v>
      </c>
      <c r="BJ3168" s="230">
        <v>4</v>
      </c>
      <c r="BK3168" s="230" t="s">
        <v>7411</v>
      </c>
      <c r="BL3168" s="198" t="s">
        <v>7412</v>
      </c>
      <c r="CQ3168" s="199">
        <v>1</v>
      </c>
    </row>
    <row r="3169" spans="52:95" x14ac:dyDescent="0.25">
      <c r="AZ3169" s="230" t="s">
        <v>3493</v>
      </c>
      <c r="BA3169" s="230" t="s">
        <v>5332</v>
      </c>
      <c r="BB3169" s="230">
        <v>2</v>
      </c>
      <c r="BC3169" s="194" t="s">
        <v>7439</v>
      </c>
      <c r="BD3169" s="194" t="s">
        <v>14233</v>
      </c>
      <c r="BE3169" s="194" t="s">
        <v>7441</v>
      </c>
      <c r="BF3169" s="194" t="s">
        <v>7442</v>
      </c>
      <c r="BG3169" s="194" t="s">
        <v>7443</v>
      </c>
      <c r="BJ3169" s="230">
        <v>4</v>
      </c>
      <c r="BK3169" s="230" t="s">
        <v>7444</v>
      </c>
      <c r="BL3169" s="198" t="s">
        <v>7412</v>
      </c>
      <c r="CQ3169" s="199">
        <v>1</v>
      </c>
    </row>
    <row r="3170" spans="52:95" x14ac:dyDescent="0.25">
      <c r="AZ3170" s="230" t="s">
        <v>3493</v>
      </c>
      <c r="BA3170" s="230" t="s">
        <v>5332</v>
      </c>
      <c r="BB3170" s="230">
        <v>3</v>
      </c>
      <c r="BC3170" s="194" t="s">
        <v>7472</v>
      </c>
      <c r="BD3170" s="194" t="s">
        <v>14233</v>
      </c>
      <c r="BE3170" s="194" t="s">
        <v>14235</v>
      </c>
      <c r="BJ3170" s="230">
        <v>4</v>
      </c>
      <c r="BK3170" s="230" t="s">
        <v>7474</v>
      </c>
      <c r="BL3170" s="198" t="s">
        <v>7412</v>
      </c>
      <c r="CQ3170" s="199">
        <v>1</v>
      </c>
    </row>
    <row r="3171" spans="52:95" x14ac:dyDescent="0.25">
      <c r="AZ3171" s="230" t="s">
        <v>3493</v>
      </c>
      <c r="BA3171" s="230" t="s">
        <v>5332</v>
      </c>
      <c r="BB3171" s="230">
        <v>4</v>
      </c>
      <c r="BC3171" s="194" t="s">
        <v>7502</v>
      </c>
      <c r="BD3171" s="194" t="s">
        <v>14233</v>
      </c>
      <c r="BE3171" s="194" t="s">
        <v>14119</v>
      </c>
      <c r="BJ3171" s="230">
        <v>4</v>
      </c>
      <c r="BK3171" s="230" t="s">
        <v>7504</v>
      </c>
      <c r="BL3171" s="198" t="s">
        <v>7412</v>
      </c>
      <c r="CQ3171" s="199">
        <v>1</v>
      </c>
    </row>
    <row r="3172" spans="52:95" x14ac:dyDescent="0.25">
      <c r="AZ3172" s="230" t="s">
        <v>3493</v>
      </c>
      <c r="BA3172" s="230" t="s">
        <v>5332</v>
      </c>
      <c r="BB3172" s="230">
        <v>5</v>
      </c>
      <c r="BC3172" s="194" t="s">
        <v>7529</v>
      </c>
      <c r="BD3172" s="194" t="s">
        <v>14233</v>
      </c>
      <c r="BE3172" s="194" t="s">
        <v>14236</v>
      </c>
      <c r="BF3172" s="194" t="s">
        <v>7532</v>
      </c>
      <c r="BG3172" s="194" t="s">
        <v>7533</v>
      </c>
      <c r="BJ3172" s="230">
        <v>4</v>
      </c>
      <c r="BK3172" s="230" t="s">
        <v>7534</v>
      </c>
      <c r="BL3172" s="198" t="s">
        <v>7412</v>
      </c>
      <c r="CQ3172" s="199">
        <v>1</v>
      </c>
    </row>
    <row r="3173" spans="52:95" x14ac:dyDescent="0.25">
      <c r="AZ3173" s="230" t="s">
        <v>3493</v>
      </c>
      <c r="BA3173" s="230" t="s">
        <v>7562</v>
      </c>
      <c r="BB3173" s="230">
        <v>1</v>
      </c>
      <c r="BC3173" s="194" t="s">
        <v>7563</v>
      </c>
      <c r="BD3173" s="194" t="s">
        <v>14237</v>
      </c>
      <c r="BJ3173" s="230">
        <v>4</v>
      </c>
      <c r="BK3173" s="230" t="s">
        <v>7564</v>
      </c>
      <c r="BL3173" s="198" t="s">
        <v>7412</v>
      </c>
      <c r="CQ3173" s="199">
        <v>1</v>
      </c>
    </row>
    <row r="3174" spans="52:95" x14ac:dyDescent="0.25">
      <c r="AZ3174" s="230" t="s">
        <v>3493</v>
      </c>
      <c r="BA3174" s="230" t="s">
        <v>7562</v>
      </c>
      <c r="BB3174" s="230">
        <v>2</v>
      </c>
      <c r="BC3174" s="194" t="s">
        <v>7589</v>
      </c>
      <c r="BD3174" s="194" t="s">
        <v>7590</v>
      </c>
      <c r="BE3174" s="194" t="s">
        <v>7591</v>
      </c>
      <c r="BF3174" s="194" t="s">
        <v>7443</v>
      </c>
      <c r="BG3174" s="194" t="s">
        <v>7442</v>
      </c>
      <c r="BH3174" s="230" t="s">
        <v>7592</v>
      </c>
      <c r="BJ3174" s="230">
        <v>4</v>
      </c>
      <c r="BK3174" s="230" t="s">
        <v>7593</v>
      </c>
      <c r="BL3174" s="198" t="s">
        <v>7412</v>
      </c>
      <c r="CQ3174" s="199">
        <v>1</v>
      </c>
    </row>
    <row r="3175" spans="52:95" x14ac:dyDescent="0.25">
      <c r="AZ3175" s="230" t="s">
        <v>3493</v>
      </c>
      <c r="BA3175" s="230" t="s">
        <v>7562</v>
      </c>
      <c r="BB3175" s="230">
        <v>3</v>
      </c>
      <c r="BC3175" s="194" t="s">
        <v>7620</v>
      </c>
      <c r="BD3175" s="194" t="s">
        <v>14235</v>
      </c>
      <c r="BJ3175" s="230">
        <v>4</v>
      </c>
      <c r="BK3175" s="230" t="s">
        <v>7622</v>
      </c>
      <c r="BL3175" s="198" t="s">
        <v>7412</v>
      </c>
      <c r="CQ3175" s="199">
        <v>1</v>
      </c>
    </row>
    <row r="3176" spans="52:95" x14ac:dyDescent="0.25">
      <c r="AZ3176" s="230" t="s">
        <v>3493</v>
      </c>
      <c r="BA3176" s="230" t="s">
        <v>7562</v>
      </c>
      <c r="BB3176" s="230">
        <v>4</v>
      </c>
      <c r="BC3176" s="194" t="s">
        <v>7649</v>
      </c>
      <c r="BD3176" s="194" t="s">
        <v>7650</v>
      </c>
      <c r="BE3176" s="194" t="s">
        <v>7651</v>
      </c>
      <c r="BF3176" s="194" t="s">
        <v>7652</v>
      </c>
      <c r="BG3176" s="194" t="s">
        <v>7653</v>
      </c>
      <c r="BH3176" s="230" t="s">
        <v>7654</v>
      </c>
      <c r="BI3176" s="230" t="s">
        <v>7655</v>
      </c>
      <c r="BJ3176" s="230">
        <v>4</v>
      </c>
      <c r="BK3176" s="230" t="s">
        <v>7656</v>
      </c>
      <c r="BL3176" s="198" t="s">
        <v>7412</v>
      </c>
      <c r="CQ3176" s="199">
        <v>1</v>
      </c>
    </row>
    <row r="3177" spans="52:95" x14ac:dyDescent="0.25">
      <c r="AZ3177" s="230" t="s">
        <v>3493</v>
      </c>
      <c r="BA3177" s="230" t="s">
        <v>7562</v>
      </c>
      <c r="BB3177" s="230">
        <v>5</v>
      </c>
      <c r="BC3177" s="194" t="s">
        <v>7686</v>
      </c>
      <c r="BD3177" s="194" t="s">
        <v>7687</v>
      </c>
      <c r="BE3177" s="194" t="s">
        <v>7688</v>
      </c>
      <c r="BF3177" s="194" t="s">
        <v>7689</v>
      </c>
      <c r="BG3177" s="194" t="s">
        <v>7690</v>
      </c>
      <c r="BH3177" s="230" t="s">
        <v>7691</v>
      </c>
      <c r="BJ3177" s="230">
        <v>4</v>
      </c>
      <c r="BK3177" s="230" t="s">
        <v>7692</v>
      </c>
      <c r="BL3177" s="198" t="s">
        <v>7412</v>
      </c>
      <c r="CQ3177" s="199">
        <v>1</v>
      </c>
    </row>
    <row r="3178" spans="52:95" x14ac:dyDescent="0.25">
      <c r="AZ3178" s="230" t="s">
        <v>3493</v>
      </c>
      <c r="BA3178" s="230" t="s">
        <v>5333</v>
      </c>
      <c r="BB3178" s="230">
        <v>1</v>
      </c>
      <c r="BC3178" s="194" t="s">
        <v>7719</v>
      </c>
      <c r="BD3178" s="194" t="s">
        <v>14204</v>
      </c>
      <c r="BE3178" s="194" t="s">
        <v>14234</v>
      </c>
      <c r="BH3178" s="194"/>
      <c r="BI3178" s="194"/>
      <c r="BJ3178" s="230">
        <v>4</v>
      </c>
      <c r="BK3178" s="230" t="s">
        <v>7720</v>
      </c>
      <c r="BL3178" s="198" t="s">
        <v>7412</v>
      </c>
      <c r="CQ3178" s="199">
        <v>1</v>
      </c>
    </row>
    <row r="3179" spans="52:95" x14ac:dyDescent="0.25">
      <c r="AZ3179" s="230" t="s">
        <v>3493</v>
      </c>
      <c r="BA3179" s="230" t="s">
        <v>5333</v>
      </c>
      <c r="BB3179" s="230">
        <v>2</v>
      </c>
      <c r="BC3179" s="194" t="s">
        <v>7745</v>
      </c>
      <c r="BD3179" s="194" t="s">
        <v>7746</v>
      </c>
      <c r="BE3179" s="194" t="s">
        <v>7747</v>
      </c>
      <c r="BF3179" s="194" t="s">
        <v>7748</v>
      </c>
      <c r="BG3179" s="194" t="s">
        <v>7749</v>
      </c>
      <c r="BH3179" s="194" t="s">
        <v>7750</v>
      </c>
      <c r="BI3179" s="194"/>
      <c r="BJ3179" s="230">
        <v>4</v>
      </c>
      <c r="BK3179" s="230" t="s">
        <v>7751</v>
      </c>
      <c r="BL3179" s="198" t="s">
        <v>7412</v>
      </c>
      <c r="CQ3179" s="199">
        <v>1</v>
      </c>
    </row>
    <row r="3180" spans="52:95" x14ac:dyDescent="0.25">
      <c r="AZ3180" s="230" t="s">
        <v>3493</v>
      </c>
      <c r="BA3180" s="230" t="s">
        <v>5333</v>
      </c>
      <c r="BB3180" s="230">
        <v>3</v>
      </c>
      <c r="BC3180" s="194" t="s">
        <v>7781</v>
      </c>
      <c r="BD3180" s="194" t="s">
        <v>14238</v>
      </c>
      <c r="BE3180" s="194" t="s">
        <v>14235</v>
      </c>
      <c r="BH3180" s="194"/>
      <c r="BI3180" s="194"/>
      <c r="BJ3180" s="230">
        <v>4</v>
      </c>
      <c r="BK3180" s="230" t="s">
        <v>7782</v>
      </c>
      <c r="BL3180" s="198" t="s">
        <v>7412</v>
      </c>
      <c r="CQ3180" s="199">
        <v>1</v>
      </c>
    </row>
    <row r="3181" spans="52:95" x14ac:dyDescent="0.25">
      <c r="AZ3181" s="230" t="s">
        <v>3493</v>
      </c>
      <c r="BA3181" s="230" t="s">
        <v>5333</v>
      </c>
      <c r="BB3181" s="230">
        <v>4</v>
      </c>
      <c r="BC3181" s="194" t="s">
        <v>7806</v>
      </c>
      <c r="BD3181" s="194" t="s">
        <v>7807</v>
      </c>
      <c r="BE3181" s="194" t="s">
        <v>7808</v>
      </c>
      <c r="BF3181" s="194" t="s">
        <v>7654</v>
      </c>
      <c r="BG3181" s="194" t="s">
        <v>7809</v>
      </c>
      <c r="BH3181" s="194" t="s">
        <v>7810</v>
      </c>
      <c r="BI3181" s="194" t="s">
        <v>7811</v>
      </c>
      <c r="BJ3181" s="230">
        <v>4</v>
      </c>
      <c r="BK3181" s="230" t="s">
        <v>7812</v>
      </c>
      <c r="BL3181" s="198" t="s">
        <v>7412</v>
      </c>
      <c r="CQ3181" s="199">
        <v>1</v>
      </c>
    </row>
    <row r="3182" spans="52:95" x14ac:dyDescent="0.25">
      <c r="AZ3182" s="230" t="s">
        <v>3493</v>
      </c>
      <c r="BA3182" s="230" t="s">
        <v>5333</v>
      </c>
      <c r="BB3182" s="230">
        <v>5</v>
      </c>
      <c r="BC3182" s="194" t="s">
        <v>7836</v>
      </c>
      <c r="BD3182" s="194" t="s">
        <v>7837</v>
      </c>
      <c r="BE3182" s="194" t="s">
        <v>7838</v>
      </c>
      <c r="BF3182" s="194" t="s">
        <v>7839</v>
      </c>
      <c r="BG3182" s="194" t="s">
        <v>7840</v>
      </c>
      <c r="BH3182" s="194" t="s">
        <v>7533</v>
      </c>
      <c r="BI3182" s="194"/>
      <c r="BJ3182" s="230">
        <v>4</v>
      </c>
      <c r="BK3182" s="230" t="s">
        <v>7841</v>
      </c>
      <c r="BL3182" s="198" t="s">
        <v>7412</v>
      </c>
      <c r="CQ3182" s="199">
        <v>1</v>
      </c>
    </row>
    <row r="3183" spans="52:95" x14ac:dyDescent="0.25">
      <c r="AZ3183" s="230" t="s">
        <v>3514</v>
      </c>
      <c r="BA3183" s="230" t="s">
        <v>5332</v>
      </c>
      <c r="BB3183" s="230">
        <v>1</v>
      </c>
      <c r="BC3183" s="194" t="s">
        <v>7408</v>
      </c>
      <c r="BD3183" s="194" t="s">
        <v>14239</v>
      </c>
      <c r="BE3183" s="194" t="s">
        <v>14204</v>
      </c>
      <c r="BF3183" s="194" t="s">
        <v>12075</v>
      </c>
      <c r="BJ3183" s="230">
        <v>4</v>
      </c>
      <c r="BK3183" s="230" t="s">
        <v>7411</v>
      </c>
      <c r="BL3183" s="198" t="s">
        <v>7412</v>
      </c>
      <c r="CQ3183" s="199">
        <v>1</v>
      </c>
    </row>
    <row r="3184" spans="52:95" x14ac:dyDescent="0.25">
      <c r="AZ3184" s="230" t="s">
        <v>3514</v>
      </c>
      <c r="BA3184" s="230" t="s">
        <v>5332</v>
      </c>
      <c r="BB3184" s="230">
        <v>2</v>
      </c>
      <c r="BC3184" s="194" t="s">
        <v>7439</v>
      </c>
      <c r="BD3184" s="194" t="s">
        <v>14239</v>
      </c>
      <c r="BE3184" s="194" t="s">
        <v>7441</v>
      </c>
      <c r="BF3184" s="194" t="s">
        <v>7442</v>
      </c>
      <c r="BG3184" s="194" t="s">
        <v>7443</v>
      </c>
      <c r="BJ3184" s="230">
        <v>4</v>
      </c>
      <c r="BK3184" s="230" t="s">
        <v>7444</v>
      </c>
      <c r="BL3184" s="198" t="s">
        <v>7412</v>
      </c>
      <c r="CQ3184" s="199">
        <v>1</v>
      </c>
    </row>
    <row r="3185" spans="52:95" x14ac:dyDescent="0.25">
      <c r="AZ3185" s="230" t="s">
        <v>3514</v>
      </c>
      <c r="BA3185" s="230" t="s">
        <v>5332</v>
      </c>
      <c r="BB3185" s="230">
        <v>3</v>
      </c>
      <c r="BC3185" s="194" t="s">
        <v>7472</v>
      </c>
      <c r="BD3185" s="194" t="s">
        <v>14239</v>
      </c>
      <c r="BE3185" s="194" t="s">
        <v>14240</v>
      </c>
      <c r="BJ3185" s="230">
        <v>4</v>
      </c>
      <c r="BK3185" s="230" t="s">
        <v>7474</v>
      </c>
      <c r="BL3185" s="198" t="s">
        <v>7412</v>
      </c>
      <c r="CQ3185" s="199">
        <v>1</v>
      </c>
    </row>
    <row r="3186" spans="52:95" x14ac:dyDescent="0.25">
      <c r="AZ3186" s="230" t="s">
        <v>3514</v>
      </c>
      <c r="BA3186" s="230" t="s">
        <v>5332</v>
      </c>
      <c r="BB3186" s="230">
        <v>4</v>
      </c>
      <c r="BC3186" s="194" t="s">
        <v>7502</v>
      </c>
      <c r="BD3186" s="194" t="s">
        <v>14239</v>
      </c>
      <c r="BE3186" s="194" t="s">
        <v>14119</v>
      </c>
      <c r="BJ3186" s="230">
        <v>4</v>
      </c>
      <c r="BK3186" s="230" t="s">
        <v>7504</v>
      </c>
      <c r="BL3186" s="198" t="s">
        <v>7412</v>
      </c>
      <c r="CQ3186" s="199">
        <v>1</v>
      </c>
    </row>
    <row r="3187" spans="52:95" x14ac:dyDescent="0.25">
      <c r="AZ3187" s="230" t="s">
        <v>3514</v>
      </c>
      <c r="BA3187" s="230" t="s">
        <v>5332</v>
      </c>
      <c r="BB3187" s="230">
        <v>5</v>
      </c>
      <c r="BC3187" s="194" t="s">
        <v>7529</v>
      </c>
      <c r="BD3187" s="194" t="s">
        <v>14239</v>
      </c>
      <c r="BE3187" s="194" t="s">
        <v>14241</v>
      </c>
      <c r="BF3187" s="194" t="s">
        <v>7532</v>
      </c>
      <c r="BG3187" s="194" t="s">
        <v>7533</v>
      </c>
      <c r="BJ3187" s="230">
        <v>4</v>
      </c>
      <c r="BK3187" s="230" t="s">
        <v>7534</v>
      </c>
      <c r="BL3187" s="198" t="s">
        <v>7412</v>
      </c>
      <c r="CQ3187" s="199">
        <v>1</v>
      </c>
    </row>
    <row r="3188" spans="52:95" x14ac:dyDescent="0.25">
      <c r="AZ3188" s="230" t="s">
        <v>3514</v>
      </c>
      <c r="BA3188" s="230" t="s">
        <v>7562</v>
      </c>
      <c r="BB3188" s="230">
        <v>1</v>
      </c>
      <c r="BC3188" s="194" t="s">
        <v>7563</v>
      </c>
      <c r="BD3188" s="194" t="s">
        <v>14242</v>
      </c>
      <c r="BJ3188" s="230">
        <v>4</v>
      </c>
      <c r="BK3188" s="230" t="s">
        <v>7564</v>
      </c>
      <c r="BL3188" s="198" t="s">
        <v>7412</v>
      </c>
      <c r="CQ3188" s="199">
        <v>1</v>
      </c>
    </row>
    <row r="3189" spans="52:95" x14ac:dyDescent="0.25">
      <c r="AZ3189" s="230" t="s">
        <v>3514</v>
      </c>
      <c r="BA3189" s="230" t="s">
        <v>7562</v>
      </c>
      <c r="BB3189" s="230">
        <v>2</v>
      </c>
      <c r="BC3189" s="194" t="s">
        <v>7589</v>
      </c>
      <c r="BD3189" s="194" t="s">
        <v>7590</v>
      </c>
      <c r="BE3189" s="194" t="s">
        <v>7591</v>
      </c>
      <c r="BF3189" s="194" t="s">
        <v>7443</v>
      </c>
      <c r="BG3189" s="194" t="s">
        <v>7442</v>
      </c>
      <c r="BH3189" s="230" t="s">
        <v>7592</v>
      </c>
      <c r="BJ3189" s="230">
        <v>4</v>
      </c>
      <c r="BK3189" s="230" t="s">
        <v>7593</v>
      </c>
      <c r="BL3189" s="198" t="s">
        <v>7412</v>
      </c>
      <c r="CQ3189" s="199">
        <v>1</v>
      </c>
    </row>
    <row r="3190" spans="52:95" x14ac:dyDescent="0.25">
      <c r="AZ3190" s="230" t="s">
        <v>3514</v>
      </c>
      <c r="BA3190" s="230" t="s">
        <v>7562</v>
      </c>
      <c r="BB3190" s="230">
        <v>3</v>
      </c>
      <c r="BC3190" s="194" t="s">
        <v>7620</v>
      </c>
      <c r="BD3190" s="194" t="s">
        <v>14240</v>
      </c>
      <c r="BJ3190" s="230">
        <v>4</v>
      </c>
      <c r="BK3190" s="230" t="s">
        <v>7622</v>
      </c>
      <c r="BL3190" s="198" t="s">
        <v>7412</v>
      </c>
      <c r="CQ3190" s="199">
        <v>1</v>
      </c>
    </row>
    <row r="3191" spans="52:95" x14ac:dyDescent="0.25">
      <c r="AZ3191" s="230" t="s">
        <v>3514</v>
      </c>
      <c r="BA3191" s="230" t="s">
        <v>7562</v>
      </c>
      <c r="BB3191" s="230">
        <v>4</v>
      </c>
      <c r="BC3191" s="194" t="s">
        <v>7649</v>
      </c>
      <c r="BD3191" s="194" t="s">
        <v>7650</v>
      </c>
      <c r="BE3191" s="194" t="s">
        <v>7651</v>
      </c>
      <c r="BF3191" s="194" t="s">
        <v>7652</v>
      </c>
      <c r="BG3191" s="194" t="s">
        <v>7653</v>
      </c>
      <c r="BH3191" s="230" t="s">
        <v>7654</v>
      </c>
      <c r="BI3191" s="230" t="s">
        <v>7655</v>
      </c>
      <c r="BJ3191" s="230">
        <v>4</v>
      </c>
      <c r="BK3191" s="230" t="s">
        <v>7656</v>
      </c>
      <c r="BL3191" s="198" t="s">
        <v>7412</v>
      </c>
      <c r="CQ3191" s="199">
        <v>1</v>
      </c>
    </row>
    <row r="3192" spans="52:95" x14ac:dyDescent="0.25">
      <c r="AZ3192" s="230" t="s">
        <v>3514</v>
      </c>
      <c r="BA3192" s="230" t="s">
        <v>7562</v>
      </c>
      <c r="BB3192" s="230">
        <v>5</v>
      </c>
      <c r="BC3192" s="194" t="s">
        <v>7686</v>
      </c>
      <c r="BD3192" s="194" t="s">
        <v>7687</v>
      </c>
      <c r="BE3192" s="194" t="s">
        <v>7688</v>
      </c>
      <c r="BF3192" s="194" t="s">
        <v>7689</v>
      </c>
      <c r="BG3192" s="194" t="s">
        <v>7690</v>
      </c>
      <c r="BH3192" s="230" t="s">
        <v>7691</v>
      </c>
      <c r="BJ3192" s="230">
        <v>4</v>
      </c>
      <c r="BK3192" s="230" t="s">
        <v>7692</v>
      </c>
      <c r="BL3192" s="198" t="s">
        <v>7412</v>
      </c>
      <c r="CQ3192" s="199">
        <v>1</v>
      </c>
    </row>
    <row r="3193" spans="52:95" x14ac:dyDescent="0.25">
      <c r="AZ3193" s="230" t="s">
        <v>3514</v>
      </c>
      <c r="BA3193" s="230" t="s">
        <v>5333</v>
      </c>
      <c r="BB3193" s="230">
        <v>1</v>
      </c>
      <c r="BC3193" s="194" t="s">
        <v>7719</v>
      </c>
      <c r="BD3193" s="194" t="s">
        <v>14204</v>
      </c>
      <c r="BE3193" s="194" t="s">
        <v>12075</v>
      </c>
      <c r="BH3193" s="194"/>
      <c r="BI3193" s="194"/>
      <c r="BJ3193" s="230">
        <v>4</v>
      </c>
      <c r="BK3193" s="230" t="s">
        <v>7720</v>
      </c>
      <c r="BL3193" s="198" t="s">
        <v>7412</v>
      </c>
      <c r="CQ3193" s="199">
        <v>1</v>
      </c>
    </row>
    <row r="3194" spans="52:95" x14ac:dyDescent="0.25">
      <c r="AZ3194" s="230" t="s">
        <v>3514</v>
      </c>
      <c r="BA3194" s="230" t="s">
        <v>5333</v>
      </c>
      <c r="BB3194" s="230">
        <v>2</v>
      </c>
      <c r="BC3194" s="194" t="s">
        <v>7745</v>
      </c>
      <c r="BD3194" s="194" t="s">
        <v>7746</v>
      </c>
      <c r="BE3194" s="194" t="s">
        <v>7747</v>
      </c>
      <c r="BF3194" s="194" t="s">
        <v>7748</v>
      </c>
      <c r="BG3194" s="194" t="s">
        <v>7749</v>
      </c>
      <c r="BH3194" s="194" t="s">
        <v>7750</v>
      </c>
      <c r="BI3194" s="194"/>
      <c r="BJ3194" s="230">
        <v>4</v>
      </c>
      <c r="BK3194" s="230" t="s">
        <v>7751</v>
      </c>
      <c r="BL3194" s="198" t="s">
        <v>7412</v>
      </c>
      <c r="CQ3194" s="199">
        <v>1</v>
      </c>
    </row>
    <row r="3195" spans="52:95" x14ac:dyDescent="0.25">
      <c r="AZ3195" s="230" t="s">
        <v>3514</v>
      </c>
      <c r="BA3195" s="230" t="s">
        <v>5333</v>
      </c>
      <c r="BB3195" s="230">
        <v>3</v>
      </c>
      <c r="BC3195" s="194" t="s">
        <v>7781</v>
      </c>
      <c r="BD3195" s="194" t="s">
        <v>14243</v>
      </c>
      <c r="BE3195" s="194" t="s">
        <v>14240</v>
      </c>
      <c r="BH3195" s="194"/>
      <c r="BI3195" s="194"/>
      <c r="BJ3195" s="230">
        <v>4</v>
      </c>
      <c r="BK3195" s="230" t="s">
        <v>7782</v>
      </c>
      <c r="BL3195" s="198" t="s">
        <v>7412</v>
      </c>
      <c r="CQ3195" s="199">
        <v>1</v>
      </c>
    </row>
    <row r="3196" spans="52:95" x14ac:dyDescent="0.25">
      <c r="AZ3196" s="230" t="s">
        <v>3514</v>
      </c>
      <c r="BA3196" s="230" t="s">
        <v>5333</v>
      </c>
      <c r="BB3196" s="230">
        <v>4</v>
      </c>
      <c r="BC3196" s="194" t="s">
        <v>7806</v>
      </c>
      <c r="BD3196" s="194" t="s">
        <v>7807</v>
      </c>
      <c r="BE3196" s="194" t="s">
        <v>7808</v>
      </c>
      <c r="BF3196" s="194" t="s">
        <v>7654</v>
      </c>
      <c r="BG3196" s="194" t="s">
        <v>7809</v>
      </c>
      <c r="BH3196" s="194" t="s">
        <v>7810</v>
      </c>
      <c r="BI3196" s="194" t="s">
        <v>7811</v>
      </c>
      <c r="BJ3196" s="230">
        <v>4</v>
      </c>
      <c r="BK3196" s="230" t="s">
        <v>7812</v>
      </c>
      <c r="BL3196" s="198" t="s">
        <v>7412</v>
      </c>
      <c r="CQ3196" s="199">
        <v>1</v>
      </c>
    </row>
    <row r="3197" spans="52:95" x14ac:dyDescent="0.25">
      <c r="AZ3197" s="230" t="s">
        <v>3514</v>
      </c>
      <c r="BA3197" s="230" t="s">
        <v>5333</v>
      </c>
      <c r="BB3197" s="230">
        <v>5</v>
      </c>
      <c r="BC3197" s="194" t="s">
        <v>7836</v>
      </c>
      <c r="BD3197" s="194" t="s">
        <v>7837</v>
      </c>
      <c r="BE3197" s="194" t="s">
        <v>7838</v>
      </c>
      <c r="BF3197" s="194" t="s">
        <v>7839</v>
      </c>
      <c r="BG3197" s="194" t="s">
        <v>7840</v>
      </c>
      <c r="BH3197" s="194" t="s">
        <v>7533</v>
      </c>
      <c r="BI3197" s="194"/>
      <c r="BJ3197" s="230">
        <v>4</v>
      </c>
      <c r="BK3197" s="230" t="s">
        <v>7841</v>
      </c>
      <c r="BL3197" s="198" t="s">
        <v>7412</v>
      </c>
      <c r="CQ3197" s="199">
        <v>1</v>
      </c>
    </row>
    <row r="3198" spans="52:95" x14ac:dyDescent="0.25">
      <c r="AZ3198" s="230" t="s">
        <v>3538</v>
      </c>
      <c r="BA3198" s="230" t="s">
        <v>5332</v>
      </c>
      <c r="BB3198" s="230">
        <v>1</v>
      </c>
      <c r="BC3198" s="194" t="s">
        <v>7408</v>
      </c>
      <c r="BD3198" s="194" t="s">
        <v>14244</v>
      </c>
      <c r="BE3198" s="194" t="s">
        <v>14245</v>
      </c>
      <c r="BF3198" s="194" t="s">
        <v>11719</v>
      </c>
      <c r="BJ3198" s="230">
        <v>4</v>
      </c>
      <c r="BK3198" s="230" t="s">
        <v>7411</v>
      </c>
      <c r="BL3198" s="198" t="s">
        <v>7412</v>
      </c>
      <c r="CQ3198" s="199">
        <v>1</v>
      </c>
    </row>
    <row r="3199" spans="52:95" x14ac:dyDescent="0.25">
      <c r="AZ3199" s="230" t="s">
        <v>3538</v>
      </c>
      <c r="BA3199" s="230" t="s">
        <v>5332</v>
      </c>
      <c r="BB3199" s="230">
        <v>2</v>
      </c>
      <c r="BC3199" s="194" t="s">
        <v>7439</v>
      </c>
      <c r="BD3199" s="194" t="s">
        <v>14244</v>
      </c>
      <c r="BE3199" s="194" t="s">
        <v>7441</v>
      </c>
      <c r="BF3199" s="194" t="s">
        <v>7442</v>
      </c>
      <c r="BG3199" s="194" t="s">
        <v>7443</v>
      </c>
      <c r="BJ3199" s="230">
        <v>4</v>
      </c>
      <c r="BK3199" s="230" t="s">
        <v>7444</v>
      </c>
      <c r="BL3199" s="198" t="s">
        <v>7412</v>
      </c>
      <c r="CQ3199" s="199">
        <v>1</v>
      </c>
    </row>
    <row r="3200" spans="52:95" x14ac:dyDescent="0.25">
      <c r="AZ3200" s="230" t="s">
        <v>3538</v>
      </c>
      <c r="BA3200" s="230" t="s">
        <v>5332</v>
      </c>
      <c r="BB3200" s="230">
        <v>3</v>
      </c>
      <c r="BC3200" s="194" t="s">
        <v>7472</v>
      </c>
      <c r="BD3200" s="194" t="s">
        <v>14244</v>
      </c>
      <c r="BE3200" s="194" t="s">
        <v>14246</v>
      </c>
      <c r="BJ3200" s="230">
        <v>4</v>
      </c>
      <c r="BK3200" s="230" t="s">
        <v>7474</v>
      </c>
      <c r="BL3200" s="198" t="s">
        <v>7412</v>
      </c>
      <c r="CQ3200" s="199">
        <v>1</v>
      </c>
    </row>
    <row r="3201" spans="52:95" x14ac:dyDescent="0.25">
      <c r="AZ3201" s="230" t="s">
        <v>3538</v>
      </c>
      <c r="BA3201" s="230" t="s">
        <v>5332</v>
      </c>
      <c r="BB3201" s="230">
        <v>4</v>
      </c>
      <c r="BC3201" s="194" t="s">
        <v>7502</v>
      </c>
      <c r="BD3201" s="194" t="s">
        <v>14244</v>
      </c>
      <c r="BE3201" s="194" t="s">
        <v>14119</v>
      </c>
      <c r="BJ3201" s="230">
        <v>4</v>
      </c>
      <c r="BK3201" s="230" t="s">
        <v>7504</v>
      </c>
      <c r="BL3201" s="198" t="s">
        <v>7412</v>
      </c>
      <c r="CQ3201" s="199">
        <v>1</v>
      </c>
    </row>
    <row r="3202" spans="52:95" x14ac:dyDescent="0.25">
      <c r="AZ3202" s="230" t="s">
        <v>3538</v>
      </c>
      <c r="BA3202" s="230" t="s">
        <v>5332</v>
      </c>
      <c r="BB3202" s="230">
        <v>5</v>
      </c>
      <c r="BC3202" s="194" t="s">
        <v>7529</v>
      </c>
      <c r="BD3202" s="194" t="s">
        <v>14244</v>
      </c>
      <c r="BE3202" s="194" t="s">
        <v>14247</v>
      </c>
      <c r="BF3202" s="194" t="s">
        <v>7532</v>
      </c>
      <c r="BG3202" s="194" t="s">
        <v>7533</v>
      </c>
      <c r="BJ3202" s="230">
        <v>4</v>
      </c>
      <c r="BK3202" s="230" t="s">
        <v>7534</v>
      </c>
      <c r="BL3202" s="198" t="s">
        <v>7412</v>
      </c>
      <c r="CQ3202" s="199">
        <v>1</v>
      </c>
    </row>
    <row r="3203" spans="52:95" x14ac:dyDescent="0.25">
      <c r="AZ3203" s="230" t="s">
        <v>3538</v>
      </c>
      <c r="BA3203" s="230" t="s">
        <v>7562</v>
      </c>
      <c r="BB3203" s="230">
        <v>1</v>
      </c>
      <c r="BC3203" s="194" t="s">
        <v>7563</v>
      </c>
      <c r="BD3203" s="194" t="s">
        <v>14126</v>
      </c>
      <c r="BJ3203" s="230">
        <v>4</v>
      </c>
      <c r="BK3203" s="230" t="s">
        <v>7564</v>
      </c>
      <c r="BL3203" s="198" t="s">
        <v>7412</v>
      </c>
      <c r="CQ3203" s="199">
        <v>1</v>
      </c>
    </row>
    <row r="3204" spans="52:95" x14ac:dyDescent="0.25">
      <c r="AZ3204" s="230" t="s">
        <v>3538</v>
      </c>
      <c r="BA3204" s="230" t="s">
        <v>7562</v>
      </c>
      <c r="BB3204" s="230">
        <v>2</v>
      </c>
      <c r="BC3204" s="194" t="s">
        <v>7589</v>
      </c>
      <c r="BD3204" s="194" t="s">
        <v>7590</v>
      </c>
      <c r="BE3204" s="194" t="s">
        <v>7591</v>
      </c>
      <c r="BF3204" s="194" t="s">
        <v>7443</v>
      </c>
      <c r="BG3204" s="194" t="s">
        <v>7442</v>
      </c>
      <c r="BH3204" s="230" t="s">
        <v>7592</v>
      </c>
      <c r="BJ3204" s="230">
        <v>4</v>
      </c>
      <c r="BK3204" s="230" t="s">
        <v>7593</v>
      </c>
      <c r="BL3204" s="198" t="s">
        <v>7412</v>
      </c>
      <c r="CQ3204" s="199">
        <v>1</v>
      </c>
    </row>
    <row r="3205" spans="52:95" x14ac:dyDescent="0.25">
      <c r="AZ3205" s="230" t="s">
        <v>3538</v>
      </c>
      <c r="BA3205" s="230" t="s">
        <v>7562</v>
      </c>
      <c r="BB3205" s="230">
        <v>3</v>
      </c>
      <c r="BC3205" s="194" t="s">
        <v>7620</v>
      </c>
      <c r="BD3205" s="194" t="s">
        <v>14246</v>
      </c>
      <c r="BJ3205" s="230">
        <v>4</v>
      </c>
      <c r="BK3205" s="230" t="s">
        <v>7622</v>
      </c>
      <c r="BL3205" s="198" t="s">
        <v>7412</v>
      </c>
      <c r="CQ3205" s="199">
        <v>1</v>
      </c>
    </row>
    <row r="3206" spans="52:95" x14ac:dyDescent="0.25">
      <c r="AZ3206" s="230" t="s">
        <v>3538</v>
      </c>
      <c r="BA3206" s="230" t="s">
        <v>7562</v>
      </c>
      <c r="BB3206" s="230">
        <v>4</v>
      </c>
      <c r="BC3206" s="194" t="s">
        <v>7649</v>
      </c>
      <c r="BD3206" s="194" t="s">
        <v>7650</v>
      </c>
      <c r="BE3206" s="194" t="s">
        <v>7651</v>
      </c>
      <c r="BF3206" s="194" t="s">
        <v>7652</v>
      </c>
      <c r="BG3206" s="194" t="s">
        <v>7653</v>
      </c>
      <c r="BH3206" s="230" t="s">
        <v>7654</v>
      </c>
      <c r="BI3206" s="230" t="s">
        <v>7655</v>
      </c>
      <c r="BJ3206" s="230">
        <v>4</v>
      </c>
      <c r="BK3206" s="230" t="s">
        <v>7656</v>
      </c>
      <c r="BL3206" s="198" t="s">
        <v>7412</v>
      </c>
      <c r="CQ3206" s="199">
        <v>1</v>
      </c>
    </row>
    <row r="3207" spans="52:95" x14ac:dyDescent="0.25">
      <c r="AZ3207" s="230" t="s">
        <v>3538</v>
      </c>
      <c r="BA3207" s="230" t="s">
        <v>7562</v>
      </c>
      <c r="BB3207" s="230">
        <v>5</v>
      </c>
      <c r="BC3207" s="194" t="s">
        <v>7686</v>
      </c>
      <c r="BD3207" s="194" t="s">
        <v>7687</v>
      </c>
      <c r="BE3207" s="194" t="s">
        <v>7688</v>
      </c>
      <c r="BF3207" s="194" t="s">
        <v>7689</v>
      </c>
      <c r="BG3207" s="194" t="s">
        <v>7690</v>
      </c>
      <c r="BH3207" s="230" t="s">
        <v>7691</v>
      </c>
      <c r="BJ3207" s="230">
        <v>4</v>
      </c>
      <c r="BK3207" s="230" t="s">
        <v>7692</v>
      </c>
      <c r="BL3207" s="198" t="s">
        <v>7412</v>
      </c>
      <c r="CQ3207" s="199">
        <v>1</v>
      </c>
    </row>
    <row r="3208" spans="52:95" x14ac:dyDescent="0.25">
      <c r="AZ3208" s="230" t="s">
        <v>3538</v>
      </c>
      <c r="BA3208" s="230" t="s">
        <v>5333</v>
      </c>
      <c r="BB3208" s="230">
        <v>1</v>
      </c>
      <c r="BC3208" s="194" t="s">
        <v>7719</v>
      </c>
      <c r="BD3208" s="194" t="s">
        <v>14245</v>
      </c>
      <c r="BE3208" s="194" t="s">
        <v>11719</v>
      </c>
      <c r="BH3208" s="194"/>
      <c r="BI3208" s="194"/>
      <c r="BJ3208" s="230">
        <v>4</v>
      </c>
      <c r="BK3208" s="230" t="s">
        <v>7720</v>
      </c>
      <c r="BL3208" s="198" t="s">
        <v>7412</v>
      </c>
      <c r="CQ3208" s="199">
        <v>1</v>
      </c>
    </row>
    <row r="3209" spans="52:95" x14ac:dyDescent="0.25">
      <c r="AZ3209" s="230" t="s">
        <v>3538</v>
      </c>
      <c r="BA3209" s="230" t="s">
        <v>5333</v>
      </c>
      <c r="BB3209" s="230">
        <v>2</v>
      </c>
      <c r="BC3209" s="194" t="s">
        <v>7745</v>
      </c>
      <c r="BD3209" s="194" t="s">
        <v>7746</v>
      </c>
      <c r="BE3209" s="194" t="s">
        <v>7747</v>
      </c>
      <c r="BF3209" s="194" t="s">
        <v>7748</v>
      </c>
      <c r="BG3209" s="194" t="s">
        <v>7749</v>
      </c>
      <c r="BH3209" s="194" t="s">
        <v>7750</v>
      </c>
      <c r="BI3209" s="194"/>
      <c r="BJ3209" s="230">
        <v>4</v>
      </c>
      <c r="BK3209" s="230" t="s">
        <v>7751</v>
      </c>
      <c r="BL3209" s="198" t="s">
        <v>7412</v>
      </c>
      <c r="CQ3209" s="199">
        <v>1</v>
      </c>
    </row>
    <row r="3210" spans="52:95" x14ac:dyDescent="0.25">
      <c r="AZ3210" s="230" t="s">
        <v>3538</v>
      </c>
      <c r="BA3210" s="230" t="s">
        <v>5333</v>
      </c>
      <c r="BB3210" s="230">
        <v>3</v>
      </c>
      <c r="BC3210" s="194" t="s">
        <v>7781</v>
      </c>
      <c r="BD3210" s="194" t="s">
        <v>14248</v>
      </c>
      <c r="BE3210" s="194" t="s">
        <v>14246</v>
      </c>
      <c r="BH3210" s="194"/>
      <c r="BI3210" s="194"/>
      <c r="BJ3210" s="230">
        <v>4</v>
      </c>
      <c r="BK3210" s="230" t="s">
        <v>7782</v>
      </c>
      <c r="BL3210" s="198" t="s">
        <v>7412</v>
      </c>
      <c r="CQ3210" s="199">
        <v>1</v>
      </c>
    </row>
    <row r="3211" spans="52:95" x14ac:dyDescent="0.25">
      <c r="AZ3211" s="230" t="s">
        <v>3538</v>
      </c>
      <c r="BA3211" s="230" t="s">
        <v>5333</v>
      </c>
      <c r="BB3211" s="230">
        <v>4</v>
      </c>
      <c r="BC3211" s="194" t="s">
        <v>7806</v>
      </c>
      <c r="BD3211" s="194" t="s">
        <v>7807</v>
      </c>
      <c r="BE3211" s="194" t="s">
        <v>7808</v>
      </c>
      <c r="BF3211" s="194" t="s">
        <v>7654</v>
      </c>
      <c r="BG3211" s="194" t="s">
        <v>7809</v>
      </c>
      <c r="BH3211" s="194" t="s">
        <v>7810</v>
      </c>
      <c r="BI3211" s="194" t="s">
        <v>7811</v>
      </c>
      <c r="BJ3211" s="230">
        <v>4</v>
      </c>
      <c r="BK3211" s="230" t="s">
        <v>7812</v>
      </c>
      <c r="BL3211" s="198" t="s">
        <v>7412</v>
      </c>
      <c r="CQ3211" s="199">
        <v>1</v>
      </c>
    </row>
    <row r="3212" spans="52:95" x14ac:dyDescent="0.25">
      <c r="AZ3212" s="230" t="s">
        <v>3538</v>
      </c>
      <c r="BA3212" s="230" t="s">
        <v>5333</v>
      </c>
      <c r="BB3212" s="230">
        <v>5</v>
      </c>
      <c r="BC3212" s="194" t="s">
        <v>7836</v>
      </c>
      <c r="BD3212" s="194" t="s">
        <v>7837</v>
      </c>
      <c r="BE3212" s="194" t="s">
        <v>7838</v>
      </c>
      <c r="BF3212" s="194" t="s">
        <v>7839</v>
      </c>
      <c r="BG3212" s="194" t="s">
        <v>7840</v>
      </c>
      <c r="BH3212" s="194" t="s">
        <v>7533</v>
      </c>
      <c r="BI3212" s="194"/>
      <c r="BJ3212" s="230">
        <v>4</v>
      </c>
      <c r="BK3212" s="230" t="s">
        <v>7841</v>
      </c>
      <c r="BL3212" s="198" t="s">
        <v>7412</v>
      </c>
      <c r="CQ3212" s="199">
        <v>1</v>
      </c>
    </row>
    <row r="3213" spans="52:95" x14ac:dyDescent="0.25">
      <c r="AZ3213" s="230" t="s">
        <v>3561</v>
      </c>
      <c r="BA3213" s="230" t="s">
        <v>5332</v>
      </c>
      <c r="BB3213" s="230">
        <v>1</v>
      </c>
      <c r="BC3213" s="194" t="s">
        <v>7408</v>
      </c>
      <c r="BD3213" s="194" t="s">
        <v>14249</v>
      </c>
      <c r="BE3213" s="194" t="s">
        <v>14245</v>
      </c>
      <c r="BF3213" s="194" t="s">
        <v>11719</v>
      </c>
      <c r="BJ3213" s="230">
        <v>4</v>
      </c>
      <c r="BK3213" s="230" t="s">
        <v>7411</v>
      </c>
      <c r="BL3213" s="198" t="s">
        <v>7412</v>
      </c>
      <c r="CQ3213" s="199">
        <v>1</v>
      </c>
    </row>
    <row r="3214" spans="52:95" x14ac:dyDescent="0.25">
      <c r="AZ3214" s="230" t="s">
        <v>3561</v>
      </c>
      <c r="BA3214" s="230" t="s">
        <v>5332</v>
      </c>
      <c r="BB3214" s="230">
        <v>2</v>
      </c>
      <c r="BC3214" s="194" t="s">
        <v>7439</v>
      </c>
      <c r="BD3214" s="194" t="s">
        <v>14249</v>
      </c>
      <c r="BE3214" s="194" t="s">
        <v>7441</v>
      </c>
      <c r="BF3214" s="194" t="s">
        <v>7442</v>
      </c>
      <c r="BG3214" s="194" t="s">
        <v>7443</v>
      </c>
      <c r="BJ3214" s="230">
        <v>4</v>
      </c>
      <c r="BK3214" s="230" t="s">
        <v>7444</v>
      </c>
      <c r="BL3214" s="198" t="s">
        <v>7412</v>
      </c>
      <c r="CQ3214" s="199">
        <v>1</v>
      </c>
    </row>
    <row r="3215" spans="52:95" x14ac:dyDescent="0.25">
      <c r="AZ3215" s="230" t="s">
        <v>3561</v>
      </c>
      <c r="BA3215" s="230" t="s">
        <v>5332</v>
      </c>
      <c r="BB3215" s="230">
        <v>3</v>
      </c>
      <c r="BC3215" s="194" t="s">
        <v>7472</v>
      </c>
      <c r="BD3215" s="194" t="s">
        <v>14249</v>
      </c>
      <c r="BE3215" s="194" t="s">
        <v>14250</v>
      </c>
      <c r="BJ3215" s="230">
        <v>4</v>
      </c>
      <c r="BK3215" s="230" t="s">
        <v>7474</v>
      </c>
      <c r="BL3215" s="198" t="s">
        <v>7412</v>
      </c>
      <c r="CQ3215" s="199">
        <v>1</v>
      </c>
    </row>
    <row r="3216" spans="52:95" x14ac:dyDescent="0.25">
      <c r="AZ3216" s="230" t="s">
        <v>3561</v>
      </c>
      <c r="BA3216" s="230" t="s">
        <v>5332</v>
      </c>
      <c r="BB3216" s="230">
        <v>4</v>
      </c>
      <c r="BC3216" s="194" t="s">
        <v>7502</v>
      </c>
      <c r="BD3216" s="194" t="s">
        <v>14249</v>
      </c>
      <c r="BE3216" s="194" t="s">
        <v>14119</v>
      </c>
      <c r="BJ3216" s="230">
        <v>4</v>
      </c>
      <c r="BK3216" s="230" t="s">
        <v>7504</v>
      </c>
      <c r="BL3216" s="198" t="s">
        <v>7412</v>
      </c>
      <c r="CQ3216" s="199">
        <v>1</v>
      </c>
    </row>
    <row r="3217" spans="52:95" x14ac:dyDescent="0.25">
      <c r="AZ3217" s="230" t="s">
        <v>3561</v>
      </c>
      <c r="BA3217" s="230" t="s">
        <v>5332</v>
      </c>
      <c r="BB3217" s="230">
        <v>5</v>
      </c>
      <c r="BC3217" s="194" t="s">
        <v>7529</v>
      </c>
      <c r="BD3217" s="194" t="s">
        <v>14249</v>
      </c>
      <c r="BE3217" s="194" t="s">
        <v>14251</v>
      </c>
      <c r="BF3217" s="194" t="s">
        <v>7532</v>
      </c>
      <c r="BG3217" s="194" t="s">
        <v>7533</v>
      </c>
      <c r="BJ3217" s="230">
        <v>4</v>
      </c>
      <c r="BK3217" s="230" t="s">
        <v>7534</v>
      </c>
      <c r="BL3217" s="198" t="s">
        <v>7412</v>
      </c>
      <c r="CQ3217" s="199">
        <v>1</v>
      </c>
    </row>
    <row r="3218" spans="52:95" x14ac:dyDescent="0.25">
      <c r="AZ3218" s="230" t="s">
        <v>3561</v>
      </c>
      <c r="BA3218" s="230" t="s">
        <v>7562</v>
      </c>
      <c r="BB3218" s="230">
        <v>1</v>
      </c>
      <c r="BC3218" s="194" t="s">
        <v>7563</v>
      </c>
      <c r="BD3218" s="194" t="s">
        <v>14126</v>
      </c>
      <c r="BJ3218" s="230">
        <v>4</v>
      </c>
      <c r="BK3218" s="230" t="s">
        <v>7564</v>
      </c>
      <c r="BL3218" s="198" t="s">
        <v>7412</v>
      </c>
      <c r="CQ3218" s="199">
        <v>1</v>
      </c>
    </row>
    <row r="3219" spans="52:95" x14ac:dyDescent="0.25">
      <c r="AZ3219" s="230" t="s">
        <v>3561</v>
      </c>
      <c r="BA3219" s="230" t="s">
        <v>7562</v>
      </c>
      <c r="BB3219" s="230">
        <v>2</v>
      </c>
      <c r="BC3219" s="194" t="s">
        <v>7589</v>
      </c>
      <c r="BD3219" s="194" t="s">
        <v>7590</v>
      </c>
      <c r="BE3219" s="194" t="s">
        <v>7591</v>
      </c>
      <c r="BF3219" s="194" t="s">
        <v>7443</v>
      </c>
      <c r="BG3219" s="194" t="s">
        <v>7442</v>
      </c>
      <c r="BH3219" s="230" t="s">
        <v>7592</v>
      </c>
      <c r="BJ3219" s="230">
        <v>4</v>
      </c>
      <c r="BK3219" s="230" t="s">
        <v>7593</v>
      </c>
      <c r="BL3219" s="198" t="s">
        <v>7412</v>
      </c>
      <c r="CQ3219" s="199">
        <v>1</v>
      </c>
    </row>
    <row r="3220" spans="52:95" x14ac:dyDescent="0.25">
      <c r="AZ3220" s="230" t="s">
        <v>3561</v>
      </c>
      <c r="BA3220" s="230" t="s">
        <v>7562</v>
      </c>
      <c r="BB3220" s="230">
        <v>3</v>
      </c>
      <c r="BC3220" s="194" t="s">
        <v>7620</v>
      </c>
      <c r="BD3220" s="194" t="s">
        <v>14250</v>
      </c>
      <c r="BJ3220" s="230">
        <v>4</v>
      </c>
      <c r="BK3220" s="230" t="s">
        <v>7622</v>
      </c>
      <c r="BL3220" s="198" t="s">
        <v>7412</v>
      </c>
      <c r="CQ3220" s="199">
        <v>1</v>
      </c>
    </row>
    <row r="3221" spans="52:95" x14ac:dyDescent="0.25">
      <c r="AZ3221" s="230" t="s">
        <v>3561</v>
      </c>
      <c r="BA3221" s="230" t="s">
        <v>7562</v>
      </c>
      <c r="BB3221" s="230">
        <v>4</v>
      </c>
      <c r="BC3221" s="194" t="s">
        <v>7649</v>
      </c>
      <c r="BD3221" s="194" t="s">
        <v>7650</v>
      </c>
      <c r="BE3221" s="194" t="s">
        <v>7651</v>
      </c>
      <c r="BF3221" s="194" t="s">
        <v>7652</v>
      </c>
      <c r="BG3221" s="194" t="s">
        <v>7653</v>
      </c>
      <c r="BH3221" s="230" t="s">
        <v>7654</v>
      </c>
      <c r="BI3221" s="230" t="s">
        <v>7655</v>
      </c>
      <c r="BJ3221" s="230">
        <v>4</v>
      </c>
      <c r="BK3221" s="230" t="s">
        <v>7656</v>
      </c>
      <c r="BL3221" s="198" t="s">
        <v>7412</v>
      </c>
      <c r="CQ3221" s="199">
        <v>1</v>
      </c>
    </row>
    <row r="3222" spans="52:95" x14ac:dyDescent="0.25">
      <c r="AZ3222" s="230" t="s">
        <v>3561</v>
      </c>
      <c r="BA3222" s="230" t="s">
        <v>7562</v>
      </c>
      <c r="BB3222" s="230">
        <v>5</v>
      </c>
      <c r="BC3222" s="194" t="s">
        <v>7686</v>
      </c>
      <c r="BD3222" s="194" t="s">
        <v>7687</v>
      </c>
      <c r="BE3222" s="194" t="s">
        <v>7688</v>
      </c>
      <c r="BF3222" s="194" t="s">
        <v>7689</v>
      </c>
      <c r="BG3222" s="194" t="s">
        <v>7690</v>
      </c>
      <c r="BH3222" s="230" t="s">
        <v>7691</v>
      </c>
      <c r="BJ3222" s="230">
        <v>4</v>
      </c>
      <c r="BK3222" s="230" t="s">
        <v>7692</v>
      </c>
      <c r="BL3222" s="198" t="s">
        <v>7412</v>
      </c>
      <c r="CQ3222" s="199">
        <v>1</v>
      </c>
    </row>
    <row r="3223" spans="52:95" x14ac:dyDescent="0.25">
      <c r="AZ3223" s="230" t="s">
        <v>3561</v>
      </c>
      <c r="BA3223" s="230" t="s">
        <v>5333</v>
      </c>
      <c r="BB3223" s="230">
        <v>1</v>
      </c>
      <c r="BC3223" s="194" t="s">
        <v>7719</v>
      </c>
      <c r="BD3223" s="194" t="s">
        <v>14245</v>
      </c>
      <c r="BE3223" s="194" t="s">
        <v>11719</v>
      </c>
      <c r="BH3223" s="194"/>
      <c r="BI3223" s="194"/>
      <c r="BJ3223" s="230">
        <v>4</v>
      </c>
      <c r="BK3223" s="230" t="s">
        <v>7720</v>
      </c>
      <c r="BL3223" s="198" t="s">
        <v>7412</v>
      </c>
      <c r="CQ3223" s="199">
        <v>1</v>
      </c>
    </row>
    <row r="3224" spans="52:95" x14ac:dyDescent="0.25">
      <c r="AZ3224" s="230" t="s">
        <v>3561</v>
      </c>
      <c r="BA3224" s="230" t="s">
        <v>5333</v>
      </c>
      <c r="BB3224" s="230">
        <v>2</v>
      </c>
      <c r="BC3224" s="194" t="s">
        <v>7745</v>
      </c>
      <c r="BD3224" s="194" t="s">
        <v>7746</v>
      </c>
      <c r="BE3224" s="194" t="s">
        <v>7747</v>
      </c>
      <c r="BF3224" s="194" t="s">
        <v>7748</v>
      </c>
      <c r="BG3224" s="194" t="s">
        <v>7749</v>
      </c>
      <c r="BH3224" s="194" t="s">
        <v>7750</v>
      </c>
      <c r="BI3224" s="194"/>
      <c r="BJ3224" s="230">
        <v>4</v>
      </c>
      <c r="BK3224" s="230" t="s">
        <v>7751</v>
      </c>
      <c r="BL3224" s="198" t="s">
        <v>7412</v>
      </c>
      <c r="CQ3224" s="199">
        <v>1</v>
      </c>
    </row>
    <row r="3225" spans="52:95" x14ac:dyDescent="0.25">
      <c r="AZ3225" s="230" t="s">
        <v>3561</v>
      </c>
      <c r="BA3225" s="230" t="s">
        <v>5333</v>
      </c>
      <c r="BB3225" s="230">
        <v>3</v>
      </c>
      <c r="BC3225" s="194" t="s">
        <v>7781</v>
      </c>
      <c r="BD3225" s="194" t="s">
        <v>14252</v>
      </c>
      <c r="BE3225" s="194" t="s">
        <v>14250</v>
      </c>
      <c r="BH3225" s="194"/>
      <c r="BI3225" s="194"/>
      <c r="BJ3225" s="230">
        <v>4</v>
      </c>
      <c r="BK3225" s="230" t="s">
        <v>7782</v>
      </c>
      <c r="BL3225" s="198" t="s">
        <v>7412</v>
      </c>
      <c r="CQ3225" s="199">
        <v>1</v>
      </c>
    </row>
    <row r="3226" spans="52:95" x14ac:dyDescent="0.25">
      <c r="AZ3226" s="230" t="s">
        <v>3561</v>
      </c>
      <c r="BA3226" s="230" t="s">
        <v>5333</v>
      </c>
      <c r="BB3226" s="230">
        <v>4</v>
      </c>
      <c r="BC3226" s="194" t="s">
        <v>7806</v>
      </c>
      <c r="BD3226" s="194" t="s">
        <v>7807</v>
      </c>
      <c r="BE3226" s="194" t="s">
        <v>7808</v>
      </c>
      <c r="BF3226" s="194" t="s">
        <v>7654</v>
      </c>
      <c r="BG3226" s="194" t="s">
        <v>7809</v>
      </c>
      <c r="BH3226" s="194" t="s">
        <v>7810</v>
      </c>
      <c r="BI3226" s="194" t="s">
        <v>7811</v>
      </c>
      <c r="BJ3226" s="230">
        <v>4</v>
      </c>
      <c r="BK3226" s="230" t="s">
        <v>7812</v>
      </c>
      <c r="BL3226" s="198" t="s">
        <v>7412</v>
      </c>
      <c r="CQ3226" s="199">
        <v>1</v>
      </c>
    </row>
    <row r="3227" spans="52:95" x14ac:dyDescent="0.25">
      <c r="AZ3227" s="230" t="s">
        <v>3561</v>
      </c>
      <c r="BA3227" s="230" t="s">
        <v>5333</v>
      </c>
      <c r="BB3227" s="230">
        <v>5</v>
      </c>
      <c r="BC3227" s="194" t="s">
        <v>7836</v>
      </c>
      <c r="BD3227" s="194" t="s">
        <v>7837</v>
      </c>
      <c r="BE3227" s="194" t="s">
        <v>7838</v>
      </c>
      <c r="BF3227" s="194" t="s">
        <v>7839</v>
      </c>
      <c r="BG3227" s="194" t="s">
        <v>7840</v>
      </c>
      <c r="BH3227" s="194" t="s">
        <v>7533</v>
      </c>
      <c r="BI3227" s="194"/>
      <c r="BJ3227" s="230">
        <v>4</v>
      </c>
      <c r="BK3227" s="230" t="s">
        <v>7841</v>
      </c>
      <c r="BL3227" s="198" t="s">
        <v>7412</v>
      </c>
      <c r="CQ3227" s="199">
        <v>1</v>
      </c>
    </row>
    <row r="3228" spans="52:95" x14ac:dyDescent="0.25">
      <c r="AZ3228" s="230" t="s">
        <v>3583</v>
      </c>
      <c r="BA3228" s="230" t="s">
        <v>5332</v>
      </c>
      <c r="BB3228" s="230">
        <v>1</v>
      </c>
      <c r="BC3228" s="194" t="s">
        <v>7408</v>
      </c>
      <c r="BD3228" s="194" t="s">
        <v>14253</v>
      </c>
      <c r="BE3228" s="194" t="s">
        <v>14245</v>
      </c>
      <c r="BF3228" s="194" t="s">
        <v>14254</v>
      </c>
      <c r="BJ3228" s="230">
        <v>4</v>
      </c>
      <c r="BK3228" s="230" t="s">
        <v>7411</v>
      </c>
      <c r="BL3228" s="198" t="s">
        <v>7412</v>
      </c>
      <c r="CQ3228" s="199">
        <v>1</v>
      </c>
    </row>
    <row r="3229" spans="52:95" x14ac:dyDescent="0.25">
      <c r="AZ3229" s="230" t="s">
        <v>3583</v>
      </c>
      <c r="BA3229" s="230" t="s">
        <v>5332</v>
      </c>
      <c r="BB3229" s="230">
        <v>2</v>
      </c>
      <c r="BC3229" s="194" t="s">
        <v>7439</v>
      </c>
      <c r="BD3229" s="194" t="s">
        <v>14253</v>
      </c>
      <c r="BE3229" s="194" t="s">
        <v>7441</v>
      </c>
      <c r="BF3229" s="194" t="s">
        <v>7442</v>
      </c>
      <c r="BG3229" s="194" t="s">
        <v>7443</v>
      </c>
      <c r="BJ3229" s="230">
        <v>4</v>
      </c>
      <c r="BK3229" s="230" t="s">
        <v>7444</v>
      </c>
      <c r="BL3229" s="198" t="s">
        <v>7412</v>
      </c>
      <c r="CQ3229" s="199">
        <v>1</v>
      </c>
    </row>
    <row r="3230" spans="52:95" x14ac:dyDescent="0.25">
      <c r="AZ3230" s="230" t="s">
        <v>3583</v>
      </c>
      <c r="BA3230" s="230" t="s">
        <v>5332</v>
      </c>
      <c r="BB3230" s="230">
        <v>3</v>
      </c>
      <c r="BC3230" s="194" t="s">
        <v>7472</v>
      </c>
      <c r="BD3230" s="194" t="s">
        <v>14253</v>
      </c>
      <c r="BE3230" s="194" t="s">
        <v>14255</v>
      </c>
      <c r="BJ3230" s="230">
        <v>4</v>
      </c>
      <c r="BK3230" s="230" t="s">
        <v>7474</v>
      </c>
      <c r="BL3230" s="198" t="s">
        <v>7412</v>
      </c>
      <c r="CQ3230" s="199">
        <v>1</v>
      </c>
    </row>
    <row r="3231" spans="52:95" x14ac:dyDescent="0.25">
      <c r="AZ3231" s="230" t="s">
        <v>3583</v>
      </c>
      <c r="BA3231" s="230" t="s">
        <v>5332</v>
      </c>
      <c r="BB3231" s="230">
        <v>4</v>
      </c>
      <c r="BC3231" s="194" t="s">
        <v>7502</v>
      </c>
      <c r="BD3231" s="194" t="s">
        <v>14253</v>
      </c>
      <c r="BE3231" s="194" t="s">
        <v>14119</v>
      </c>
      <c r="BJ3231" s="230">
        <v>4</v>
      </c>
      <c r="BK3231" s="230" t="s">
        <v>7504</v>
      </c>
      <c r="BL3231" s="198" t="s">
        <v>7412</v>
      </c>
      <c r="CQ3231" s="199">
        <v>1</v>
      </c>
    </row>
    <row r="3232" spans="52:95" x14ac:dyDescent="0.25">
      <c r="AZ3232" s="230" t="s">
        <v>3583</v>
      </c>
      <c r="BA3232" s="230" t="s">
        <v>5332</v>
      </c>
      <c r="BB3232" s="230">
        <v>5</v>
      </c>
      <c r="BC3232" s="194" t="s">
        <v>7529</v>
      </c>
      <c r="BD3232" s="194" t="s">
        <v>14253</v>
      </c>
      <c r="BE3232" s="194" t="s">
        <v>14256</v>
      </c>
      <c r="BF3232" s="194" t="s">
        <v>7532</v>
      </c>
      <c r="BG3232" s="194" t="s">
        <v>7533</v>
      </c>
      <c r="BJ3232" s="230">
        <v>4</v>
      </c>
      <c r="BK3232" s="230" t="s">
        <v>7534</v>
      </c>
      <c r="BL3232" s="198" t="s">
        <v>7412</v>
      </c>
      <c r="CQ3232" s="199">
        <v>1</v>
      </c>
    </row>
    <row r="3233" spans="52:95" x14ac:dyDescent="0.25">
      <c r="AZ3233" s="230" t="s">
        <v>3583</v>
      </c>
      <c r="BA3233" s="230" t="s">
        <v>7562</v>
      </c>
      <c r="BB3233" s="230">
        <v>1</v>
      </c>
      <c r="BC3233" s="194" t="s">
        <v>7563</v>
      </c>
      <c r="BD3233" s="194" t="s">
        <v>14257</v>
      </c>
      <c r="BJ3233" s="230">
        <v>4</v>
      </c>
      <c r="BK3233" s="230" t="s">
        <v>7564</v>
      </c>
      <c r="BL3233" s="198" t="s">
        <v>7412</v>
      </c>
      <c r="CQ3233" s="199">
        <v>1</v>
      </c>
    </row>
    <row r="3234" spans="52:95" x14ac:dyDescent="0.25">
      <c r="AZ3234" s="230" t="s">
        <v>3583</v>
      </c>
      <c r="BA3234" s="230" t="s">
        <v>7562</v>
      </c>
      <c r="BB3234" s="230">
        <v>2</v>
      </c>
      <c r="BC3234" s="194" t="s">
        <v>7589</v>
      </c>
      <c r="BD3234" s="194" t="s">
        <v>7590</v>
      </c>
      <c r="BE3234" s="194" t="s">
        <v>7591</v>
      </c>
      <c r="BF3234" s="194" t="s">
        <v>7443</v>
      </c>
      <c r="BG3234" s="194" t="s">
        <v>7442</v>
      </c>
      <c r="BH3234" s="230" t="s">
        <v>7592</v>
      </c>
      <c r="BJ3234" s="230">
        <v>4</v>
      </c>
      <c r="BK3234" s="230" t="s">
        <v>7593</v>
      </c>
      <c r="BL3234" s="198" t="s">
        <v>7412</v>
      </c>
      <c r="CQ3234" s="199">
        <v>1</v>
      </c>
    </row>
    <row r="3235" spans="52:95" x14ac:dyDescent="0.25">
      <c r="AZ3235" s="230" t="s">
        <v>3583</v>
      </c>
      <c r="BA3235" s="230" t="s">
        <v>7562</v>
      </c>
      <c r="BB3235" s="230">
        <v>3</v>
      </c>
      <c r="BC3235" s="194" t="s">
        <v>7620</v>
      </c>
      <c r="BD3235" s="194" t="s">
        <v>14255</v>
      </c>
      <c r="BJ3235" s="230">
        <v>4</v>
      </c>
      <c r="BK3235" s="230" t="s">
        <v>7622</v>
      </c>
      <c r="BL3235" s="198" t="s">
        <v>7412</v>
      </c>
      <c r="CQ3235" s="199">
        <v>1</v>
      </c>
    </row>
    <row r="3236" spans="52:95" x14ac:dyDescent="0.25">
      <c r="AZ3236" s="230" t="s">
        <v>3583</v>
      </c>
      <c r="BA3236" s="230" t="s">
        <v>7562</v>
      </c>
      <c r="BB3236" s="230">
        <v>4</v>
      </c>
      <c r="BC3236" s="194" t="s">
        <v>7649</v>
      </c>
      <c r="BD3236" s="194" t="s">
        <v>7650</v>
      </c>
      <c r="BE3236" s="194" t="s">
        <v>7651</v>
      </c>
      <c r="BF3236" s="194" t="s">
        <v>7652</v>
      </c>
      <c r="BG3236" s="194" t="s">
        <v>7653</v>
      </c>
      <c r="BH3236" s="230" t="s">
        <v>7654</v>
      </c>
      <c r="BI3236" s="230" t="s">
        <v>7655</v>
      </c>
      <c r="BJ3236" s="230">
        <v>4</v>
      </c>
      <c r="BK3236" s="230" t="s">
        <v>7656</v>
      </c>
      <c r="BL3236" s="198" t="s">
        <v>7412</v>
      </c>
      <c r="CQ3236" s="199">
        <v>1</v>
      </c>
    </row>
    <row r="3237" spans="52:95" x14ac:dyDescent="0.25">
      <c r="AZ3237" s="230" t="s">
        <v>3583</v>
      </c>
      <c r="BA3237" s="230" t="s">
        <v>7562</v>
      </c>
      <c r="BB3237" s="230">
        <v>5</v>
      </c>
      <c r="BC3237" s="194" t="s">
        <v>7686</v>
      </c>
      <c r="BD3237" s="194" t="s">
        <v>7687</v>
      </c>
      <c r="BE3237" s="194" t="s">
        <v>7688</v>
      </c>
      <c r="BF3237" s="194" t="s">
        <v>7689</v>
      </c>
      <c r="BG3237" s="194" t="s">
        <v>7690</v>
      </c>
      <c r="BH3237" s="230" t="s">
        <v>7691</v>
      </c>
      <c r="BJ3237" s="230">
        <v>4</v>
      </c>
      <c r="BK3237" s="230" t="s">
        <v>7692</v>
      </c>
      <c r="BL3237" s="198" t="s">
        <v>7412</v>
      </c>
      <c r="CQ3237" s="199">
        <v>1</v>
      </c>
    </row>
    <row r="3238" spans="52:95" x14ac:dyDescent="0.25">
      <c r="AZ3238" s="230" t="s">
        <v>3583</v>
      </c>
      <c r="BA3238" s="230" t="s">
        <v>5333</v>
      </c>
      <c r="BB3238" s="230">
        <v>1</v>
      </c>
      <c r="BC3238" s="194" t="s">
        <v>7719</v>
      </c>
      <c r="BD3238" s="194" t="s">
        <v>14245</v>
      </c>
      <c r="BE3238" s="194" t="s">
        <v>14254</v>
      </c>
      <c r="BH3238" s="194"/>
      <c r="BI3238" s="194"/>
      <c r="BJ3238" s="230">
        <v>4</v>
      </c>
      <c r="BK3238" s="230" t="s">
        <v>7720</v>
      </c>
      <c r="BL3238" s="198" t="s">
        <v>7412</v>
      </c>
      <c r="CQ3238" s="199">
        <v>1</v>
      </c>
    </row>
    <row r="3239" spans="52:95" x14ac:dyDescent="0.25">
      <c r="AZ3239" s="230" t="s">
        <v>3583</v>
      </c>
      <c r="BA3239" s="230" t="s">
        <v>5333</v>
      </c>
      <c r="BB3239" s="230">
        <v>2</v>
      </c>
      <c r="BC3239" s="194" t="s">
        <v>7745</v>
      </c>
      <c r="BD3239" s="194" t="s">
        <v>7746</v>
      </c>
      <c r="BE3239" s="194" t="s">
        <v>7747</v>
      </c>
      <c r="BF3239" s="194" t="s">
        <v>7748</v>
      </c>
      <c r="BG3239" s="194" t="s">
        <v>7749</v>
      </c>
      <c r="BH3239" s="194" t="s">
        <v>7750</v>
      </c>
      <c r="BI3239" s="194"/>
      <c r="BJ3239" s="230">
        <v>4</v>
      </c>
      <c r="BK3239" s="230" t="s">
        <v>7751</v>
      </c>
      <c r="BL3239" s="198" t="s">
        <v>7412</v>
      </c>
      <c r="CQ3239" s="199">
        <v>1</v>
      </c>
    </row>
    <row r="3240" spans="52:95" x14ac:dyDescent="0.25">
      <c r="AZ3240" s="230" t="s">
        <v>3583</v>
      </c>
      <c r="BA3240" s="230" t="s">
        <v>5333</v>
      </c>
      <c r="BB3240" s="230">
        <v>3</v>
      </c>
      <c r="BC3240" s="194" t="s">
        <v>7781</v>
      </c>
      <c r="BD3240" s="194" t="s">
        <v>14258</v>
      </c>
      <c r="BE3240" s="194" t="s">
        <v>14255</v>
      </c>
      <c r="BH3240" s="194"/>
      <c r="BI3240" s="194"/>
      <c r="BJ3240" s="230">
        <v>4</v>
      </c>
      <c r="BK3240" s="230" t="s">
        <v>7782</v>
      </c>
      <c r="BL3240" s="198" t="s">
        <v>7412</v>
      </c>
      <c r="CQ3240" s="199">
        <v>1</v>
      </c>
    </row>
    <row r="3241" spans="52:95" x14ac:dyDescent="0.25">
      <c r="AZ3241" s="230" t="s">
        <v>3583</v>
      </c>
      <c r="BA3241" s="230" t="s">
        <v>5333</v>
      </c>
      <c r="BB3241" s="230">
        <v>4</v>
      </c>
      <c r="BC3241" s="194" t="s">
        <v>7806</v>
      </c>
      <c r="BD3241" s="194" t="s">
        <v>7807</v>
      </c>
      <c r="BE3241" s="194" t="s">
        <v>7808</v>
      </c>
      <c r="BF3241" s="194" t="s">
        <v>7654</v>
      </c>
      <c r="BG3241" s="194" t="s">
        <v>7809</v>
      </c>
      <c r="BH3241" s="194" t="s">
        <v>7810</v>
      </c>
      <c r="BI3241" s="194" t="s">
        <v>7811</v>
      </c>
      <c r="BJ3241" s="230">
        <v>4</v>
      </c>
      <c r="BK3241" s="230" t="s">
        <v>7812</v>
      </c>
      <c r="BL3241" s="198" t="s">
        <v>7412</v>
      </c>
      <c r="CQ3241" s="199">
        <v>1</v>
      </c>
    </row>
    <row r="3242" spans="52:95" x14ac:dyDescent="0.25">
      <c r="AZ3242" s="230" t="s">
        <v>3583</v>
      </c>
      <c r="BA3242" s="230" t="s">
        <v>5333</v>
      </c>
      <c r="BB3242" s="230">
        <v>5</v>
      </c>
      <c r="BC3242" s="194" t="s">
        <v>7836</v>
      </c>
      <c r="BD3242" s="194" t="s">
        <v>7837</v>
      </c>
      <c r="BE3242" s="194" t="s">
        <v>7838</v>
      </c>
      <c r="BF3242" s="194" t="s">
        <v>7839</v>
      </c>
      <c r="BG3242" s="194" t="s">
        <v>7840</v>
      </c>
      <c r="BH3242" s="194" t="s">
        <v>7533</v>
      </c>
      <c r="BI3242" s="194"/>
      <c r="BJ3242" s="230">
        <v>4</v>
      </c>
      <c r="BK3242" s="230" t="s">
        <v>7841</v>
      </c>
      <c r="BL3242" s="198" t="s">
        <v>7412</v>
      </c>
      <c r="CQ3242" s="199">
        <v>1</v>
      </c>
    </row>
    <row r="3243" spans="52:95" x14ac:dyDescent="0.25">
      <c r="AZ3243" s="230" t="s">
        <v>3608</v>
      </c>
      <c r="BA3243" s="230" t="s">
        <v>5332</v>
      </c>
      <c r="BB3243" s="230">
        <v>1</v>
      </c>
      <c r="BC3243" s="194" t="s">
        <v>7408</v>
      </c>
      <c r="BD3243" s="194" t="s">
        <v>14259</v>
      </c>
      <c r="BE3243" s="194" t="s">
        <v>14245</v>
      </c>
      <c r="BF3243" s="194" t="s">
        <v>12143</v>
      </c>
      <c r="BJ3243" s="230">
        <v>4</v>
      </c>
      <c r="BK3243" s="230" t="s">
        <v>7411</v>
      </c>
      <c r="BL3243" s="198" t="s">
        <v>7412</v>
      </c>
      <c r="CQ3243" s="199">
        <v>1</v>
      </c>
    </row>
    <row r="3244" spans="52:95" x14ac:dyDescent="0.25">
      <c r="AZ3244" s="230" t="s">
        <v>3608</v>
      </c>
      <c r="BA3244" s="230" t="s">
        <v>5332</v>
      </c>
      <c r="BB3244" s="230">
        <v>2</v>
      </c>
      <c r="BC3244" s="194" t="s">
        <v>7439</v>
      </c>
      <c r="BD3244" s="194" t="s">
        <v>14259</v>
      </c>
      <c r="BE3244" s="194" t="s">
        <v>7441</v>
      </c>
      <c r="BF3244" s="194" t="s">
        <v>7442</v>
      </c>
      <c r="BG3244" s="194" t="s">
        <v>7443</v>
      </c>
      <c r="BJ3244" s="230">
        <v>4</v>
      </c>
      <c r="BK3244" s="230" t="s">
        <v>7444</v>
      </c>
      <c r="BL3244" s="198" t="s">
        <v>7412</v>
      </c>
      <c r="CQ3244" s="199">
        <v>1</v>
      </c>
    </row>
    <row r="3245" spans="52:95" x14ac:dyDescent="0.25">
      <c r="AZ3245" s="230" t="s">
        <v>3608</v>
      </c>
      <c r="BA3245" s="230" t="s">
        <v>5332</v>
      </c>
      <c r="BB3245" s="230">
        <v>3</v>
      </c>
      <c r="BC3245" s="194" t="s">
        <v>7472</v>
      </c>
      <c r="BD3245" s="194" t="s">
        <v>14259</v>
      </c>
      <c r="BE3245" s="194" t="s">
        <v>14260</v>
      </c>
      <c r="BJ3245" s="230">
        <v>4</v>
      </c>
      <c r="BK3245" s="230" t="s">
        <v>7474</v>
      </c>
      <c r="BL3245" s="198" t="s">
        <v>7412</v>
      </c>
      <c r="CQ3245" s="199">
        <v>1</v>
      </c>
    </row>
    <row r="3246" spans="52:95" x14ac:dyDescent="0.25">
      <c r="AZ3246" s="230" t="s">
        <v>3608</v>
      </c>
      <c r="BA3246" s="230" t="s">
        <v>5332</v>
      </c>
      <c r="BB3246" s="230">
        <v>4</v>
      </c>
      <c r="BC3246" s="194" t="s">
        <v>7502</v>
      </c>
      <c r="BD3246" s="194" t="s">
        <v>14259</v>
      </c>
      <c r="BE3246" s="194" t="s">
        <v>14119</v>
      </c>
      <c r="BJ3246" s="230">
        <v>4</v>
      </c>
      <c r="BK3246" s="230" t="s">
        <v>7504</v>
      </c>
      <c r="BL3246" s="198" t="s">
        <v>7412</v>
      </c>
      <c r="CQ3246" s="199">
        <v>1</v>
      </c>
    </row>
    <row r="3247" spans="52:95" x14ac:dyDescent="0.25">
      <c r="AZ3247" s="230" t="s">
        <v>3608</v>
      </c>
      <c r="BA3247" s="230" t="s">
        <v>5332</v>
      </c>
      <c r="BB3247" s="230">
        <v>5</v>
      </c>
      <c r="BC3247" s="194" t="s">
        <v>7529</v>
      </c>
      <c r="BD3247" s="194" t="s">
        <v>14259</v>
      </c>
      <c r="BE3247" s="194" t="s">
        <v>14261</v>
      </c>
      <c r="BF3247" s="194" t="s">
        <v>7532</v>
      </c>
      <c r="BG3247" s="194" t="s">
        <v>7533</v>
      </c>
      <c r="BJ3247" s="230">
        <v>4</v>
      </c>
      <c r="BK3247" s="230" t="s">
        <v>7534</v>
      </c>
      <c r="BL3247" s="198" t="s">
        <v>7412</v>
      </c>
      <c r="CQ3247" s="199">
        <v>1</v>
      </c>
    </row>
    <row r="3248" spans="52:95" x14ac:dyDescent="0.25">
      <c r="AZ3248" s="230" t="s">
        <v>3608</v>
      </c>
      <c r="BA3248" s="230" t="s">
        <v>7562</v>
      </c>
      <c r="BB3248" s="230">
        <v>1</v>
      </c>
      <c r="BC3248" s="194" t="s">
        <v>7563</v>
      </c>
      <c r="BD3248" s="194" t="s">
        <v>14262</v>
      </c>
      <c r="BJ3248" s="230">
        <v>4</v>
      </c>
      <c r="BK3248" s="230" t="s">
        <v>7564</v>
      </c>
      <c r="BL3248" s="198" t="s">
        <v>7412</v>
      </c>
      <c r="CQ3248" s="199">
        <v>1</v>
      </c>
    </row>
    <row r="3249" spans="52:95" x14ac:dyDescent="0.25">
      <c r="AZ3249" s="230" t="s">
        <v>3608</v>
      </c>
      <c r="BA3249" s="230" t="s">
        <v>7562</v>
      </c>
      <c r="BB3249" s="230">
        <v>2</v>
      </c>
      <c r="BC3249" s="194" t="s">
        <v>7589</v>
      </c>
      <c r="BD3249" s="194" t="s">
        <v>7590</v>
      </c>
      <c r="BE3249" s="194" t="s">
        <v>7591</v>
      </c>
      <c r="BF3249" s="194" t="s">
        <v>7443</v>
      </c>
      <c r="BG3249" s="194" t="s">
        <v>7442</v>
      </c>
      <c r="BH3249" s="230" t="s">
        <v>7592</v>
      </c>
      <c r="BJ3249" s="230">
        <v>4</v>
      </c>
      <c r="BK3249" s="230" t="s">
        <v>7593</v>
      </c>
      <c r="BL3249" s="198" t="s">
        <v>7412</v>
      </c>
      <c r="CQ3249" s="199">
        <v>1</v>
      </c>
    </row>
    <row r="3250" spans="52:95" x14ac:dyDescent="0.25">
      <c r="AZ3250" s="230" t="s">
        <v>3608</v>
      </c>
      <c r="BA3250" s="230" t="s">
        <v>7562</v>
      </c>
      <c r="BB3250" s="230">
        <v>3</v>
      </c>
      <c r="BC3250" s="194" t="s">
        <v>7620</v>
      </c>
      <c r="BD3250" s="194" t="s">
        <v>14260</v>
      </c>
      <c r="BJ3250" s="230">
        <v>4</v>
      </c>
      <c r="BK3250" s="230" t="s">
        <v>7622</v>
      </c>
      <c r="BL3250" s="198" t="s">
        <v>7412</v>
      </c>
      <c r="CQ3250" s="199">
        <v>1</v>
      </c>
    </row>
    <row r="3251" spans="52:95" x14ac:dyDescent="0.25">
      <c r="AZ3251" s="230" t="s">
        <v>3608</v>
      </c>
      <c r="BA3251" s="230" t="s">
        <v>7562</v>
      </c>
      <c r="BB3251" s="230">
        <v>4</v>
      </c>
      <c r="BC3251" s="194" t="s">
        <v>7649</v>
      </c>
      <c r="BD3251" s="194" t="s">
        <v>7650</v>
      </c>
      <c r="BE3251" s="194" t="s">
        <v>7651</v>
      </c>
      <c r="BF3251" s="194" t="s">
        <v>7652</v>
      </c>
      <c r="BG3251" s="194" t="s">
        <v>7653</v>
      </c>
      <c r="BH3251" s="230" t="s">
        <v>7654</v>
      </c>
      <c r="BI3251" s="230" t="s">
        <v>7655</v>
      </c>
      <c r="BJ3251" s="230">
        <v>4</v>
      </c>
      <c r="BK3251" s="230" t="s">
        <v>7656</v>
      </c>
      <c r="BL3251" s="198" t="s">
        <v>7412</v>
      </c>
      <c r="CQ3251" s="199">
        <v>1</v>
      </c>
    </row>
    <row r="3252" spans="52:95" x14ac:dyDescent="0.25">
      <c r="AZ3252" s="230" t="s">
        <v>3608</v>
      </c>
      <c r="BA3252" s="230" t="s">
        <v>7562</v>
      </c>
      <c r="BB3252" s="230">
        <v>5</v>
      </c>
      <c r="BC3252" s="194" t="s">
        <v>7686</v>
      </c>
      <c r="BD3252" s="194" t="s">
        <v>7687</v>
      </c>
      <c r="BE3252" s="194" t="s">
        <v>7688</v>
      </c>
      <c r="BF3252" s="194" t="s">
        <v>7689</v>
      </c>
      <c r="BG3252" s="194" t="s">
        <v>7690</v>
      </c>
      <c r="BH3252" s="230" t="s">
        <v>7691</v>
      </c>
      <c r="BJ3252" s="230">
        <v>4</v>
      </c>
      <c r="BK3252" s="230" t="s">
        <v>7692</v>
      </c>
      <c r="BL3252" s="198" t="s">
        <v>7412</v>
      </c>
      <c r="CQ3252" s="199">
        <v>1</v>
      </c>
    </row>
    <row r="3253" spans="52:95" x14ac:dyDescent="0.25">
      <c r="AZ3253" s="230" t="s">
        <v>3608</v>
      </c>
      <c r="BA3253" s="230" t="s">
        <v>5333</v>
      </c>
      <c r="BB3253" s="230">
        <v>1</v>
      </c>
      <c r="BC3253" s="194" t="s">
        <v>7719</v>
      </c>
      <c r="BD3253" s="194" t="s">
        <v>14245</v>
      </c>
      <c r="BE3253" s="194" t="s">
        <v>12143</v>
      </c>
      <c r="BH3253" s="194"/>
      <c r="BI3253" s="194"/>
      <c r="BJ3253" s="230">
        <v>4</v>
      </c>
      <c r="BK3253" s="230" t="s">
        <v>7720</v>
      </c>
      <c r="BL3253" s="198" t="s">
        <v>7412</v>
      </c>
      <c r="CQ3253" s="199">
        <v>1</v>
      </c>
    </row>
    <row r="3254" spans="52:95" x14ac:dyDescent="0.25">
      <c r="AZ3254" s="230" t="s">
        <v>3608</v>
      </c>
      <c r="BA3254" s="230" t="s">
        <v>5333</v>
      </c>
      <c r="BB3254" s="230">
        <v>2</v>
      </c>
      <c r="BC3254" s="194" t="s">
        <v>7745</v>
      </c>
      <c r="BD3254" s="194" t="s">
        <v>7746</v>
      </c>
      <c r="BE3254" s="194" t="s">
        <v>7747</v>
      </c>
      <c r="BF3254" s="194" t="s">
        <v>7748</v>
      </c>
      <c r="BG3254" s="194" t="s">
        <v>7749</v>
      </c>
      <c r="BH3254" s="194" t="s">
        <v>7750</v>
      </c>
      <c r="BI3254" s="194"/>
      <c r="BJ3254" s="230">
        <v>4</v>
      </c>
      <c r="BK3254" s="230" t="s">
        <v>7751</v>
      </c>
      <c r="BL3254" s="198" t="s">
        <v>7412</v>
      </c>
      <c r="CQ3254" s="199">
        <v>1</v>
      </c>
    </row>
    <row r="3255" spans="52:95" x14ac:dyDescent="0.25">
      <c r="AZ3255" s="230" t="s">
        <v>3608</v>
      </c>
      <c r="BA3255" s="230" t="s">
        <v>5333</v>
      </c>
      <c r="BB3255" s="230">
        <v>3</v>
      </c>
      <c r="BC3255" s="194" t="s">
        <v>7781</v>
      </c>
      <c r="BD3255" s="194" t="s">
        <v>14263</v>
      </c>
      <c r="BE3255" s="194" t="s">
        <v>14260</v>
      </c>
      <c r="BH3255" s="194"/>
      <c r="BI3255" s="194"/>
      <c r="BJ3255" s="230">
        <v>4</v>
      </c>
      <c r="BK3255" s="230" t="s">
        <v>7782</v>
      </c>
      <c r="BL3255" s="198" t="s">
        <v>7412</v>
      </c>
      <c r="CQ3255" s="199">
        <v>1</v>
      </c>
    </row>
    <row r="3256" spans="52:95" x14ac:dyDescent="0.25">
      <c r="AZ3256" s="230" t="s">
        <v>3608</v>
      </c>
      <c r="BA3256" s="230" t="s">
        <v>5333</v>
      </c>
      <c r="BB3256" s="230">
        <v>4</v>
      </c>
      <c r="BC3256" s="194" t="s">
        <v>7806</v>
      </c>
      <c r="BD3256" s="194" t="s">
        <v>7807</v>
      </c>
      <c r="BE3256" s="194" t="s">
        <v>7808</v>
      </c>
      <c r="BF3256" s="194" t="s">
        <v>7654</v>
      </c>
      <c r="BG3256" s="194" t="s">
        <v>7809</v>
      </c>
      <c r="BH3256" s="194" t="s">
        <v>7810</v>
      </c>
      <c r="BI3256" s="194" t="s">
        <v>7811</v>
      </c>
      <c r="BJ3256" s="230">
        <v>4</v>
      </c>
      <c r="BK3256" s="230" t="s">
        <v>7812</v>
      </c>
      <c r="BL3256" s="198" t="s">
        <v>7412</v>
      </c>
      <c r="CQ3256" s="199">
        <v>1</v>
      </c>
    </row>
    <row r="3257" spans="52:95" x14ac:dyDescent="0.25">
      <c r="AZ3257" s="230" t="s">
        <v>3608</v>
      </c>
      <c r="BA3257" s="230" t="s">
        <v>5333</v>
      </c>
      <c r="BB3257" s="230">
        <v>5</v>
      </c>
      <c r="BC3257" s="194" t="s">
        <v>7836</v>
      </c>
      <c r="BD3257" s="194" t="s">
        <v>7837</v>
      </c>
      <c r="BE3257" s="194" t="s">
        <v>7838</v>
      </c>
      <c r="BF3257" s="194" t="s">
        <v>7839</v>
      </c>
      <c r="BG3257" s="194" t="s">
        <v>7840</v>
      </c>
      <c r="BH3257" s="194" t="s">
        <v>7533</v>
      </c>
      <c r="BI3257" s="194"/>
      <c r="BJ3257" s="230">
        <v>4</v>
      </c>
      <c r="BK3257" s="230" t="s">
        <v>7841</v>
      </c>
      <c r="BL3257" s="198" t="s">
        <v>7412</v>
      </c>
      <c r="CQ3257" s="199">
        <v>1</v>
      </c>
    </row>
    <row r="3258" spans="52:95" x14ac:dyDescent="0.25">
      <c r="AZ3258" s="230" t="s">
        <v>3630</v>
      </c>
      <c r="BA3258" s="230" t="s">
        <v>5332</v>
      </c>
      <c r="BB3258" s="230">
        <v>1</v>
      </c>
      <c r="BC3258" s="194" t="s">
        <v>7408</v>
      </c>
      <c r="BD3258" s="194" t="s">
        <v>14264</v>
      </c>
      <c r="BE3258" s="194" t="s">
        <v>14245</v>
      </c>
      <c r="BF3258" s="194" t="s">
        <v>14265</v>
      </c>
      <c r="BJ3258" s="230">
        <v>4</v>
      </c>
      <c r="BK3258" s="230" t="s">
        <v>7411</v>
      </c>
      <c r="BL3258" s="198" t="s">
        <v>7412</v>
      </c>
      <c r="CQ3258" s="199">
        <v>1</v>
      </c>
    </row>
    <row r="3259" spans="52:95" x14ac:dyDescent="0.25">
      <c r="AZ3259" s="230" t="s">
        <v>3630</v>
      </c>
      <c r="BA3259" s="230" t="s">
        <v>5332</v>
      </c>
      <c r="BB3259" s="230">
        <v>2</v>
      </c>
      <c r="BC3259" s="194" t="s">
        <v>7439</v>
      </c>
      <c r="BD3259" s="194" t="s">
        <v>14264</v>
      </c>
      <c r="BE3259" s="194" t="s">
        <v>7441</v>
      </c>
      <c r="BF3259" s="194" t="s">
        <v>7442</v>
      </c>
      <c r="BG3259" s="194" t="s">
        <v>7443</v>
      </c>
      <c r="BJ3259" s="230">
        <v>4</v>
      </c>
      <c r="BK3259" s="230" t="s">
        <v>7444</v>
      </c>
      <c r="BL3259" s="198" t="s">
        <v>7412</v>
      </c>
      <c r="CQ3259" s="199">
        <v>1</v>
      </c>
    </row>
    <row r="3260" spans="52:95" x14ac:dyDescent="0.25">
      <c r="AZ3260" s="230" t="s">
        <v>3630</v>
      </c>
      <c r="BA3260" s="230" t="s">
        <v>5332</v>
      </c>
      <c r="BB3260" s="230">
        <v>3</v>
      </c>
      <c r="BC3260" s="194" t="s">
        <v>7472</v>
      </c>
      <c r="BD3260" s="194" t="s">
        <v>14264</v>
      </c>
      <c r="BE3260" s="194" t="s">
        <v>14266</v>
      </c>
      <c r="BJ3260" s="230">
        <v>4</v>
      </c>
      <c r="BK3260" s="230" t="s">
        <v>7474</v>
      </c>
      <c r="BL3260" s="198" t="s">
        <v>7412</v>
      </c>
      <c r="CQ3260" s="199">
        <v>1</v>
      </c>
    </row>
    <row r="3261" spans="52:95" x14ac:dyDescent="0.25">
      <c r="AZ3261" s="230" t="s">
        <v>3630</v>
      </c>
      <c r="BA3261" s="230" t="s">
        <v>5332</v>
      </c>
      <c r="BB3261" s="230">
        <v>4</v>
      </c>
      <c r="BC3261" s="194" t="s">
        <v>7502</v>
      </c>
      <c r="BD3261" s="194" t="s">
        <v>14264</v>
      </c>
      <c r="BE3261" s="194" t="s">
        <v>14119</v>
      </c>
      <c r="BJ3261" s="230">
        <v>4</v>
      </c>
      <c r="BK3261" s="230" t="s">
        <v>7504</v>
      </c>
      <c r="BL3261" s="198" t="s">
        <v>7412</v>
      </c>
      <c r="CQ3261" s="199">
        <v>1</v>
      </c>
    </row>
    <row r="3262" spans="52:95" x14ac:dyDescent="0.25">
      <c r="AZ3262" s="230" t="s">
        <v>3630</v>
      </c>
      <c r="BA3262" s="230" t="s">
        <v>5332</v>
      </c>
      <c r="BB3262" s="230">
        <v>5</v>
      </c>
      <c r="BC3262" s="194" t="s">
        <v>7529</v>
      </c>
      <c r="BD3262" s="194" t="s">
        <v>14264</v>
      </c>
      <c r="BE3262" s="194" t="s">
        <v>14267</v>
      </c>
      <c r="BF3262" s="194" t="s">
        <v>7532</v>
      </c>
      <c r="BG3262" s="194" t="s">
        <v>7533</v>
      </c>
      <c r="BJ3262" s="230">
        <v>4</v>
      </c>
      <c r="BK3262" s="230" t="s">
        <v>7534</v>
      </c>
      <c r="BL3262" s="198" t="s">
        <v>7412</v>
      </c>
      <c r="CQ3262" s="199">
        <v>1</v>
      </c>
    </row>
    <row r="3263" spans="52:95" x14ac:dyDescent="0.25">
      <c r="AZ3263" s="230" t="s">
        <v>3630</v>
      </c>
      <c r="BA3263" s="230" t="s">
        <v>7562</v>
      </c>
      <c r="BB3263" s="230">
        <v>1</v>
      </c>
      <c r="BC3263" s="194" t="s">
        <v>7563</v>
      </c>
      <c r="BD3263" s="194" t="s">
        <v>14268</v>
      </c>
      <c r="BJ3263" s="230">
        <v>4</v>
      </c>
      <c r="BK3263" s="230" t="s">
        <v>7564</v>
      </c>
      <c r="BL3263" s="198" t="s">
        <v>7412</v>
      </c>
      <c r="CQ3263" s="199">
        <v>1</v>
      </c>
    </row>
    <row r="3264" spans="52:95" x14ac:dyDescent="0.25">
      <c r="AZ3264" s="230" t="s">
        <v>3630</v>
      </c>
      <c r="BA3264" s="230" t="s">
        <v>7562</v>
      </c>
      <c r="BB3264" s="230">
        <v>2</v>
      </c>
      <c r="BC3264" s="194" t="s">
        <v>7589</v>
      </c>
      <c r="BD3264" s="194" t="s">
        <v>7590</v>
      </c>
      <c r="BE3264" s="194" t="s">
        <v>7591</v>
      </c>
      <c r="BF3264" s="194" t="s">
        <v>7443</v>
      </c>
      <c r="BG3264" s="194" t="s">
        <v>7442</v>
      </c>
      <c r="BH3264" s="230" t="s">
        <v>7592</v>
      </c>
      <c r="BJ3264" s="230">
        <v>4</v>
      </c>
      <c r="BK3264" s="230" t="s">
        <v>7593</v>
      </c>
      <c r="BL3264" s="198" t="s">
        <v>7412</v>
      </c>
      <c r="CQ3264" s="199">
        <v>1</v>
      </c>
    </row>
    <row r="3265" spans="52:95" x14ac:dyDescent="0.25">
      <c r="AZ3265" s="230" t="s">
        <v>3630</v>
      </c>
      <c r="BA3265" s="230" t="s">
        <v>7562</v>
      </c>
      <c r="BB3265" s="230">
        <v>3</v>
      </c>
      <c r="BC3265" s="194" t="s">
        <v>7620</v>
      </c>
      <c r="BD3265" s="194" t="s">
        <v>14266</v>
      </c>
      <c r="BJ3265" s="230">
        <v>4</v>
      </c>
      <c r="BK3265" s="230" t="s">
        <v>7622</v>
      </c>
      <c r="BL3265" s="198" t="s">
        <v>7412</v>
      </c>
      <c r="CQ3265" s="199">
        <v>1</v>
      </c>
    </row>
    <row r="3266" spans="52:95" x14ac:dyDescent="0.25">
      <c r="AZ3266" s="230" t="s">
        <v>3630</v>
      </c>
      <c r="BA3266" s="230" t="s">
        <v>7562</v>
      </c>
      <c r="BB3266" s="230">
        <v>4</v>
      </c>
      <c r="BC3266" s="194" t="s">
        <v>7649</v>
      </c>
      <c r="BD3266" s="194" t="s">
        <v>7650</v>
      </c>
      <c r="BE3266" s="194" t="s">
        <v>7651</v>
      </c>
      <c r="BF3266" s="194" t="s">
        <v>7652</v>
      </c>
      <c r="BG3266" s="194" t="s">
        <v>7653</v>
      </c>
      <c r="BH3266" s="230" t="s">
        <v>7654</v>
      </c>
      <c r="BI3266" s="230" t="s">
        <v>7655</v>
      </c>
      <c r="BJ3266" s="230">
        <v>4</v>
      </c>
      <c r="BK3266" s="230" t="s">
        <v>7656</v>
      </c>
      <c r="BL3266" s="198" t="s">
        <v>7412</v>
      </c>
      <c r="CQ3266" s="199">
        <v>1</v>
      </c>
    </row>
    <row r="3267" spans="52:95" x14ac:dyDescent="0.25">
      <c r="AZ3267" s="230" t="s">
        <v>3630</v>
      </c>
      <c r="BA3267" s="230" t="s">
        <v>7562</v>
      </c>
      <c r="BB3267" s="230">
        <v>5</v>
      </c>
      <c r="BC3267" s="194" t="s">
        <v>7686</v>
      </c>
      <c r="BD3267" s="194" t="s">
        <v>7687</v>
      </c>
      <c r="BE3267" s="194" t="s">
        <v>7688</v>
      </c>
      <c r="BF3267" s="194" t="s">
        <v>7689</v>
      </c>
      <c r="BG3267" s="194" t="s">
        <v>7690</v>
      </c>
      <c r="BH3267" s="230" t="s">
        <v>7691</v>
      </c>
      <c r="BJ3267" s="230">
        <v>4</v>
      </c>
      <c r="BK3267" s="230" t="s">
        <v>7692</v>
      </c>
      <c r="BL3267" s="198" t="s">
        <v>7412</v>
      </c>
      <c r="CQ3267" s="199">
        <v>1</v>
      </c>
    </row>
    <row r="3268" spans="52:95" x14ac:dyDescent="0.25">
      <c r="AZ3268" s="230" t="s">
        <v>3630</v>
      </c>
      <c r="BA3268" s="230" t="s">
        <v>5333</v>
      </c>
      <c r="BB3268" s="230">
        <v>1</v>
      </c>
      <c r="BC3268" s="194" t="s">
        <v>7719</v>
      </c>
      <c r="BD3268" s="194" t="s">
        <v>14245</v>
      </c>
      <c r="BE3268" s="194" t="s">
        <v>14265</v>
      </c>
      <c r="BH3268" s="194"/>
      <c r="BI3268" s="194"/>
      <c r="BJ3268" s="230">
        <v>4</v>
      </c>
      <c r="BK3268" s="230" t="s">
        <v>7720</v>
      </c>
      <c r="BL3268" s="198" t="s">
        <v>7412</v>
      </c>
      <c r="CQ3268" s="199">
        <v>1</v>
      </c>
    </row>
    <row r="3269" spans="52:95" x14ac:dyDescent="0.25">
      <c r="AZ3269" s="230" t="s">
        <v>3630</v>
      </c>
      <c r="BA3269" s="230" t="s">
        <v>5333</v>
      </c>
      <c r="BB3269" s="230">
        <v>2</v>
      </c>
      <c r="BC3269" s="194" t="s">
        <v>7745</v>
      </c>
      <c r="BD3269" s="194" t="s">
        <v>7746</v>
      </c>
      <c r="BE3269" s="194" t="s">
        <v>7747</v>
      </c>
      <c r="BF3269" s="194" t="s">
        <v>7748</v>
      </c>
      <c r="BG3269" s="194" t="s">
        <v>7749</v>
      </c>
      <c r="BH3269" s="194" t="s">
        <v>7750</v>
      </c>
      <c r="BI3269" s="194"/>
      <c r="BJ3269" s="230">
        <v>4</v>
      </c>
      <c r="BK3269" s="230" t="s">
        <v>7751</v>
      </c>
      <c r="BL3269" s="198" t="s">
        <v>7412</v>
      </c>
      <c r="CQ3269" s="199">
        <v>1</v>
      </c>
    </row>
    <row r="3270" spans="52:95" x14ac:dyDescent="0.25">
      <c r="AZ3270" s="230" t="s">
        <v>3630</v>
      </c>
      <c r="BA3270" s="230" t="s">
        <v>5333</v>
      </c>
      <c r="BB3270" s="230">
        <v>3</v>
      </c>
      <c r="BC3270" s="194" t="s">
        <v>7781</v>
      </c>
      <c r="BD3270" s="194" t="s">
        <v>14269</v>
      </c>
      <c r="BE3270" s="194" t="s">
        <v>14266</v>
      </c>
      <c r="BH3270" s="194"/>
      <c r="BI3270" s="194"/>
      <c r="BJ3270" s="230">
        <v>4</v>
      </c>
      <c r="BK3270" s="230" t="s">
        <v>7782</v>
      </c>
      <c r="BL3270" s="198" t="s">
        <v>7412</v>
      </c>
      <c r="CQ3270" s="199">
        <v>1</v>
      </c>
    </row>
    <row r="3271" spans="52:95" x14ac:dyDescent="0.25">
      <c r="AZ3271" s="230" t="s">
        <v>3630</v>
      </c>
      <c r="BA3271" s="230" t="s">
        <v>5333</v>
      </c>
      <c r="BB3271" s="230">
        <v>4</v>
      </c>
      <c r="BC3271" s="194" t="s">
        <v>7806</v>
      </c>
      <c r="BD3271" s="194" t="s">
        <v>7807</v>
      </c>
      <c r="BE3271" s="194" t="s">
        <v>7808</v>
      </c>
      <c r="BF3271" s="194" t="s">
        <v>7654</v>
      </c>
      <c r="BG3271" s="194" t="s">
        <v>7809</v>
      </c>
      <c r="BH3271" s="194" t="s">
        <v>7810</v>
      </c>
      <c r="BI3271" s="194" t="s">
        <v>7811</v>
      </c>
      <c r="BJ3271" s="230">
        <v>4</v>
      </c>
      <c r="BK3271" s="230" t="s">
        <v>7812</v>
      </c>
      <c r="BL3271" s="198" t="s">
        <v>7412</v>
      </c>
      <c r="CQ3271" s="199">
        <v>1</v>
      </c>
    </row>
    <row r="3272" spans="52:95" x14ac:dyDescent="0.25">
      <c r="AZ3272" s="230" t="s">
        <v>3630</v>
      </c>
      <c r="BA3272" s="230" t="s">
        <v>5333</v>
      </c>
      <c r="BB3272" s="230">
        <v>5</v>
      </c>
      <c r="BC3272" s="194" t="s">
        <v>7836</v>
      </c>
      <c r="BD3272" s="194" t="s">
        <v>7837</v>
      </c>
      <c r="BE3272" s="194" t="s">
        <v>7838</v>
      </c>
      <c r="BF3272" s="194" t="s">
        <v>7839</v>
      </c>
      <c r="BG3272" s="194" t="s">
        <v>7840</v>
      </c>
      <c r="BH3272" s="194" t="s">
        <v>7533</v>
      </c>
      <c r="BI3272" s="194"/>
      <c r="BJ3272" s="230">
        <v>4</v>
      </c>
      <c r="BK3272" s="230" t="s">
        <v>7841</v>
      </c>
      <c r="BL3272" s="198" t="s">
        <v>7412</v>
      </c>
      <c r="CQ3272" s="199">
        <v>1</v>
      </c>
    </row>
    <row r="3273" spans="52:95" x14ac:dyDescent="0.25">
      <c r="AZ3273" s="230" t="s">
        <v>3652</v>
      </c>
      <c r="BA3273" s="230" t="s">
        <v>5332</v>
      </c>
      <c r="BB3273" s="230">
        <v>1</v>
      </c>
      <c r="BC3273" s="194" t="s">
        <v>7408</v>
      </c>
      <c r="BD3273" s="194" t="s">
        <v>14270</v>
      </c>
      <c r="BE3273" s="194" t="s">
        <v>14245</v>
      </c>
      <c r="BF3273" s="194" t="s">
        <v>12175</v>
      </c>
      <c r="BJ3273" s="230">
        <v>4</v>
      </c>
      <c r="BK3273" s="230" t="s">
        <v>7411</v>
      </c>
      <c r="BL3273" s="198" t="s">
        <v>7412</v>
      </c>
      <c r="CQ3273" s="199">
        <v>1</v>
      </c>
    </row>
    <row r="3274" spans="52:95" x14ac:dyDescent="0.25">
      <c r="AZ3274" s="230" t="s">
        <v>3652</v>
      </c>
      <c r="BA3274" s="230" t="s">
        <v>5332</v>
      </c>
      <c r="BB3274" s="230">
        <v>2</v>
      </c>
      <c r="BC3274" s="194" t="s">
        <v>7439</v>
      </c>
      <c r="BD3274" s="194" t="s">
        <v>14270</v>
      </c>
      <c r="BE3274" s="194" t="s">
        <v>7441</v>
      </c>
      <c r="BF3274" s="194" t="s">
        <v>7442</v>
      </c>
      <c r="BG3274" s="194" t="s">
        <v>7443</v>
      </c>
      <c r="BJ3274" s="230">
        <v>4</v>
      </c>
      <c r="BK3274" s="230" t="s">
        <v>7444</v>
      </c>
      <c r="BL3274" s="198" t="s">
        <v>7412</v>
      </c>
      <c r="CQ3274" s="199">
        <v>1</v>
      </c>
    </row>
    <row r="3275" spans="52:95" x14ac:dyDescent="0.25">
      <c r="AZ3275" s="230" t="s">
        <v>3652</v>
      </c>
      <c r="BA3275" s="230" t="s">
        <v>5332</v>
      </c>
      <c r="BB3275" s="230">
        <v>3</v>
      </c>
      <c r="BC3275" s="194" t="s">
        <v>7472</v>
      </c>
      <c r="BD3275" s="194" t="s">
        <v>14270</v>
      </c>
      <c r="BE3275" s="194" t="s">
        <v>14271</v>
      </c>
      <c r="BJ3275" s="230">
        <v>4</v>
      </c>
      <c r="BK3275" s="230" t="s">
        <v>7474</v>
      </c>
      <c r="BL3275" s="198" t="s">
        <v>7412</v>
      </c>
      <c r="CQ3275" s="199">
        <v>1</v>
      </c>
    </row>
    <row r="3276" spans="52:95" x14ac:dyDescent="0.25">
      <c r="AZ3276" s="230" t="s">
        <v>3652</v>
      </c>
      <c r="BA3276" s="230" t="s">
        <v>5332</v>
      </c>
      <c r="BB3276" s="230">
        <v>4</v>
      </c>
      <c r="BC3276" s="194" t="s">
        <v>7502</v>
      </c>
      <c r="BD3276" s="194" t="s">
        <v>14270</v>
      </c>
      <c r="BE3276" s="194" t="s">
        <v>14119</v>
      </c>
      <c r="BJ3276" s="230">
        <v>4</v>
      </c>
      <c r="BK3276" s="230" t="s">
        <v>7504</v>
      </c>
      <c r="BL3276" s="198" t="s">
        <v>7412</v>
      </c>
      <c r="CQ3276" s="199">
        <v>1</v>
      </c>
    </row>
    <row r="3277" spans="52:95" x14ac:dyDescent="0.25">
      <c r="AZ3277" s="230" t="s">
        <v>3652</v>
      </c>
      <c r="BA3277" s="230" t="s">
        <v>5332</v>
      </c>
      <c r="BB3277" s="230">
        <v>5</v>
      </c>
      <c r="BC3277" s="194" t="s">
        <v>7529</v>
      </c>
      <c r="BD3277" s="194" t="s">
        <v>14270</v>
      </c>
      <c r="BE3277" s="194" t="s">
        <v>14272</v>
      </c>
      <c r="BF3277" s="194" t="s">
        <v>7532</v>
      </c>
      <c r="BG3277" s="194" t="s">
        <v>7533</v>
      </c>
      <c r="BJ3277" s="230">
        <v>4</v>
      </c>
      <c r="BK3277" s="230" t="s">
        <v>7534</v>
      </c>
      <c r="BL3277" s="198" t="s">
        <v>7412</v>
      </c>
      <c r="CQ3277" s="199">
        <v>1</v>
      </c>
    </row>
    <row r="3278" spans="52:95" x14ac:dyDescent="0.25">
      <c r="AZ3278" s="230" t="s">
        <v>3652</v>
      </c>
      <c r="BA3278" s="230" t="s">
        <v>7562</v>
      </c>
      <c r="BB3278" s="230">
        <v>1</v>
      </c>
      <c r="BC3278" s="194" t="s">
        <v>7563</v>
      </c>
      <c r="BD3278" s="194" t="s">
        <v>14273</v>
      </c>
      <c r="BJ3278" s="230">
        <v>4</v>
      </c>
      <c r="BK3278" s="230" t="s">
        <v>7564</v>
      </c>
      <c r="BL3278" s="198" t="s">
        <v>7412</v>
      </c>
      <c r="CQ3278" s="199">
        <v>1</v>
      </c>
    </row>
    <row r="3279" spans="52:95" x14ac:dyDescent="0.25">
      <c r="AZ3279" s="230" t="s">
        <v>3652</v>
      </c>
      <c r="BA3279" s="230" t="s">
        <v>7562</v>
      </c>
      <c r="BB3279" s="230">
        <v>2</v>
      </c>
      <c r="BC3279" s="194" t="s">
        <v>7589</v>
      </c>
      <c r="BD3279" s="194" t="s">
        <v>7590</v>
      </c>
      <c r="BE3279" s="194" t="s">
        <v>7591</v>
      </c>
      <c r="BF3279" s="194" t="s">
        <v>7443</v>
      </c>
      <c r="BG3279" s="194" t="s">
        <v>7442</v>
      </c>
      <c r="BH3279" s="230" t="s">
        <v>7592</v>
      </c>
      <c r="BJ3279" s="230">
        <v>4</v>
      </c>
      <c r="BK3279" s="230" t="s">
        <v>7593</v>
      </c>
      <c r="BL3279" s="198" t="s">
        <v>7412</v>
      </c>
      <c r="CQ3279" s="199">
        <v>1</v>
      </c>
    </row>
    <row r="3280" spans="52:95" x14ac:dyDescent="0.25">
      <c r="AZ3280" s="230" t="s">
        <v>3652</v>
      </c>
      <c r="BA3280" s="230" t="s">
        <v>7562</v>
      </c>
      <c r="BB3280" s="230">
        <v>3</v>
      </c>
      <c r="BC3280" s="194" t="s">
        <v>7620</v>
      </c>
      <c r="BD3280" s="194" t="s">
        <v>14271</v>
      </c>
      <c r="BJ3280" s="230">
        <v>4</v>
      </c>
      <c r="BK3280" s="230" t="s">
        <v>7622</v>
      </c>
      <c r="BL3280" s="198" t="s">
        <v>7412</v>
      </c>
      <c r="CQ3280" s="199">
        <v>1</v>
      </c>
    </row>
    <row r="3281" spans="52:95" x14ac:dyDescent="0.25">
      <c r="AZ3281" s="230" t="s">
        <v>3652</v>
      </c>
      <c r="BA3281" s="230" t="s">
        <v>7562</v>
      </c>
      <c r="BB3281" s="230">
        <v>4</v>
      </c>
      <c r="BC3281" s="194" t="s">
        <v>7649</v>
      </c>
      <c r="BD3281" s="194" t="s">
        <v>7650</v>
      </c>
      <c r="BE3281" s="194" t="s">
        <v>7651</v>
      </c>
      <c r="BF3281" s="194" t="s">
        <v>7652</v>
      </c>
      <c r="BG3281" s="194" t="s">
        <v>7653</v>
      </c>
      <c r="BH3281" s="230" t="s">
        <v>7654</v>
      </c>
      <c r="BI3281" s="230" t="s">
        <v>7655</v>
      </c>
      <c r="BJ3281" s="230">
        <v>4</v>
      </c>
      <c r="BK3281" s="230" t="s">
        <v>7656</v>
      </c>
      <c r="BL3281" s="198" t="s">
        <v>7412</v>
      </c>
      <c r="CQ3281" s="199">
        <v>1</v>
      </c>
    </row>
    <row r="3282" spans="52:95" x14ac:dyDescent="0.25">
      <c r="AZ3282" s="230" t="s">
        <v>3652</v>
      </c>
      <c r="BA3282" s="230" t="s">
        <v>7562</v>
      </c>
      <c r="BB3282" s="230">
        <v>5</v>
      </c>
      <c r="BC3282" s="194" t="s">
        <v>7686</v>
      </c>
      <c r="BD3282" s="194" t="s">
        <v>7687</v>
      </c>
      <c r="BE3282" s="194" t="s">
        <v>7688</v>
      </c>
      <c r="BF3282" s="194" t="s">
        <v>7689</v>
      </c>
      <c r="BG3282" s="194" t="s">
        <v>7690</v>
      </c>
      <c r="BH3282" s="230" t="s">
        <v>7691</v>
      </c>
      <c r="BJ3282" s="230">
        <v>4</v>
      </c>
      <c r="BK3282" s="230" t="s">
        <v>7692</v>
      </c>
      <c r="BL3282" s="198" t="s">
        <v>7412</v>
      </c>
      <c r="CQ3282" s="199">
        <v>1</v>
      </c>
    </row>
    <row r="3283" spans="52:95" x14ac:dyDescent="0.25">
      <c r="AZ3283" s="230" t="s">
        <v>3652</v>
      </c>
      <c r="BA3283" s="230" t="s">
        <v>5333</v>
      </c>
      <c r="BB3283" s="230">
        <v>1</v>
      </c>
      <c r="BC3283" s="194" t="s">
        <v>7719</v>
      </c>
      <c r="BD3283" s="194" t="s">
        <v>14245</v>
      </c>
      <c r="BE3283" s="194" t="s">
        <v>12175</v>
      </c>
      <c r="BH3283" s="194"/>
      <c r="BI3283" s="194"/>
      <c r="BJ3283" s="230">
        <v>4</v>
      </c>
      <c r="BK3283" s="230" t="s">
        <v>7720</v>
      </c>
      <c r="BL3283" s="198" t="s">
        <v>7412</v>
      </c>
      <c r="CQ3283" s="199">
        <v>1</v>
      </c>
    </row>
    <row r="3284" spans="52:95" x14ac:dyDescent="0.25">
      <c r="AZ3284" s="230" t="s">
        <v>3652</v>
      </c>
      <c r="BA3284" s="230" t="s">
        <v>5333</v>
      </c>
      <c r="BB3284" s="230">
        <v>2</v>
      </c>
      <c r="BC3284" s="194" t="s">
        <v>7745</v>
      </c>
      <c r="BD3284" s="194" t="s">
        <v>7746</v>
      </c>
      <c r="BE3284" s="194" t="s">
        <v>7747</v>
      </c>
      <c r="BF3284" s="194" t="s">
        <v>7748</v>
      </c>
      <c r="BG3284" s="194" t="s">
        <v>7749</v>
      </c>
      <c r="BH3284" s="194" t="s">
        <v>7750</v>
      </c>
      <c r="BI3284" s="194"/>
      <c r="BJ3284" s="230">
        <v>4</v>
      </c>
      <c r="BK3284" s="230" t="s">
        <v>7751</v>
      </c>
      <c r="BL3284" s="198" t="s">
        <v>7412</v>
      </c>
      <c r="CQ3284" s="199">
        <v>1</v>
      </c>
    </row>
    <row r="3285" spans="52:95" x14ac:dyDescent="0.25">
      <c r="AZ3285" s="230" t="s">
        <v>3652</v>
      </c>
      <c r="BA3285" s="230" t="s">
        <v>5333</v>
      </c>
      <c r="BB3285" s="230">
        <v>3</v>
      </c>
      <c r="BC3285" s="194" t="s">
        <v>7781</v>
      </c>
      <c r="BD3285" s="194" t="s">
        <v>14274</v>
      </c>
      <c r="BE3285" s="194" t="s">
        <v>14271</v>
      </c>
      <c r="BH3285" s="194"/>
      <c r="BI3285" s="194"/>
      <c r="BJ3285" s="230">
        <v>4</v>
      </c>
      <c r="BK3285" s="230" t="s">
        <v>7782</v>
      </c>
      <c r="BL3285" s="198" t="s">
        <v>7412</v>
      </c>
      <c r="CQ3285" s="199">
        <v>1</v>
      </c>
    </row>
    <row r="3286" spans="52:95" x14ac:dyDescent="0.25">
      <c r="AZ3286" s="230" t="s">
        <v>3652</v>
      </c>
      <c r="BA3286" s="230" t="s">
        <v>5333</v>
      </c>
      <c r="BB3286" s="230">
        <v>4</v>
      </c>
      <c r="BC3286" s="194" t="s">
        <v>7806</v>
      </c>
      <c r="BD3286" s="194" t="s">
        <v>7807</v>
      </c>
      <c r="BE3286" s="194" t="s">
        <v>7808</v>
      </c>
      <c r="BF3286" s="194" t="s">
        <v>7654</v>
      </c>
      <c r="BG3286" s="194" t="s">
        <v>7809</v>
      </c>
      <c r="BH3286" s="194" t="s">
        <v>7810</v>
      </c>
      <c r="BI3286" s="194" t="s">
        <v>7811</v>
      </c>
      <c r="BJ3286" s="230">
        <v>4</v>
      </c>
      <c r="BK3286" s="230" t="s">
        <v>7812</v>
      </c>
      <c r="BL3286" s="198" t="s">
        <v>7412</v>
      </c>
      <c r="CQ3286" s="199">
        <v>1</v>
      </c>
    </row>
    <row r="3287" spans="52:95" x14ac:dyDescent="0.25">
      <c r="AZ3287" s="230" t="s">
        <v>3652</v>
      </c>
      <c r="BA3287" s="230" t="s">
        <v>5333</v>
      </c>
      <c r="BB3287" s="230">
        <v>5</v>
      </c>
      <c r="BC3287" s="194" t="s">
        <v>7836</v>
      </c>
      <c r="BD3287" s="194" t="s">
        <v>7837</v>
      </c>
      <c r="BE3287" s="194" t="s">
        <v>7838</v>
      </c>
      <c r="BF3287" s="194" t="s">
        <v>7839</v>
      </c>
      <c r="BG3287" s="194" t="s">
        <v>7840</v>
      </c>
      <c r="BH3287" s="194" t="s">
        <v>7533</v>
      </c>
      <c r="BI3287" s="194"/>
      <c r="BJ3287" s="230">
        <v>4</v>
      </c>
      <c r="BK3287" s="230" t="s">
        <v>7841</v>
      </c>
      <c r="BL3287" s="198" t="s">
        <v>7412</v>
      </c>
      <c r="CQ3287" s="199">
        <v>1</v>
      </c>
    </row>
    <row r="3288" spans="52:95" x14ac:dyDescent="0.25">
      <c r="AZ3288" s="230" t="s">
        <v>3672</v>
      </c>
      <c r="BA3288" s="230" t="s">
        <v>5332</v>
      </c>
      <c r="BB3288" s="230">
        <v>1</v>
      </c>
      <c r="BC3288" s="194" t="s">
        <v>7408</v>
      </c>
      <c r="BD3288" s="194" t="s">
        <v>14275</v>
      </c>
      <c r="BE3288" s="194" t="s">
        <v>14245</v>
      </c>
      <c r="BF3288" s="194" t="s">
        <v>12191</v>
      </c>
      <c r="BJ3288" s="230">
        <v>4</v>
      </c>
      <c r="BK3288" s="230" t="s">
        <v>7411</v>
      </c>
      <c r="BL3288" s="198" t="s">
        <v>7412</v>
      </c>
      <c r="CQ3288" s="199">
        <v>1</v>
      </c>
    </row>
    <row r="3289" spans="52:95" x14ac:dyDescent="0.25">
      <c r="AZ3289" s="230" t="s">
        <v>3672</v>
      </c>
      <c r="BA3289" s="230" t="s">
        <v>5332</v>
      </c>
      <c r="BB3289" s="230">
        <v>2</v>
      </c>
      <c r="BC3289" s="194" t="s">
        <v>7439</v>
      </c>
      <c r="BD3289" s="194" t="s">
        <v>14275</v>
      </c>
      <c r="BE3289" s="194" t="s">
        <v>7441</v>
      </c>
      <c r="BF3289" s="194" t="s">
        <v>7442</v>
      </c>
      <c r="BG3289" s="194" t="s">
        <v>7443</v>
      </c>
      <c r="BJ3289" s="230">
        <v>4</v>
      </c>
      <c r="BK3289" s="230" t="s">
        <v>7444</v>
      </c>
      <c r="BL3289" s="198" t="s">
        <v>7412</v>
      </c>
      <c r="CQ3289" s="199">
        <v>1</v>
      </c>
    </row>
    <row r="3290" spans="52:95" x14ac:dyDescent="0.25">
      <c r="AZ3290" s="230" t="s">
        <v>3672</v>
      </c>
      <c r="BA3290" s="230" t="s">
        <v>5332</v>
      </c>
      <c r="BB3290" s="230">
        <v>3</v>
      </c>
      <c r="BC3290" s="194" t="s">
        <v>7472</v>
      </c>
      <c r="BD3290" s="194" t="s">
        <v>14275</v>
      </c>
      <c r="BE3290" s="194" t="s">
        <v>14276</v>
      </c>
      <c r="BJ3290" s="230">
        <v>4</v>
      </c>
      <c r="BK3290" s="230" t="s">
        <v>7474</v>
      </c>
      <c r="BL3290" s="198" t="s">
        <v>7412</v>
      </c>
      <c r="CQ3290" s="199">
        <v>1</v>
      </c>
    </row>
    <row r="3291" spans="52:95" x14ac:dyDescent="0.25">
      <c r="AZ3291" s="230" t="s">
        <v>3672</v>
      </c>
      <c r="BA3291" s="230" t="s">
        <v>5332</v>
      </c>
      <c r="BB3291" s="230">
        <v>4</v>
      </c>
      <c r="BC3291" s="194" t="s">
        <v>7502</v>
      </c>
      <c r="BD3291" s="194" t="s">
        <v>14275</v>
      </c>
      <c r="BE3291" s="194" t="s">
        <v>14119</v>
      </c>
      <c r="BJ3291" s="230">
        <v>4</v>
      </c>
      <c r="BK3291" s="230" t="s">
        <v>7504</v>
      </c>
      <c r="BL3291" s="198" t="s">
        <v>7412</v>
      </c>
      <c r="CQ3291" s="199">
        <v>1</v>
      </c>
    </row>
    <row r="3292" spans="52:95" x14ac:dyDescent="0.25">
      <c r="AZ3292" s="230" t="s">
        <v>3672</v>
      </c>
      <c r="BA3292" s="230" t="s">
        <v>5332</v>
      </c>
      <c r="BB3292" s="230">
        <v>5</v>
      </c>
      <c r="BC3292" s="194" t="s">
        <v>7529</v>
      </c>
      <c r="BD3292" s="194" t="s">
        <v>14275</v>
      </c>
      <c r="BE3292" s="194" t="s">
        <v>14277</v>
      </c>
      <c r="BF3292" s="194" t="s">
        <v>7532</v>
      </c>
      <c r="BG3292" s="194" t="s">
        <v>7533</v>
      </c>
      <c r="BJ3292" s="230">
        <v>4</v>
      </c>
      <c r="BK3292" s="230" t="s">
        <v>7534</v>
      </c>
      <c r="BL3292" s="198" t="s">
        <v>7412</v>
      </c>
      <c r="CQ3292" s="199">
        <v>1</v>
      </c>
    </row>
    <row r="3293" spans="52:95" x14ac:dyDescent="0.25">
      <c r="AZ3293" s="230" t="s">
        <v>3672</v>
      </c>
      <c r="BA3293" s="230" t="s">
        <v>7562</v>
      </c>
      <c r="BB3293" s="230">
        <v>1</v>
      </c>
      <c r="BC3293" s="194" t="s">
        <v>7563</v>
      </c>
      <c r="BD3293" s="194" t="s">
        <v>14278</v>
      </c>
      <c r="BJ3293" s="230">
        <v>4</v>
      </c>
      <c r="BK3293" s="230" t="s">
        <v>7564</v>
      </c>
      <c r="BL3293" s="198" t="s">
        <v>7412</v>
      </c>
      <c r="CQ3293" s="199">
        <v>1</v>
      </c>
    </row>
    <row r="3294" spans="52:95" x14ac:dyDescent="0.25">
      <c r="AZ3294" s="230" t="s">
        <v>3672</v>
      </c>
      <c r="BA3294" s="230" t="s">
        <v>7562</v>
      </c>
      <c r="BB3294" s="230">
        <v>2</v>
      </c>
      <c r="BC3294" s="194" t="s">
        <v>7589</v>
      </c>
      <c r="BD3294" s="194" t="s">
        <v>7590</v>
      </c>
      <c r="BE3294" s="194" t="s">
        <v>7591</v>
      </c>
      <c r="BF3294" s="194" t="s">
        <v>7443</v>
      </c>
      <c r="BG3294" s="194" t="s">
        <v>7442</v>
      </c>
      <c r="BH3294" s="230" t="s">
        <v>7592</v>
      </c>
      <c r="BJ3294" s="230">
        <v>4</v>
      </c>
      <c r="BK3294" s="230" t="s">
        <v>7593</v>
      </c>
      <c r="BL3294" s="198" t="s">
        <v>7412</v>
      </c>
      <c r="CQ3294" s="199">
        <v>1</v>
      </c>
    </row>
    <row r="3295" spans="52:95" x14ac:dyDescent="0.25">
      <c r="AZ3295" s="230" t="s">
        <v>3672</v>
      </c>
      <c r="BA3295" s="230" t="s">
        <v>7562</v>
      </c>
      <c r="BB3295" s="230">
        <v>3</v>
      </c>
      <c r="BC3295" s="194" t="s">
        <v>7620</v>
      </c>
      <c r="BD3295" s="194" t="s">
        <v>14276</v>
      </c>
      <c r="BJ3295" s="230">
        <v>4</v>
      </c>
      <c r="BK3295" s="230" t="s">
        <v>7622</v>
      </c>
      <c r="BL3295" s="198" t="s">
        <v>7412</v>
      </c>
      <c r="CQ3295" s="199">
        <v>1</v>
      </c>
    </row>
    <row r="3296" spans="52:95" x14ac:dyDescent="0.25">
      <c r="AZ3296" s="230" t="s">
        <v>3672</v>
      </c>
      <c r="BA3296" s="230" t="s">
        <v>7562</v>
      </c>
      <c r="BB3296" s="230">
        <v>4</v>
      </c>
      <c r="BC3296" s="194" t="s">
        <v>7649</v>
      </c>
      <c r="BD3296" s="194" t="s">
        <v>7650</v>
      </c>
      <c r="BE3296" s="194" t="s">
        <v>7651</v>
      </c>
      <c r="BF3296" s="194" t="s">
        <v>7652</v>
      </c>
      <c r="BG3296" s="194" t="s">
        <v>7653</v>
      </c>
      <c r="BH3296" s="230" t="s">
        <v>7654</v>
      </c>
      <c r="BI3296" s="230" t="s">
        <v>7655</v>
      </c>
      <c r="BJ3296" s="230">
        <v>4</v>
      </c>
      <c r="BK3296" s="230" t="s">
        <v>7656</v>
      </c>
      <c r="BL3296" s="198" t="s">
        <v>7412</v>
      </c>
      <c r="CQ3296" s="199">
        <v>1</v>
      </c>
    </row>
    <row r="3297" spans="52:95" x14ac:dyDescent="0.25">
      <c r="AZ3297" s="230" t="s">
        <v>3672</v>
      </c>
      <c r="BA3297" s="230" t="s">
        <v>7562</v>
      </c>
      <c r="BB3297" s="230">
        <v>5</v>
      </c>
      <c r="BC3297" s="194" t="s">
        <v>7686</v>
      </c>
      <c r="BD3297" s="194" t="s">
        <v>7687</v>
      </c>
      <c r="BE3297" s="194" t="s">
        <v>7688</v>
      </c>
      <c r="BF3297" s="194" t="s">
        <v>7689</v>
      </c>
      <c r="BG3297" s="194" t="s">
        <v>7690</v>
      </c>
      <c r="BH3297" s="230" t="s">
        <v>7691</v>
      </c>
      <c r="BJ3297" s="230">
        <v>4</v>
      </c>
      <c r="BK3297" s="230" t="s">
        <v>7692</v>
      </c>
      <c r="BL3297" s="198" t="s">
        <v>7412</v>
      </c>
      <c r="CQ3297" s="199">
        <v>1</v>
      </c>
    </row>
    <row r="3298" spans="52:95" x14ac:dyDescent="0.25">
      <c r="AZ3298" s="230" t="s">
        <v>3672</v>
      </c>
      <c r="BA3298" s="230" t="s">
        <v>5333</v>
      </c>
      <c r="BB3298" s="230">
        <v>1</v>
      </c>
      <c r="BC3298" s="194" t="s">
        <v>7719</v>
      </c>
      <c r="BD3298" s="194" t="s">
        <v>14245</v>
      </c>
      <c r="BE3298" s="194" t="s">
        <v>12191</v>
      </c>
      <c r="BH3298" s="194"/>
      <c r="BI3298" s="194"/>
      <c r="BJ3298" s="230">
        <v>4</v>
      </c>
      <c r="BK3298" s="230" t="s">
        <v>7720</v>
      </c>
      <c r="BL3298" s="198" t="s">
        <v>7412</v>
      </c>
      <c r="CQ3298" s="199">
        <v>1</v>
      </c>
    </row>
    <row r="3299" spans="52:95" x14ac:dyDescent="0.25">
      <c r="AZ3299" s="230" t="s">
        <v>3672</v>
      </c>
      <c r="BA3299" s="230" t="s">
        <v>5333</v>
      </c>
      <c r="BB3299" s="230">
        <v>2</v>
      </c>
      <c r="BC3299" s="194" t="s">
        <v>7745</v>
      </c>
      <c r="BD3299" s="194" t="s">
        <v>7746</v>
      </c>
      <c r="BE3299" s="194" t="s">
        <v>7747</v>
      </c>
      <c r="BF3299" s="194" t="s">
        <v>7748</v>
      </c>
      <c r="BG3299" s="194" t="s">
        <v>7749</v>
      </c>
      <c r="BH3299" s="194" t="s">
        <v>7750</v>
      </c>
      <c r="BI3299" s="194"/>
      <c r="BJ3299" s="230">
        <v>4</v>
      </c>
      <c r="BK3299" s="230" t="s">
        <v>7751</v>
      </c>
      <c r="BL3299" s="198" t="s">
        <v>7412</v>
      </c>
      <c r="CQ3299" s="199">
        <v>1</v>
      </c>
    </row>
    <row r="3300" spans="52:95" x14ac:dyDescent="0.25">
      <c r="AZ3300" s="230" t="s">
        <v>3672</v>
      </c>
      <c r="BA3300" s="230" t="s">
        <v>5333</v>
      </c>
      <c r="BB3300" s="230">
        <v>3</v>
      </c>
      <c r="BC3300" s="194" t="s">
        <v>7781</v>
      </c>
      <c r="BD3300" s="194" t="s">
        <v>14279</v>
      </c>
      <c r="BE3300" s="194" t="s">
        <v>14276</v>
      </c>
      <c r="BH3300" s="194"/>
      <c r="BI3300" s="194"/>
      <c r="BJ3300" s="230">
        <v>4</v>
      </c>
      <c r="BK3300" s="230" t="s">
        <v>7782</v>
      </c>
      <c r="BL3300" s="198" t="s">
        <v>7412</v>
      </c>
      <c r="CQ3300" s="199">
        <v>1</v>
      </c>
    </row>
    <row r="3301" spans="52:95" x14ac:dyDescent="0.25">
      <c r="AZ3301" s="230" t="s">
        <v>3672</v>
      </c>
      <c r="BA3301" s="230" t="s">
        <v>5333</v>
      </c>
      <c r="BB3301" s="230">
        <v>4</v>
      </c>
      <c r="BC3301" s="194" t="s">
        <v>7806</v>
      </c>
      <c r="BD3301" s="194" t="s">
        <v>7807</v>
      </c>
      <c r="BE3301" s="194" t="s">
        <v>7808</v>
      </c>
      <c r="BF3301" s="194" t="s">
        <v>7654</v>
      </c>
      <c r="BG3301" s="194" t="s">
        <v>7809</v>
      </c>
      <c r="BH3301" s="194" t="s">
        <v>7810</v>
      </c>
      <c r="BI3301" s="194" t="s">
        <v>7811</v>
      </c>
      <c r="BJ3301" s="230">
        <v>4</v>
      </c>
      <c r="BK3301" s="230" t="s">
        <v>7812</v>
      </c>
      <c r="BL3301" s="198" t="s">
        <v>7412</v>
      </c>
      <c r="CQ3301" s="199">
        <v>1</v>
      </c>
    </row>
    <row r="3302" spans="52:95" x14ac:dyDescent="0.25">
      <c r="AZ3302" s="230" t="s">
        <v>3672</v>
      </c>
      <c r="BA3302" s="230" t="s">
        <v>5333</v>
      </c>
      <c r="BB3302" s="230">
        <v>5</v>
      </c>
      <c r="BC3302" s="194" t="s">
        <v>7836</v>
      </c>
      <c r="BD3302" s="194" t="s">
        <v>7837</v>
      </c>
      <c r="BE3302" s="194" t="s">
        <v>7838</v>
      </c>
      <c r="BF3302" s="194" t="s">
        <v>7839</v>
      </c>
      <c r="BG3302" s="194" t="s">
        <v>7840</v>
      </c>
      <c r="BH3302" s="194" t="s">
        <v>7533</v>
      </c>
      <c r="BI3302" s="194"/>
      <c r="BJ3302" s="230">
        <v>4</v>
      </c>
      <c r="BK3302" s="230" t="s">
        <v>7841</v>
      </c>
      <c r="BL3302" s="198" t="s">
        <v>7412</v>
      </c>
      <c r="CQ3302" s="199">
        <v>1</v>
      </c>
    </row>
    <row r="3303" spans="52:95" x14ac:dyDescent="0.25">
      <c r="AZ3303" s="230" t="s">
        <v>3691</v>
      </c>
      <c r="BA3303" s="230" t="s">
        <v>5332</v>
      </c>
      <c r="BB3303" s="230">
        <v>1</v>
      </c>
      <c r="BC3303" s="194" t="s">
        <v>7408</v>
      </c>
      <c r="BD3303" s="194" t="s">
        <v>14280</v>
      </c>
      <c r="BE3303" s="194" t="s">
        <v>14245</v>
      </c>
      <c r="BF3303" s="194" t="s">
        <v>14281</v>
      </c>
      <c r="BJ3303" s="230">
        <v>4</v>
      </c>
      <c r="BK3303" s="230" t="s">
        <v>7411</v>
      </c>
      <c r="BL3303" s="198" t="s">
        <v>7412</v>
      </c>
      <c r="CQ3303" s="199">
        <v>1</v>
      </c>
    </row>
    <row r="3304" spans="52:95" x14ac:dyDescent="0.25">
      <c r="AZ3304" s="230" t="s">
        <v>3691</v>
      </c>
      <c r="BA3304" s="230" t="s">
        <v>5332</v>
      </c>
      <c r="BB3304" s="230">
        <v>2</v>
      </c>
      <c r="BC3304" s="194" t="s">
        <v>7439</v>
      </c>
      <c r="BD3304" s="194" t="s">
        <v>14280</v>
      </c>
      <c r="BE3304" s="194" t="s">
        <v>7441</v>
      </c>
      <c r="BF3304" s="194" t="s">
        <v>7442</v>
      </c>
      <c r="BG3304" s="194" t="s">
        <v>7443</v>
      </c>
      <c r="BJ3304" s="230">
        <v>4</v>
      </c>
      <c r="BK3304" s="230" t="s">
        <v>7444</v>
      </c>
      <c r="BL3304" s="198" t="s">
        <v>7412</v>
      </c>
      <c r="CQ3304" s="199">
        <v>1</v>
      </c>
    </row>
    <row r="3305" spans="52:95" x14ac:dyDescent="0.25">
      <c r="AZ3305" s="230" t="s">
        <v>3691</v>
      </c>
      <c r="BA3305" s="230" t="s">
        <v>5332</v>
      </c>
      <c r="BB3305" s="230">
        <v>3</v>
      </c>
      <c r="BC3305" s="194" t="s">
        <v>7472</v>
      </c>
      <c r="BD3305" s="194" t="s">
        <v>14280</v>
      </c>
      <c r="BE3305" s="194" t="s">
        <v>14282</v>
      </c>
      <c r="BJ3305" s="230">
        <v>4</v>
      </c>
      <c r="BK3305" s="230" t="s">
        <v>7474</v>
      </c>
      <c r="BL3305" s="198" t="s">
        <v>7412</v>
      </c>
      <c r="CQ3305" s="199">
        <v>1</v>
      </c>
    </row>
    <row r="3306" spans="52:95" x14ac:dyDescent="0.25">
      <c r="AZ3306" s="230" t="s">
        <v>3691</v>
      </c>
      <c r="BA3306" s="230" t="s">
        <v>5332</v>
      </c>
      <c r="BB3306" s="230">
        <v>4</v>
      </c>
      <c r="BC3306" s="194" t="s">
        <v>7502</v>
      </c>
      <c r="BD3306" s="194" t="s">
        <v>14280</v>
      </c>
      <c r="BE3306" s="194" t="s">
        <v>14119</v>
      </c>
      <c r="BJ3306" s="230">
        <v>4</v>
      </c>
      <c r="BK3306" s="230" t="s">
        <v>7504</v>
      </c>
      <c r="BL3306" s="198" t="s">
        <v>7412</v>
      </c>
      <c r="CQ3306" s="199">
        <v>1</v>
      </c>
    </row>
    <row r="3307" spans="52:95" x14ac:dyDescent="0.25">
      <c r="AZ3307" s="230" t="s">
        <v>3691</v>
      </c>
      <c r="BA3307" s="230" t="s">
        <v>5332</v>
      </c>
      <c r="BB3307" s="230">
        <v>5</v>
      </c>
      <c r="BC3307" s="194" t="s">
        <v>7529</v>
      </c>
      <c r="BD3307" s="194" t="s">
        <v>14280</v>
      </c>
      <c r="BE3307" s="194" t="s">
        <v>14283</v>
      </c>
      <c r="BF3307" s="194" t="s">
        <v>7532</v>
      </c>
      <c r="BG3307" s="194" t="s">
        <v>7533</v>
      </c>
      <c r="BJ3307" s="230">
        <v>4</v>
      </c>
      <c r="BK3307" s="230" t="s">
        <v>7534</v>
      </c>
      <c r="BL3307" s="198" t="s">
        <v>7412</v>
      </c>
      <c r="CQ3307" s="199">
        <v>1</v>
      </c>
    </row>
    <row r="3308" spans="52:95" x14ac:dyDescent="0.25">
      <c r="AZ3308" s="230" t="s">
        <v>3691</v>
      </c>
      <c r="BA3308" s="230" t="s">
        <v>7562</v>
      </c>
      <c r="BB3308" s="230">
        <v>1</v>
      </c>
      <c r="BC3308" s="194" t="s">
        <v>7563</v>
      </c>
      <c r="BD3308" s="194" t="s">
        <v>14284</v>
      </c>
      <c r="BJ3308" s="230">
        <v>4</v>
      </c>
      <c r="BK3308" s="230" t="s">
        <v>7564</v>
      </c>
      <c r="BL3308" s="198" t="s">
        <v>7412</v>
      </c>
      <c r="CQ3308" s="199">
        <v>1</v>
      </c>
    </row>
    <row r="3309" spans="52:95" x14ac:dyDescent="0.25">
      <c r="AZ3309" s="230" t="s">
        <v>3691</v>
      </c>
      <c r="BA3309" s="230" t="s">
        <v>7562</v>
      </c>
      <c r="BB3309" s="230">
        <v>2</v>
      </c>
      <c r="BC3309" s="194" t="s">
        <v>7589</v>
      </c>
      <c r="BD3309" s="194" t="s">
        <v>7590</v>
      </c>
      <c r="BE3309" s="194" t="s">
        <v>7591</v>
      </c>
      <c r="BF3309" s="194" t="s">
        <v>7443</v>
      </c>
      <c r="BG3309" s="194" t="s">
        <v>7442</v>
      </c>
      <c r="BH3309" s="230" t="s">
        <v>7592</v>
      </c>
      <c r="BJ3309" s="230">
        <v>4</v>
      </c>
      <c r="BK3309" s="230" t="s">
        <v>7593</v>
      </c>
      <c r="BL3309" s="198" t="s">
        <v>7412</v>
      </c>
      <c r="CQ3309" s="199">
        <v>1</v>
      </c>
    </row>
    <row r="3310" spans="52:95" x14ac:dyDescent="0.25">
      <c r="AZ3310" s="230" t="s">
        <v>3691</v>
      </c>
      <c r="BA3310" s="230" t="s">
        <v>7562</v>
      </c>
      <c r="BB3310" s="230">
        <v>3</v>
      </c>
      <c r="BC3310" s="194" t="s">
        <v>7620</v>
      </c>
      <c r="BD3310" s="194" t="s">
        <v>14282</v>
      </c>
      <c r="BJ3310" s="230">
        <v>4</v>
      </c>
      <c r="BK3310" s="230" t="s">
        <v>7622</v>
      </c>
      <c r="BL3310" s="198" t="s">
        <v>7412</v>
      </c>
      <c r="CQ3310" s="199">
        <v>1</v>
      </c>
    </row>
    <row r="3311" spans="52:95" x14ac:dyDescent="0.25">
      <c r="AZ3311" s="230" t="s">
        <v>3691</v>
      </c>
      <c r="BA3311" s="230" t="s">
        <v>7562</v>
      </c>
      <c r="BB3311" s="230">
        <v>4</v>
      </c>
      <c r="BC3311" s="194" t="s">
        <v>7649</v>
      </c>
      <c r="BD3311" s="194" t="s">
        <v>7650</v>
      </c>
      <c r="BE3311" s="194" t="s">
        <v>7651</v>
      </c>
      <c r="BF3311" s="194" t="s">
        <v>7652</v>
      </c>
      <c r="BG3311" s="194" t="s">
        <v>7653</v>
      </c>
      <c r="BH3311" s="230" t="s">
        <v>7654</v>
      </c>
      <c r="BI3311" s="230" t="s">
        <v>7655</v>
      </c>
      <c r="BJ3311" s="230">
        <v>4</v>
      </c>
      <c r="BK3311" s="230" t="s">
        <v>7656</v>
      </c>
      <c r="BL3311" s="198" t="s">
        <v>7412</v>
      </c>
      <c r="CQ3311" s="199">
        <v>1</v>
      </c>
    </row>
    <row r="3312" spans="52:95" x14ac:dyDescent="0.25">
      <c r="AZ3312" s="230" t="s">
        <v>3691</v>
      </c>
      <c r="BA3312" s="230" t="s">
        <v>7562</v>
      </c>
      <c r="BB3312" s="230">
        <v>5</v>
      </c>
      <c r="BC3312" s="194" t="s">
        <v>7686</v>
      </c>
      <c r="BD3312" s="194" t="s">
        <v>7687</v>
      </c>
      <c r="BE3312" s="194" t="s">
        <v>7688</v>
      </c>
      <c r="BF3312" s="194" t="s">
        <v>7689</v>
      </c>
      <c r="BG3312" s="194" t="s">
        <v>7690</v>
      </c>
      <c r="BH3312" s="230" t="s">
        <v>7691</v>
      </c>
      <c r="BJ3312" s="230">
        <v>4</v>
      </c>
      <c r="BK3312" s="230" t="s">
        <v>7692</v>
      </c>
      <c r="BL3312" s="198" t="s">
        <v>7412</v>
      </c>
      <c r="CQ3312" s="199">
        <v>1</v>
      </c>
    </row>
    <row r="3313" spans="52:95" x14ac:dyDescent="0.25">
      <c r="AZ3313" s="230" t="s">
        <v>3691</v>
      </c>
      <c r="BA3313" s="230" t="s">
        <v>5333</v>
      </c>
      <c r="BB3313" s="230">
        <v>1</v>
      </c>
      <c r="BC3313" s="194" t="s">
        <v>7719</v>
      </c>
      <c r="BD3313" s="194" t="s">
        <v>14245</v>
      </c>
      <c r="BE3313" s="194" t="s">
        <v>14281</v>
      </c>
      <c r="BH3313" s="194"/>
      <c r="BI3313" s="194"/>
      <c r="BJ3313" s="230">
        <v>4</v>
      </c>
      <c r="BK3313" s="230" t="s">
        <v>7720</v>
      </c>
      <c r="BL3313" s="198" t="s">
        <v>7412</v>
      </c>
      <c r="CQ3313" s="199">
        <v>1</v>
      </c>
    </row>
    <row r="3314" spans="52:95" x14ac:dyDescent="0.25">
      <c r="AZ3314" s="230" t="s">
        <v>3691</v>
      </c>
      <c r="BA3314" s="230" t="s">
        <v>5333</v>
      </c>
      <c r="BB3314" s="230">
        <v>2</v>
      </c>
      <c r="BC3314" s="194" t="s">
        <v>7745</v>
      </c>
      <c r="BD3314" s="194" t="s">
        <v>7746</v>
      </c>
      <c r="BE3314" s="194" t="s">
        <v>7747</v>
      </c>
      <c r="BF3314" s="194" t="s">
        <v>7748</v>
      </c>
      <c r="BG3314" s="194" t="s">
        <v>7749</v>
      </c>
      <c r="BH3314" s="194" t="s">
        <v>7750</v>
      </c>
      <c r="BI3314" s="194"/>
      <c r="BJ3314" s="230">
        <v>4</v>
      </c>
      <c r="BK3314" s="230" t="s">
        <v>7751</v>
      </c>
      <c r="BL3314" s="198" t="s">
        <v>7412</v>
      </c>
      <c r="CQ3314" s="199">
        <v>1</v>
      </c>
    </row>
    <row r="3315" spans="52:95" x14ac:dyDescent="0.25">
      <c r="AZ3315" s="230" t="s">
        <v>3691</v>
      </c>
      <c r="BA3315" s="230" t="s">
        <v>5333</v>
      </c>
      <c r="BB3315" s="230">
        <v>3</v>
      </c>
      <c r="BC3315" s="194" t="s">
        <v>7781</v>
      </c>
      <c r="BD3315" s="194" t="s">
        <v>14285</v>
      </c>
      <c r="BE3315" s="194" t="s">
        <v>14282</v>
      </c>
      <c r="BH3315" s="194"/>
      <c r="BI3315" s="194"/>
      <c r="BJ3315" s="230">
        <v>4</v>
      </c>
      <c r="BK3315" s="230" t="s">
        <v>7782</v>
      </c>
      <c r="BL3315" s="198" t="s">
        <v>7412</v>
      </c>
      <c r="CQ3315" s="199">
        <v>1</v>
      </c>
    </row>
    <row r="3316" spans="52:95" x14ac:dyDescent="0.25">
      <c r="AZ3316" s="230" t="s">
        <v>3691</v>
      </c>
      <c r="BA3316" s="230" t="s">
        <v>5333</v>
      </c>
      <c r="BB3316" s="230">
        <v>4</v>
      </c>
      <c r="BC3316" s="194" t="s">
        <v>7806</v>
      </c>
      <c r="BD3316" s="194" t="s">
        <v>7807</v>
      </c>
      <c r="BE3316" s="194" t="s">
        <v>7808</v>
      </c>
      <c r="BF3316" s="194" t="s">
        <v>7654</v>
      </c>
      <c r="BG3316" s="194" t="s">
        <v>7809</v>
      </c>
      <c r="BH3316" s="194" t="s">
        <v>7810</v>
      </c>
      <c r="BI3316" s="194" t="s">
        <v>7811</v>
      </c>
      <c r="BJ3316" s="230">
        <v>4</v>
      </c>
      <c r="BK3316" s="230" t="s">
        <v>7812</v>
      </c>
      <c r="BL3316" s="198" t="s">
        <v>7412</v>
      </c>
      <c r="CQ3316" s="199">
        <v>1</v>
      </c>
    </row>
    <row r="3317" spans="52:95" x14ac:dyDescent="0.25">
      <c r="AZ3317" s="230" t="s">
        <v>3691</v>
      </c>
      <c r="BA3317" s="230" t="s">
        <v>5333</v>
      </c>
      <c r="BB3317" s="230">
        <v>5</v>
      </c>
      <c r="BC3317" s="194" t="s">
        <v>7836</v>
      </c>
      <c r="BD3317" s="194" t="s">
        <v>7837</v>
      </c>
      <c r="BE3317" s="194" t="s">
        <v>7838</v>
      </c>
      <c r="BF3317" s="194" t="s">
        <v>7839</v>
      </c>
      <c r="BG3317" s="194" t="s">
        <v>7840</v>
      </c>
      <c r="BH3317" s="194" t="s">
        <v>7533</v>
      </c>
      <c r="BI3317" s="194"/>
      <c r="BJ3317" s="230">
        <v>4</v>
      </c>
      <c r="BK3317" s="230" t="s">
        <v>7841</v>
      </c>
      <c r="BL3317" s="198" t="s">
        <v>7412</v>
      </c>
      <c r="CQ3317" s="199">
        <v>1</v>
      </c>
    </row>
    <row r="3318" spans="52:95" x14ac:dyDescent="0.25">
      <c r="AZ3318" s="230" t="s">
        <v>3711</v>
      </c>
      <c r="BA3318" s="230" t="s">
        <v>5332</v>
      </c>
      <c r="BB3318" s="230">
        <v>1</v>
      </c>
      <c r="BC3318" s="194" t="s">
        <v>7408</v>
      </c>
      <c r="BD3318" s="194" t="s">
        <v>14286</v>
      </c>
      <c r="BE3318" s="194" t="s">
        <v>14287</v>
      </c>
      <c r="BF3318" s="194" t="s">
        <v>10682</v>
      </c>
      <c r="BJ3318" s="230">
        <v>4</v>
      </c>
      <c r="BK3318" s="230" t="s">
        <v>7411</v>
      </c>
      <c r="BL3318" s="198" t="s">
        <v>7412</v>
      </c>
      <c r="CQ3318" s="199">
        <v>1</v>
      </c>
    </row>
    <row r="3319" spans="52:95" x14ac:dyDescent="0.25">
      <c r="AZ3319" s="230" t="s">
        <v>3711</v>
      </c>
      <c r="BA3319" s="230" t="s">
        <v>5332</v>
      </c>
      <c r="BB3319" s="230">
        <v>2</v>
      </c>
      <c r="BC3319" s="194" t="s">
        <v>7439</v>
      </c>
      <c r="BD3319" s="194" t="s">
        <v>14286</v>
      </c>
      <c r="BE3319" s="194" t="s">
        <v>7441</v>
      </c>
      <c r="BF3319" s="194" t="s">
        <v>7442</v>
      </c>
      <c r="BG3319" s="194" t="s">
        <v>7443</v>
      </c>
      <c r="BJ3319" s="230">
        <v>4</v>
      </c>
      <c r="BK3319" s="230" t="s">
        <v>7444</v>
      </c>
      <c r="BL3319" s="198" t="s">
        <v>7412</v>
      </c>
      <c r="CQ3319" s="199">
        <v>1</v>
      </c>
    </row>
    <row r="3320" spans="52:95" x14ac:dyDescent="0.25">
      <c r="AZ3320" s="230" t="s">
        <v>3711</v>
      </c>
      <c r="BA3320" s="230" t="s">
        <v>5332</v>
      </c>
      <c r="BB3320" s="230">
        <v>3</v>
      </c>
      <c r="BC3320" s="194" t="s">
        <v>7472</v>
      </c>
      <c r="BD3320" s="194" t="s">
        <v>14286</v>
      </c>
      <c r="BE3320" s="194" t="s">
        <v>14288</v>
      </c>
      <c r="BJ3320" s="230">
        <v>4</v>
      </c>
      <c r="BK3320" s="230" t="s">
        <v>7474</v>
      </c>
      <c r="BL3320" s="198" t="s">
        <v>7412</v>
      </c>
      <c r="CQ3320" s="199">
        <v>1</v>
      </c>
    </row>
    <row r="3321" spans="52:95" x14ac:dyDescent="0.25">
      <c r="AZ3321" s="230" t="s">
        <v>3711</v>
      </c>
      <c r="BA3321" s="230" t="s">
        <v>5332</v>
      </c>
      <c r="BB3321" s="230">
        <v>4</v>
      </c>
      <c r="BC3321" s="194" t="s">
        <v>7502</v>
      </c>
      <c r="BD3321" s="194" t="s">
        <v>14286</v>
      </c>
      <c r="BE3321" s="194" t="s">
        <v>14119</v>
      </c>
      <c r="BJ3321" s="230">
        <v>4</v>
      </c>
      <c r="BK3321" s="230" t="s">
        <v>7504</v>
      </c>
      <c r="BL3321" s="198" t="s">
        <v>7412</v>
      </c>
      <c r="CQ3321" s="199">
        <v>1</v>
      </c>
    </row>
    <row r="3322" spans="52:95" x14ac:dyDescent="0.25">
      <c r="AZ3322" s="230" t="s">
        <v>3711</v>
      </c>
      <c r="BA3322" s="230" t="s">
        <v>5332</v>
      </c>
      <c r="BB3322" s="230">
        <v>5</v>
      </c>
      <c r="BC3322" s="194" t="s">
        <v>7529</v>
      </c>
      <c r="BD3322" s="194" t="s">
        <v>14286</v>
      </c>
      <c r="BE3322" s="194" t="s">
        <v>14289</v>
      </c>
      <c r="BF3322" s="194" t="s">
        <v>7532</v>
      </c>
      <c r="BG3322" s="194" t="s">
        <v>7533</v>
      </c>
      <c r="BJ3322" s="230">
        <v>4</v>
      </c>
      <c r="BK3322" s="230" t="s">
        <v>7534</v>
      </c>
      <c r="BL3322" s="198" t="s">
        <v>7412</v>
      </c>
      <c r="CQ3322" s="199">
        <v>1</v>
      </c>
    </row>
    <row r="3323" spans="52:95" x14ac:dyDescent="0.25">
      <c r="AZ3323" s="230" t="s">
        <v>3711</v>
      </c>
      <c r="BA3323" s="230" t="s">
        <v>7562</v>
      </c>
      <c r="BB3323" s="230">
        <v>1</v>
      </c>
      <c r="BC3323" s="194" t="s">
        <v>7563</v>
      </c>
      <c r="BD3323" s="194" t="s">
        <v>14153</v>
      </c>
      <c r="BJ3323" s="230">
        <v>4</v>
      </c>
      <c r="BK3323" s="230" t="s">
        <v>7564</v>
      </c>
      <c r="BL3323" s="198" t="s">
        <v>7412</v>
      </c>
      <c r="CQ3323" s="199">
        <v>1</v>
      </c>
    </row>
    <row r="3324" spans="52:95" x14ac:dyDescent="0.25">
      <c r="AZ3324" s="230" t="s">
        <v>3711</v>
      </c>
      <c r="BA3324" s="230" t="s">
        <v>7562</v>
      </c>
      <c r="BB3324" s="230">
        <v>2</v>
      </c>
      <c r="BC3324" s="194" t="s">
        <v>7589</v>
      </c>
      <c r="BD3324" s="194" t="s">
        <v>7590</v>
      </c>
      <c r="BE3324" s="194" t="s">
        <v>7591</v>
      </c>
      <c r="BF3324" s="194" t="s">
        <v>7443</v>
      </c>
      <c r="BG3324" s="194" t="s">
        <v>7442</v>
      </c>
      <c r="BH3324" s="230" t="s">
        <v>7592</v>
      </c>
      <c r="BJ3324" s="230">
        <v>4</v>
      </c>
      <c r="BK3324" s="230" t="s">
        <v>7593</v>
      </c>
      <c r="BL3324" s="198" t="s">
        <v>7412</v>
      </c>
      <c r="CQ3324" s="199">
        <v>1</v>
      </c>
    </row>
    <row r="3325" spans="52:95" x14ac:dyDescent="0.25">
      <c r="AZ3325" s="230" t="s">
        <v>3711</v>
      </c>
      <c r="BA3325" s="230" t="s">
        <v>7562</v>
      </c>
      <c r="BB3325" s="230">
        <v>3</v>
      </c>
      <c r="BC3325" s="194" t="s">
        <v>7620</v>
      </c>
      <c r="BD3325" s="194" t="s">
        <v>14288</v>
      </c>
      <c r="BJ3325" s="230">
        <v>4</v>
      </c>
      <c r="BK3325" s="230" t="s">
        <v>7622</v>
      </c>
      <c r="BL3325" s="198" t="s">
        <v>7412</v>
      </c>
      <c r="CQ3325" s="199">
        <v>1</v>
      </c>
    </row>
    <row r="3326" spans="52:95" x14ac:dyDescent="0.25">
      <c r="AZ3326" s="230" t="s">
        <v>3711</v>
      </c>
      <c r="BA3326" s="230" t="s">
        <v>7562</v>
      </c>
      <c r="BB3326" s="230">
        <v>4</v>
      </c>
      <c r="BC3326" s="194" t="s">
        <v>7649</v>
      </c>
      <c r="BD3326" s="194" t="s">
        <v>7650</v>
      </c>
      <c r="BE3326" s="194" t="s">
        <v>7651</v>
      </c>
      <c r="BF3326" s="194" t="s">
        <v>7652</v>
      </c>
      <c r="BG3326" s="194" t="s">
        <v>7653</v>
      </c>
      <c r="BH3326" s="230" t="s">
        <v>7654</v>
      </c>
      <c r="BI3326" s="230" t="s">
        <v>7655</v>
      </c>
      <c r="BJ3326" s="230">
        <v>4</v>
      </c>
      <c r="BK3326" s="230" t="s">
        <v>7656</v>
      </c>
      <c r="BL3326" s="198" t="s">
        <v>7412</v>
      </c>
      <c r="CQ3326" s="199">
        <v>1</v>
      </c>
    </row>
    <row r="3327" spans="52:95" x14ac:dyDescent="0.25">
      <c r="AZ3327" s="230" t="s">
        <v>3711</v>
      </c>
      <c r="BA3327" s="230" t="s">
        <v>7562</v>
      </c>
      <c r="BB3327" s="230">
        <v>5</v>
      </c>
      <c r="BC3327" s="194" t="s">
        <v>7686</v>
      </c>
      <c r="BD3327" s="194" t="s">
        <v>7687</v>
      </c>
      <c r="BE3327" s="194" t="s">
        <v>7688</v>
      </c>
      <c r="BF3327" s="194" t="s">
        <v>7689</v>
      </c>
      <c r="BG3327" s="194" t="s">
        <v>7690</v>
      </c>
      <c r="BH3327" s="230" t="s">
        <v>7691</v>
      </c>
      <c r="BJ3327" s="230">
        <v>4</v>
      </c>
      <c r="BK3327" s="230" t="s">
        <v>7692</v>
      </c>
      <c r="BL3327" s="198" t="s">
        <v>7412</v>
      </c>
      <c r="CQ3327" s="199">
        <v>1</v>
      </c>
    </row>
    <row r="3328" spans="52:95" x14ac:dyDescent="0.25">
      <c r="AZ3328" s="230" t="s">
        <v>3711</v>
      </c>
      <c r="BA3328" s="230" t="s">
        <v>5333</v>
      </c>
      <c r="BB3328" s="230">
        <v>1</v>
      </c>
      <c r="BC3328" s="194" t="s">
        <v>7719</v>
      </c>
      <c r="BD3328" s="194" t="s">
        <v>14287</v>
      </c>
      <c r="BE3328" s="194" t="s">
        <v>10682</v>
      </c>
      <c r="BH3328" s="194"/>
      <c r="BI3328" s="194"/>
      <c r="BJ3328" s="230">
        <v>4</v>
      </c>
      <c r="BK3328" s="230" t="s">
        <v>7720</v>
      </c>
      <c r="BL3328" s="198" t="s">
        <v>7412</v>
      </c>
      <c r="CQ3328" s="199">
        <v>1</v>
      </c>
    </row>
    <row r="3329" spans="52:95" x14ac:dyDescent="0.25">
      <c r="AZ3329" s="230" t="s">
        <v>3711</v>
      </c>
      <c r="BA3329" s="230" t="s">
        <v>5333</v>
      </c>
      <c r="BB3329" s="230">
        <v>2</v>
      </c>
      <c r="BC3329" s="194" t="s">
        <v>7745</v>
      </c>
      <c r="BD3329" s="194" t="s">
        <v>7746</v>
      </c>
      <c r="BE3329" s="194" t="s">
        <v>7747</v>
      </c>
      <c r="BF3329" s="194" t="s">
        <v>7748</v>
      </c>
      <c r="BG3329" s="194" t="s">
        <v>7749</v>
      </c>
      <c r="BH3329" s="194" t="s">
        <v>7750</v>
      </c>
      <c r="BI3329" s="194"/>
      <c r="BJ3329" s="230">
        <v>4</v>
      </c>
      <c r="BK3329" s="230" t="s">
        <v>7751</v>
      </c>
      <c r="BL3329" s="198" t="s">
        <v>7412</v>
      </c>
      <c r="CQ3329" s="199">
        <v>1</v>
      </c>
    </row>
    <row r="3330" spans="52:95" x14ac:dyDescent="0.25">
      <c r="AZ3330" s="230" t="s">
        <v>3711</v>
      </c>
      <c r="BA3330" s="230" t="s">
        <v>5333</v>
      </c>
      <c r="BB3330" s="230">
        <v>3</v>
      </c>
      <c r="BC3330" s="194" t="s">
        <v>7781</v>
      </c>
      <c r="BD3330" s="194" t="s">
        <v>14290</v>
      </c>
      <c r="BE3330" s="194" t="s">
        <v>14288</v>
      </c>
      <c r="BH3330" s="194"/>
      <c r="BI3330" s="194"/>
      <c r="BJ3330" s="230">
        <v>4</v>
      </c>
      <c r="BK3330" s="230" t="s">
        <v>7782</v>
      </c>
      <c r="BL3330" s="198" t="s">
        <v>7412</v>
      </c>
      <c r="CQ3330" s="199">
        <v>1</v>
      </c>
    </row>
    <row r="3331" spans="52:95" x14ac:dyDescent="0.25">
      <c r="AZ3331" s="230" t="s">
        <v>3711</v>
      </c>
      <c r="BA3331" s="230" t="s">
        <v>5333</v>
      </c>
      <c r="BB3331" s="230">
        <v>4</v>
      </c>
      <c r="BC3331" s="194" t="s">
        <v>7806</v>
      </c>
      <c r="BD3331" s="194" t="s">
        <v>7807</v>
      </c>
      <c r="BE3331" s="194" t="s">
        <v>7808</v>
      </c>
      <c r="BF3331" s="194" t="s">
        <v>7654</v>
      </c>
      <c r="BG3331" s="194" t="s">
        <v>7809</v>
      </c>
      <c r="BH3331" s="194" t="s">
        <v>7810</v>
      </c>
      <c r="BI3331" s="194" t="s">
        <v>7811</v>
      </c>
      <c r="BJ3331" s="230">
        <v>4</v>
      </c>
      <c r="BK3331" s="230" t="s">
        <v>7812</v>
      </c>
      <c r="BL3331" s="198" t="s">
        <v>7412</v>
      </c>
      <c r="CQ3331" s="199">
        <v>1</v>
      </c>
    </row>
    <row r="3332" spans="52:95" x14ac:dyDescent="0.25">
      <c r="AZ3332" s="230" t="s">
        <v>3711</v>
      </c>
      <c r="BA3332" s="230" t="s">
        <v>5333</v>
      </c>
      <c r="BB3332" s="230">
        <v>5</v>
      </c>
      <c r="BC3332" s="194" t="s">
        <v>7836</v>
      </c>
      <c r="BD3332" s="194" t="s">
        <v>7837</v>
      </c>
      <c r="BE3332" s="194" t="s">
        <v>7838</v>
      </c>
      <c r="BF3332" s="194" t="s">
        <v>7839</v>
      </c>
      <c r="BG3332" s="194" t="s">
        <v>7840</v>
      </c>
      <c r="BH3332" s="194" t="s">
        <v>7533</v>
      </c>
      <c r="BI3332" s="194"/>
      <c r="BJ3332" s="230">
        <v>4</v>
      </c>
      <c r="BK3332" s="230" t="s">
        <v>7841</v>
      </c>
      <c r="BL3332" s="198" t="s">
        <v>7412</v>
      </c>
      <c r="CQ3332" s="199">
        <v>1</v>
      </c>
    </row>
    <row r="3333" spans="52:95" x14ac:dyDescent="0.25">
      <c r="AZ3333" s="230" t="s">
        <v>3733</v>
      </c>
      <c r="BA3333" s="230" t="s">
        <v>5332</v>
      </c>
      <c r="BB3333" s="230">
        <v>1</v>
      </c>
      <c r="BC3333" s="194" t="s">
        <v>7408</v>
      </c>
      <c r="BD3333" s="194" t="s">
        <v>14291</v>
      </c>
      <c r="BE3333" s="194" t="s">
        <v>14287</v>
      </c>
      <c r="BF3333" s="194" t="s">
        <v>14292</v>
      </c>
      <c r="BJ3333" s="230">
        <v>4</v>
      </c>
      <c r="BK3333" s="230" t="s">
        <v>7411</v>
      </c>
      <c r="BL3333" s="198" t="s">
        <v>7412</v>
      </c>
      <c r="CQ3333" s="199">
        <v>1</v>
      </c>
    </row>
    <row r="3334" spans="52:95" x14ac:dyDescent="0.25">
      <c r="AZ3334" s="230" t="s">
        <v>3733</v>
      </c>
      <c r="BA3334" s="230" t="s">
        <v>5332</v>
      </c>
      <c r="BB3334" s="230">
        <v>2</v>
      </c>
      <c r="BC3334" s="194" t="s">
        <v>7439</v>
      </c>
      <c r="BD3334" s="194" t="s">
        <v>14291</v>
      </c>
      <c r="BE3334" s="194" t="s">
        <v>7441</v>
      </c>
      <c r="BF3334" s="194" t="s">
        <v>7442</v>
      </c>
      <c r="BG3334" s="194" t="s">
        <v>7443</v>
      </c>
      <c r="BJ3334" s="230">
        <v>4</v>
      </c>
      <c r="BK3334" s="230" t="s">
        <v>7444</v>
      </c>
      <c r="BL3334" s="198" t="s">
        <v>7412</v>
      </c>
      <c r="CQ3334" s="199">
        <v>1</v>
      </c>
    </row>
    <row r="3335" spans="52:95" x14ac:dyDescent="0.25">
      <c r="AZ3335" s="230" t="s">
        <v>3733</v>
      </c>
      <c r="BA3335" s="230" t="s">
        <v>5332</v>
      </c>
      <c r="BB3335" s="230">
        <v>3</v>
      </c>
      <c r="BC3335" s="194" t="s">
        <v>7472</v>
      </c>
      <c r="BD3335" s="194" t="s">
        <v>14291</v>
      </c>
      <c r="BE3335" s="194" t="s">
        <v>14293</v>
      </c>
      <c r="BJ3335" s="230">
        <v>4</v>
      </c>
      <c r="BK3335" s="230" t="s">
        <v>7474</v>
      </c>
      <c r="BL3335" s="198" t="s">
        <v>7412</v>
      </c>
      <c r="CQ3335" s="199">
        <v>1</v>
      </c>
    </row>
    <row r="3336" spans="52:95" x14ac:dyDescent="0.25">
      <c r="AZ3336" s="230" t="s">
        <v>3733</v>
      </c>
      <c r="BA3336" s="230" t="s">
        <v>5332</v>
      </c>
      <c r="BB3336" s="230">
        <v>4</v>
      </c>
      <c r="BC3336" s="194" t="s">
        <v>7502</v>
      </c>
      <c r="BD3336" s="194" t="s">
        <v>14291</v>
      </c>
      <c r="BE3336" s="194" t="s">
        <v>14119</v>
      </c>
      <c r="BJ3336" s="230">
        <v>4</v>
      </c>
      <c r="BK3336" s="230" t="s">
        <v>7504</v>
      </c>
      <c r="BL3336" s="198" t="s">
        <v>7412</v>
      </c>
      <c r="CQ3336" s="199">
        <v>1</v>
      </c>
    </row>
    <row r="3337" spans="52:95" x14ac:dyDescent="0.25">
      <c r="AZ3337" s="230" t="s">
        <v>3733</v>
      </c>
      <c r="BA3337" s="230" t="s">
        <v>5332</v>
      </c>
      <c r="BB3337" s="230">
        <v>5</v>
      </c>
      <c r="BC3337" s="194" t="s">
        <v>7529</v>
      </c>
      <c r="BD3337" s="194" t="s">
        <v>14291</v>
      </c>
      <c r="BE3337" s="194" t="s">
        <v>14294</v>
      </c>
      <c r="BF3337" s="194" t="s">
        <v>7532</v>
      </c>
      <c r="BG3337" s="194" t="s">
        <v>7533</v>
      </c>
      <c r="BJ3337" s="230">
        <v>4</v>
      </c>
      <c r="BK3337" s="230" t="s">
        <v>7534</v>
      </c>
      <c r="BL3337" s="198" t="s">
        <v>7412</v>
      </c>
      <c r="CQ3337" s="199">
        <v>1</v>
      </c>
    </row>
    <row r="3338" spans="52:95" x14ac:dyDescent="0.25">
      <c r="AZ3338" s="230" t="s">
        <v>3733</v>
      </c>
      <c r="BA3338" s="230" t="s">
        <v>7562</v>
      </c>
      <c r="BB3338" s="230">
        <v>1</v>
      </c>
      <c r="BC3338" s="194" t="s">
        <v>7563</v>
      </c>
      <c r="BD3338" s="194" t="s">
        <v>14295</v>
      </c>
      <c r="BJ3338" s="230">
        <v>4</v>
      </c>
      <c r="BK3338" s="230" t="s">
        <v>7564</v>
      </c>
      <c r="BL3338" s="198" t="s">
        <v>7412</v>
      </c>
      <c r="CQ3338" s="199">
        <v>1</v>
      </c>
    </row>
    <row r="3339" spans="52:95" x14ac:dyDescent="0.25">
      <c r="AZ3339" s="230" t="s">
        <v>3733</v>
      </c>
      <c r="BA3339" s="230" t="s">
        <v>7562</v>
      </c>
      <c r="BB3339" s="230">
        <v>2</v>
      </c>
      <c r="BC3339" s="194" t="s">
        <v>7589</v>
      </c>
      <c r="BD3339" s="194" t="s">
        <v>7590</v>
      </c>
      <c r="BE3339" s="194" t="s">
        <v>7591</v>
      </c>
      <c r="BF3339" s="194" t="s">
        <v>7443</v>
      </c>
      <c r="BG3339" s="194" t="s">
        <v>7442</v>
      </c>
      <c r="BH3339" s="230" t="s">
        <v>7592</v>
      </c>
      <c r="BJ3339" s="230">
        <v>4</v>
      </c>
      <c r="BK3339" s="230" t="s">
        <v>7593</v>
      </c>
      <c r="BL3339" s="198" t="s">
        <v>7412</v>
      </c>
      <c r="CQ3339" s="199">
        <v>1</v>
      </c>
    </row>
    <row r="3340" spans="52:95" x14ac:dyDescent="0.25">
      <c r="AZ3340" s="230" t="s">
        <v>3733</v>
      </c>
      <c r="BA3340" s="230" t="s">
        <v>7562</v>
      </c>
      <c r="BB3340" s="230">
        <v>3</v>
      </c>
      <c r="BC3340" s="194" t="s">
        <v>7620</v>
      </c>
      <c r="BD3340" s="194" t="s">
        <v>14293</v>
      </c>
      <c r="BJ3340" s="230">
        <v>4</v>
      </c>
      <c r="BK3340" s="230" t="s">
        <v>7622</v>
      </c>
      <c r="BL3340" s="198" t="s">
        <v>7412</v>
      </c>
      <c r="CQ3340" s="199">
        <v>1</v>
      </c>
    </row>
    <row r="3341" spans="52:95" x14ac:dyDescent="0.25">
      <c r="AZ3341" s="230" t="s">
        <v>3733</v>
      </c>
      <c r="BA3341" s="230" t="s">
        <v>7562</v>
      </c>
      <c r="BB3341" s="230">
        <v>4</v>
      </c>
      <c r="BC3341" s="194" t="s">
        <v>7649</v>
      </c>
      <c r="BD3341" s="194" t="s">
        <v>7650</v>
      </c>
      <c r="BE3341" s="194" t="s">
        <v>7651</v>
      </c>
      <c r="BF3341" s="194" t="s">
        <v>7652</v>
      </c>
      <c r="BG3341" s="194" t="s">
        <v>7653</v>
      </c>
      <c r="BH3341" s="230" t="s">
        <v>7654</v>
      </c>
      <c r="BI3341" s="230" t="s">
        <v>7655</v>
      </c>
      <c r="BJ3341" s="230">
        <v>4</v>
      </c>
      <c r="BK3341" s="230" t="s">
        <v>7656</v>
      </c>
      <c r="BL3341" s="198" t="s">
        <v>7412</v>
      </c>
      <c r="CQ3341" s="199">
        <v>1</v>
      </c>
    </row>
    <row r="3342" spans="52:95" x14ac:dyDescent="0.25">
      <c r="AZ3342" s="230" t="s">
        <v>3733</v>
      </c>
      <c r="BA3342" s="230" t="s">
        <v>7562</v>
      </c>
      <c r="BB3342" s="230">
        <v>5</v>
      </c>
      <c r="BC3342" s="194" t="s">
        <v>7686</v>
      </c>
      <c r="BD3342" s="194" t="s">
        <v>7687</v>
      </c>
      <c r="BE3342" s="194" t="s">
        <v>7688</v>
      </c>
      <c r="BF3342" s="194" t="s">
        <v>7689</v>
      </c>
      <c r="BG3342" s="194" t="s">
        <v>7690</v>
      </c>
      <c r="BH3342" s="230" t="s">
        <v>7691</v>
      </c>
      <c r="BJ3342" s="230">
        <v>4</v>
      </c>
      <c r="BK3342" s="230" t="s">
        <v>7692</v>
      </c>
      <c r="BL3342" s="198" t="s">
        <v>7412</v>
      </c>
      <c r="CQ3342" s="199">
        <v>1</v>
      </c>
    </row>
    <row r="3343" spans="52:95" x14ac:dyDescent="0.25">
      <c r="AZ3343" s="230" t="s">
        <v>3733</v>
      </c>
      <c r="BA3343" s="230" t="s">
        <v>5333</v>
      </c>
      <c r="BB3343" s="230">
        <v>1</v>
      </c>
      <c r="BC3343" s="194" t="s">
        <v>7719</v>
      </c>
      <c r="BD3343" s="194" t="s">
        <v>14287</v>
      </c>
      <c r="BE3343" s="194" t="s">
        <v>14292</v>
      </c>
      <c r="BH3343" s="194"/>
      <c r="BI3343" s="194"/>
      <c r="BJ3343" s="230">
        <v>4</v>
      </c>
      <c r="BK3343" s="230" t="s">
        <v>7720</v>
      </c>
      <c r="BL3343" s="198" t="s">
        <v>7412</v>
      </c>
      <c r="CQ3343" s="199">
        <v>1</v>
      </c>
    </row>
    <row r="3344" spans="52:95" x14ac:dyDescent="0.25">
      <c r="AZ3344" s="230" t="s">
        <v>3733</v>
      </c>
      <c r="BA3344" s="230" t="s">
        <v>5333</v>
      </c>
      <c r="BB3344" s="230">
        <v>2</v>
      </c>
      <c r="BC3344" s="194" t="s">
        <v>7745</v>
      </c>
      <c r="BD3344" s="194" t="s">
        <v>7746</v>
      </c>
      <c r="BE3344" s="194" t="s">
        <v>7747</v>
      </c>
      <c r="BF3344" s="194" t="s">
        <v>7748</v>
      </c>
      <c r="BG3344" s="194" t="s">
        <v>7749</v>
      </c>
      <c r="BH3344" s="194" t="s">
        <v>7750</v>
      </c>
      <c r="BI3344" s="194"/>
      <c r="BJ3344" s="230">
        <v>4</v>
      </c>
      <c r="BK3344" s="230" t="s">
        <v>7751</v>
      </c>
      <c r="BL3344" s="198" t="s">
        <v>7412</v>
      </c>
      <c r="CQ3344" s="199">
        <v>1</v>
      </c>
    </row>
    <row r="3345" spans="52:95" x14ac:dyDescent="0.25">
      <c r="AZ3345" s="230" t="s">
        <v>3733</v>
      </c>
      <c r="BA3345" s="230" t="s">
        <v>5333</v>
      </c>
      <c r="BB3345" s="230">
        <v>3</v>
      </c>
      <c r="BC3345" s="194" t="s">
        <v>7781</v>
      </c>
      <c r="BD3345" s="194" t="s">
        <v>14296</v>
      </c>
      <c r="BE3345" s="194" t="s">
        <v>14293</v>
      </c>
      <c r="BH3345" s="194"/>
      <c r="BI3345" s="194"/>
      <c r="BJ3345" s="230">
        <v>4</v>
      </c>
      <c r="BK3345" s="230" t="s">
        <v>7782</v>
      </c>
      <c r="BL3345" s="198" t="s">
        <v>7412</v>
      </c>
      <c r="CQ3345" s="199">
        <v>1</v>
      </c>
    </row>
    <row r="3346" spans="52:95" x14ac:dyDescent="0.25">
      <c r="AZ3346" s="230" t="s">
        <v>3733</v>
      </c>
      <c r="BA3346" s="230" t="s">
        <v>5333</v>
      </c>
      <c r="BB3346" s="230">
        <v>4</v>
      </c>
      <c r="BC3346" s="194" t="s">
        <v>7806</v>
      </c>
      <c r="BD3346" s="194" t="s">
        <v>7807</v>
      </c>
      <c r="BE3346" s="194" t="s">
        <v>7808</v>
      </c>
      <c r="BF3346" s="194" t="s">
        <v>7654</v>
      </c>
      <c r="BG3346" s="194" t="s">
        <v>7809</v>
      </c>
      <c r="BH3346" s="194" t="s">
        <v>7810</v>
      </c>
      <c r="BI3346" s="194" t="s">
        <v>7811</v>
      </c>
      <c r="BJ3346" s="230">
        <v>4</v>
      </c>
      <c r="BK3346" s="230" t="s">
        <v>7812</v>
      </c>
      <c r="BL3346" s="198" t="s">
        <v>7412</v>
      </c>
      <c r="CQ3346" s="199">
        <v>1</v>
      </c>
    </row>
    <row r="3347" spans="52:95" x14ac:dyDescent="0.25">
      <c r="AZ3347" s="230" t="s">
        <v>3733</v>
      </c>
      <c r="BA3347" s="230" t="s">
        <v>5333</v>
      </c>
      <c r="BB3347" s="230">
        <v>5</v>
      </c>
      <c r="BC3347" s="194" t="s">
        <v>7836</v>
      </c>
      <c r="BD3347" s="194" t="s">
        <v>7837</v>
      </c>
      <c r="BE3347" s="194" t="s">
        <v>7838</v>
      </c>
      <c r="BF3347" s="194" t="s">
        <v>7839</v>
      </c>
      <c r="BG3347" s="194" t="s">
        <v>7840</v>
      </c>
      <c r="BH3347" s="194" t="s">
        <v>7533</v>
      </c>
      <c r="BI3347" s="194"/>
      <c r="BJ3347" s="230">
        <v>4</v>
      </c>
      <c r="BK3347" s="230" t="s">
        <v>7841</v>
      </c>
      <c r="BL3347" s="198" t="s">
        <v>7412</v>
      </c>
      <c r="CQ3347" s="199">
        <v>1</v>
      </c>
    </row>
    <row r="3348" spans="52:95" x14ac:dyDescent="0.25">
      <c r="AZ3348" s="230" t="s">
        <v>3754</v>
      </c>
      <c r="BA3348" s="230" t="s">
        <v>5332</v>
      </c>
      <c r="BB3348" s="230">
        <v>1</v>
      </c>
      <c r="BC3348" s="194" t="s">
        <v>7408</v>
      </c>
      <c r="BD3348" s="194" t="s">
        <v>14297</v>
      </c>
      <c r="BE3348" s="194" t="s">
        <v>14287</v>
      </c>
      <c r="BF3348" s="194" t="s">
        <v>12255</v>
      </c>
      <c r="BJ3348" s="230">
        <v>4</v>
      </c>
      <c r="BK3348" s="230" t="s">
        <v>7411</v>
      </c>
      <c r="BL3348" s="198" t="s">
        <v>7412</v>
      </c>
      <c r="CQ3348" s="199">
        <v>1</v>
      </c>
    </row>
    <row r="3349" spans="52:95" x14ac:dyDescent="0.25">
      <c r="AZ3349" s="230" t="s">
        <v>3754</v>
      </c>
      <c r="BA3349" s="230" t="s">
        <v>5332</v>
      </c>
      <c r="BB3349" s="230">
        <v>2</v>
      </c>
      <c r="BC3349" s="194" t="s">
        <v>7439</v>
      </c>
      <c r="BD3349" s="194" t="s">
        <v>14297</v>
      </c>
      <c r="BE3349" s="194" t="s">
        <v>7441</v>
      </c>
      <c r="BF3349" s="194" t="s">
        <v>7442</v>
      </c>
      <c r="BG3349" s="194" t="s">
        <v>7443</v>
      </c>
      <c r="BJ3349" s="230">
        <v>4</v>
      </c>
      <c r="BK3349" s="230" t="s">
        <v>7444</v>
      </c>
      <c r="BL3349" s="198" t="s">
        <v>7412</v>
      </c>
      <c r="CQ3349" s="199">
        <v>1</v>
      </c>
    </row>
    <row r="3350" spans="52:95" x14ac:dyDescent="0.25">
      <c r="AZ3350" s="230" t="s">
        <v>3754</v>
      </c>
      <c r="BA3350" s="230" t="s">
        <v>5332</v>
      </c>
      <c r="BB3350" s="230">
        <v>3</v>
      </c>
      <c r="BC3350" s="194" t="s">
        <v>7472</v>
      </c>
      <c r="BD3350" s="194" t="s">
        <v>14297</v>
      </c>
      <c r="BE3350" s="194" t="s">
        <v>14298</v>
      </c>
      <c r="BJ3350" s="230">
        <v>4</v>
      </c>
      <c r="BK3350" s="230" t="s">
        <v>7474</v>
      </c>
      <c r="BL3350" s="198" t="s">
        <v>7412</v>
      </c>
      <c r="CQ3350" s="199">
        <v>1</v>
      </c>
    </row>
    <row r="3351" spans="52:95" x14ac:dyDescent="0.25">
      <c r="AZ3351" s="230" t="s">
        <v>3754</v>
      </c>
      <c r="BA3351" s="230" t="s">
        <v>5332</v>
      </c>
      <c r="BB3351" s="230">
        <v>4</v>
      </c>
      <c r="BC3351" s="194" t="s">
        <v>7502</v>
      </c>
      <c r="BD3351" s="194" t="s">
        <v>14297</v>
      </c>
      <c r="BE3351" s="194" t="s">
        <v>14119</v>
      </c>
      <c r="BJ3351" s="230">
        <v>4</v>
      </c>
      <c r="BK3351" s="230" t="s">
        <v>7504</v>
      </c>
      <c r="BL3351" s="198" t="s">
        <v>7412</v>
      </c>
      <c r="CQ3351" s="199">
        <v>1</v>
      </c>
    </row>
    <row r="3352" spans="52:95" x14ac:dyDescent="0.25">
      <c r="AZ3352" s="230" t="s">
        <v>3754</v>
      </c>
      <c r="BA3352" s="230" t="s">
        <v>5332</v>
      </c>
      <c r="BB3352" s="230">
        <v>5</v>
      </c>
      <c r="BC3352" s="194" t="s">
        <v>7529</v>
      </c>
      <c r="BD3352" s="194" t="s">
        <v>14297</v>
      </c>
      <c r="BE3352" s="194" t="s">
        <v>14299</v>
      </c>
      <c r="BF3352" s="194" t="s">
        <v>7532</v>
      </c>
      <c r="BG3352" s="194" t="s">
        <v>7533</v>
      </c>
      <c r="BJ3352" s="230">
        <v>4</v>
      </c>
      <c r="BK3352" s="230" t="s">
        <v>7534</v>
      </c>
      <c r="BL3352" s="198" t="s">
        <v>7412</v>
      </c>
      <c r="CQ3352" s="199">
        <v>1</v>
      </c>
    </row>
    <row r="3353" spans="52:95" x14ac:dyDescent="0.25">
      <c r="AZ3353" s="230" t="s">
        <v>3754</v>
      </c>
      <c r="BA3353" s="230" t="s">
        <v>7562</v>
      </c>
      <c r="BB3353" s="230">
        <v>1</v>
      </c>
      <c r="BC3353" s="194" t="s">
        <v>7563</v>
      </c>
      <c r="BD3353" s="194" t="s">
        <v>14300</v>
      </c>
      <c r="BJ3353" s="230">
        <v>4</v>
      </c>
      <c r="BK3353" s="230" t="s">
        <v>7564</v>
      </c>
      <c r="BL3353" s="198" t="s">
        <v>7412</v>
      </c>
      <c r="CQ3353" s="199">
        <v>1</v>
      </c>
    </row>
    <row r="3354" spans="52:95" x14ac:dyDescent="0.25">
      <c r="AZ3354" s="230" t="s">
        <v>3754</v>
      </c>
      <c r="BA3354" s="230" t="s">
        <v>7562</v>
      </c>
      <c r="BB3354" s="230">
        <v>2</v>
      </c>
      <c r="BC3354" s="194" t="s">
        <v>7589</v>
      </c>
      <c r="BD3354" s="194" t="s">
        <v>7590</v>
      </c>
      <c r="BE3354" s="194" t="s">
        <v>7591</v>
      </c>
      <c r="BF3354" s="194" t="s">
        <v>7443</v>
      </c>
      <c r="BG3354" s="194" t="s">
        <v>7442</v>
      </c>
      <c r="BH3354" s="230" t="s">
        <v>7592</v>
      </c>
      <c r="BJ3354" s="230">
        <v>4</v>
      </c>
      <c r="BK3354" s="230" t="s">
        <v>7593</v>
      </c>
      <c r="BL3354" s="198" t="s">
        <v>7412</v>
      </c>
      <c r="CQ3354" s="199">
        <v>1</v>
      </c>
    </row>
    <row r="3355" spans="52:95" x14ac:dyDescent="0.25">
      <c r="AZ3355" s="230" t="s">
        <v>3754</v>
      </c>
      <c r="BA3355" s="230" t="s">
        <v>7562</v>
      </c>
      <c r="BB3355" s="230">
        <v>3</v>
      </c>
      <c r="BC3355" s="194" t="s">
        <v>7620</v>
      </c>
      <c r="BD3355" s="194" t="s">
        <v>14298</v>
      </c>
      <c r="BJ3355" s="230">
        <v>4</v>
      </c>
      <c r="BK3355" s="230" t="s">
        <v>7622</v>
      </c>
      <c r="BL3355" s="198" t="s">
        <v>7412</v>
      </c>
      <c r="CQ3355" s="199">
        <v>1</v>
      </c>
    </row>
    <row r="3356" spans="52:95" x14ac:dyDescent="0.25">
      <c r="AZ3356" s="230" t="s">
        <v>3754</v>
      </c>
      <c r="BA3356" s="230" t="s">
        <v>7562</v>
      </c>
      <c r="BB3356" s="230">
        <v>4</v>
      </c>
      <c r="BC3356" s="194" t="s">
        <v>7649</v>
      </c>
      <c r="BD3356" s="194" t="s">
        <v>7650</v>
      </c>
      <c r="BE3356" s="194" t="s">
        <v>7651</v>
      </c>
      <c r="BF3356" s="194" t="s">
        <v>7652</v>
      </c>
      <c r="BG3356" s="194" t="s">
        <v>7653</v>
      </c>
      <c r="BH3356" s="230" t="s">
        <v>7654</v>
      </c>
      <c r="BI3356" s="230" t="s">
        <v>7655</v>
      </c>
      <c r="BJ3356" s="230">
        <v>4</v>
      </c>
      <c r="BK3356" s="230" t="s">
        <v>7656</v>
      </c>
      <c r="BL3356" s="198" t="s">
        <v>7412</v>
      </c>
      <c r="CQ3356" s="199">
        <v>1</v>
      </c>
    </row>
    <row r="3357" spans="52:95" x14ac:dyDescent="0.25">
      <c r="AZ3357" s="230" t="s">
        <v>3754</v>
      </c>
      <c r="BA3357" s="230" t="s">
        <v>7562</v>
      </c>
      <c r="BB3357" s="230">
        <v>5</v>
      </c>
      <c r="BC3357" s="194" t="s">
        <v>7686</v>
      </c>
      <c r="BD3357" s="194" t="s">
        <v>7687</v>
      </c>
      <c r="BE3357" s="194" t="s">
        <v>7688</v>
      </c>
      <c r="BF3357" s="194" t="s">
        <v>7689</v>
      </c>
      <c r="BG3357" s="194" t="s">
        <v>7690</v>
      </c>
      <c r="BH3357" s="230" t="s">
        <v>7691</v>
      </c>
      <c r="BJ3357" s="230">
        <v>4</v>
      </c>
      <c r="BK3357" s="230" t="s">
        <v>7692</v>
      </c>
      <c r="BL3357" s="198" t="s">
        <v>7412</v>
      </c>
      <c r="CQ3357" s="199">
        <v>1</v>
      </c>
    </row>
    <row r="3358" spans="52:95" x14ac:dyDescent="0.25">
      <c r="AZ3358" s="230" t="s">
        <v>3754</v>
      </c>
      <c r="BA3358" s="230" t="s">
        <v>5333</v>
      </c>
      <c r="BB3358" s="230">
        <v>1</v>
      </c>
      <c r="BC3358" s="194" t="s">
        <v>7719</v>
      </c>
      <c r="BD3358" s="194" t="s">
        <v>14287</v>
      </c>
      <c r="BE3358" s="194" t="s">
        <v>12255</v>
      </c>
      <c r="BH3358" s="194"/>
      <c r="BI3358" s="194"/>
      <c r="BJ3358" s="230">
        <v>4</v>
      </c>
      <c r="BK3358" s="230" t="s">
        <v>7720</v>
      </c>
      <c r="BL3358" s="198" t="s">
        <v>7412</v>
      </c>
      <c r="CQ3358" s="199">
        <v>1</v>
      </c>
    </row>
    <row r="3359" spans="52:95" x14ac:dyDescent="0.25">
      <c r="AZ3359" s="230" t="s">
        <v>3754</v>
      </c>
      <c r="BA3359" s="230" t="s">
        <v>5333</v>
      </c>
      <c r="BB3359" s="230">
        <v>2</v>
      </c>
      <c r="BC3359" s="194" t="s">
        <v>7745</v>
      </c>
      <c r="BD3359" s="194" t="s">
        <v>7746</v>
      </c>
      <c r="BE3359" s="194" t="s">
        <v>7747</v>
      </c>
      <c r="BF3359" s="194" t="s">
        <v>7748</v>
      </c>
      <c r="BG3359" s="194" t="s">
        <v>7749</v>
      </c>
      <c r="BH3359" s="194" t="s">
        <v>7750</v>
      </c>
      <c r="BI3359" s="194"/>
      <c r="BJ3359" s="230">
        <v>4</v>
      </c>
      <c r="BK3359" s="230" t="s">
        <v>7751</v>
      </c>
      <c r="BL3359" s="198" t="s">
        <v>7412</v>
      </c>
      <c r="CQ3359" s="199">
        <v>1</v>
      </c>
    </row>
    <row r="3360" spans="52:95" x14ac:dyDescent="0.25">
      <c r="AZ3360" s="230" t="s">
        <v>3754</v>
      </c>
      <c r="BA3360" s="230" t="s">
        <v>5333</v>
      </c>
      <c r="BB3360" s="230">
        <v>3</v>
      </c>
      <c r="BC3360" s="194" t="s">
        <v>7781</v>
      </c>
      <c r="BD3360" s="194" t="s">
        <v>14301</v>
      </c>
      <c r="BE3360" s="194" t="s">
        <v>14298</v>
      </c>
      <c r="BH3360" s="194"/>
      <c r="BI3360" s="194"/>
      <c r="BJ3360" s="230">
        <v>4</v>
      </c>
      <c r="BK3360" s="230" t="s">
        <v>7782</v>
      </c>
      <c r="BL3360" s="198" t="s">
        <v>7412</v>
      </c>
      <c r="CQ3360" s="199">
        <v>1</v>
      </c>
    </row>
    <row r="3361" spans="52:95" x14ac:dyDescent="0.25">
      <c r="AZ3361" s="230" t="s">
        <v>3754</v>
      </c>
      <c r="BA3361" s="230" t="s">
        <v>5333</v>
      </c>
      <c r="BB3361" s="230">
        <v>4</v>
      </c>
      <c r="BC3361" s="194" t="s">
        <v>7806</v>
      </c>
      <c r="BD3361" s="194" t="s">
        <v>7807</v>
      </c>
      <c r="BE3361" s="194" t="s">
        <v>7808</v>
      </c>
      <c r="BF3361" s="194" t="s">
        <v>7654</v>
      </c>
      <c r="BG3361" s="194" t="s">
        <v>7809</v>
      </c>
      <c r="BH3361" s="194" t="s">
        <v>7810</v>
      </c>
      <c r="BI3361" s="194" t="s">
        <v>7811</v>
      </c>
      <c r="BJ3361" s="230">
        <v>4</v>
      </c>
      <c r="BK3361" s="230" t="s">
        <v>7812</v>
      </c>
      <c r="BL3361" s="198" t="s">
        <v>7412</v>
      </c>
      <c r="CQ3361" s="199">
        <v>1</v>
      </c>
    </row>
    <row r="3362" spans="52:95" x14ac:dyDescent="0.25">
      <c r="AZ3362" s="230" t="s">
        <v>3754</v>
      </c>
      <c r="BA3362" s="230" t="s">
        <v>5333</v>
      </c>
      <c r="BB3362" s="230">
        <v>5</v>
      </c>
      <c r="BC3362" s="194" t="s">
        <v>7836</v>
      </c>
      <c r="BD3362" s="194" t="s">
        <v>7837</v>
      </c>
      <c r="BE3362" s="194" t="s">
        <v>7838</v>
      </c>
      <c r="BF3362" s="194" t="s">
        <v>7839</v>
      </c>
      <c r="BG3362" s="194" t="s">
        <v>7840</v>
      </c>
      <c r="BH3362" s="194" t="s">
        <v>7533</v>
      </c>
      <c r="BI3362" s="194"/>
      <c r="BJ3362" s="230">
        <v>4</v>
      </c>
      <c r="BK3362" s="230" t="s">
        <v>7841</v>
      </c>
      <c r="BL3362" s="198" t="s">
        <v>7412</v>
      </c>
      <c r="CQ3362" s="199">
        <v>1</v>
      </c>
    </row>
    <row r="3363" spans="52:95" x14ac:dyDescent="0.25">
      <c r="AZ3363" s="230" t="s">
        <v>3774</v>
      </c>
      <c r="BA3363" s="230" t="s">
        <v>5332</v>
      </c>
      <c r="BB3363" s="230">
        <v>1</v>
      </c>
      <c r="BC3363" s="194" t="s">
        <v>7408</v>
      </c>
      <c r="BD3363" s="194" t="s">
        <v>14302</v>
      </c>
      <c r="BE3363" s="194" t="s">
        <v>14287</v>
      </c>
      <c r="BF3363" s="194" t="s">
        <v>12271</v>
      </c>
      <c r="BJ3363" s="230">
        <v>4</v>
      </c>
      <c r="BK3363" s="230" t="s">
        <v>7411</v>
      </c>
      <c r="BL3363" s="198" t="s">
        <v>7412</v>
      </c>
      <c r="CQ3363" s="199">
        <v>1</v>
      </c>
    </row>
    <row r="3364" spans="52:95" x14ac:dyDescent="0.25">
      <c r="AZ3364" s="230" t="s">
        <v>3774</v>
      </c>
      <c r="BA3364" s="230" t="s">
        <v>5332</v>
      </c>
      <c r="BB3364" s="230">
        <v>2</v>
      </c>
      <c r="BC3364" s="194" t="s">
        <v>7439</v>
      </c>
      <c r="BD3364" s="194" t="s">
        <v>14302</v>
      </c>
      <c r="BE3364" s="194" t="s">
        <v>7441</v>
      </c>
      <c r="BF3364" s="194" t="s">
        <v>7442</v>
      </c>
      <c r="BG3364" s="194" t="s">
        <v>7443</v>
      </c>
      <c r="BJ3364" s="230">
        <v>4</v>
      </c>
      <c r="BK3364" s="230" t="s">
        <v>7444</v>
      </c>
      <c r="BL3364" s="198" t="s">
        <v>7412</v>
      </c>
      <c r="CQ3364" s="199">
        <v>1</v>
      </c>
    </row>
    <row r="3365" spans="52:95" x14ac:dyDescent="0.25">
      <c r="AZ3365" s="230" t="s">
        <v>3774</v>
      </c>
      <c r="BA3365" s="230" t="s">
        <v>5332</v>
      </c>
      <c r="BB3365" s="230">
        <v>3</v>
      </c>
      <c r="BC3365" s="194" t="s">
        <v>7472</v>
      </c>
      <c r="BD3365" s="194" t="s">
        <v>14302</v>
      </c>
      <c r="BE3365" s="194" t="s">
        <v>14303</v>
      </c>
      <c r="BJ3365" s="230">
        <v>4</v>
      </c>
      <c r="BK3365" s="230" t="s">
        <v>7474</v>
      </c>
      <c r="BL3365" s="198" t="s">
        <v>7412</v>
      </c>
      <c r="CQ3365" s="199">
        <v>1</v>
      </c>
    </row>
    <row r="3366" spans="52:95" x14ac:dyDescent="0.25">
      <c r="AZ3366" s="230" t="s">
        <v>3774</v>
      </c>
      <c r="BA3366" s="230" t="s">
        <v>5332</v>
      </c>
      <c r="BB3366" s="230">
        <v>4</v>
      </c>
      <c r="BC3366" s="194" t="s">
        <v>7502</v>
      </c>
      <c r="BD3366" s="194" t="s">
        <v>14302</v>
      </c>
      <c r="BE3366" s="194" t="s">
        <v>14119</v>
      </c>
      <c r="BJ3366" s="230">
        <v>4</v>
      </c>
      <c r="BK3366" s="230" t="s">
        <v>7504</v>
      </c>
      <c r="BL3366" s="198" t="s">
        <v>7412</v>
      </c>
      <c r="CQ3366" s="199">
        <v>1</v>
      </c>
    </row>
    <row r="3367" spans="52:95" x14ac:dyDescent="0.25">
      <c r="AZ3367" s="230" t="s">
        <v>3774</v>
      </c>
      <c r="BA3367" s="230" t="s">
        <v>5332</v>
      </c>
      <c r="BB3367" s="230">
        <v>5</v>
      </c>
      <c r="BC3367" s="194" t="s">
        <v>7529</v>
      </c>
      <c r="BD3367" s="194" t="s">
        <v>14302</v>
      </c>
      <c r="BE3367" s="194" t="s">
        <v>14304</v>
      </c>
      <c r="BF3367" s="194" t="s">
        <v>7532</v>
      </c>
      <c r="BG3367" s="194" t="s">
        <v>7533</v>
      </c>
      <c r="BJ3367" s="230">
        <v>4</v>
      </c>
      <c r="BK3367" s="230" t="s">
        <v>7534</v>
      </c>
      <c r="BL3367" s="198" t="s">
        <v>7412</v>
      </c>
      <c r="CQ3367" s="199">
        <v>1</v>
      </c>
    </row>
    <row r="3368" spans="52:95" x14ac:dyDescent="0.25">
      <c r="AZ3368" s="230" t="s">
        <v>3774</v>
      </c>
      <c r="BA3368" s="230" t="s">
        <v>7562</v>
      </c>
      <c r="BB3368" s="230">
        <v>1</v>
      </c>
      <c r="BC3368" s="194" t="s">
        <v>7563</v>
      </c>
      <c r="BD3368" s="194" t="s">
        <v>14305</v>
      </c>
      <c r="BJ3368" s="230">
        <v>4</v>
      </c>
      <c r="BK3368" s="230" t="s">
        <v>7564</v>
      </c>
      <c r="BL3368" s="198" t="s">
        <v>7412</v>
      </c>
      <c r="CQ3368" s="199">
        <v>1</v>
      </c>
    </row>
    <row r="3369" spans="52:95" x14ac:dyDescent="0.25">
      <c r="AZ3369" s="230" t="s">
        <v>3774</v>
      </c>
      <c r="BA3369" s="230" t="s">
        <v>7562</v>
      </c>
      <c r="BB3369" s="230">
        <v>2</v>
      </c>
      <c r="BC3369" s="194" t="s">
        <v>7589</v>
      </c>
      <c r="BD3369" s="194" t="s">
        <v>7590</v>
      </c>
      <c r="BE3369" s="194" t="s">
        <v>7591</v>
      </c>
      <c r="BF3369" s="194" t="s">
        <v>7443</v>
      </c>
      <c r="BG3369" s="194" t="s">
        <v>7442</v>
      </c>
      <c r="BH3369" s="230" t="s">
        <v>7592</v>
      </c>
      <c r="BJ3369" s="230">
        <v>4</v>
      </c>
      <c r="BK3369" s="230" t="s">
        <v>7593</v>
      </c>
      <c r="BL3369" s="198" t="s">
        <v>7412</v>
      </c>
      <c r="CQ3369" s="199">
        <v>1</v>
      </c>
    </row>
    <row r="3370" spans="52:95" x14ac:dyDescent="0.25">
      <c r="AZ3370" s="230" t="s">
        <v>3774</v>
      </c>
      <c r="BA3370" s="230" t="s">
        <v>7562</v>
      </c>
      <c r="BB3370" s="230">
        <v>3</v>
      </c>
      <c r="BC3370" s="194" t="s">
        <v>7620</v>
      </c>
      <c r="BD3370" s="194" t="s">
        <v>14303</v>
      </c>
      <c r="BJ3370" s="230">
        <v>4</v>
      </c>
      <c r="BK3370" s="230" t="s">
        <v>7622</v>
      </c>
      <c r="BL3370" s="198" t="s">
        <v>7412</v>
      </c>
      <c r="CQ3370" s="199">
        <v>1</v>
      </c>
    </row>
    <row r="3371" spans="52:95" x14ac:dyDescent="0.25">
      <c r="AZ3371" s="230" t="s">
        <v>3774</v>
      </c>
      <c r="BA3371" s="230" t="s">
        <v>7562</v>
      </c>
      <c r="BB3371" s="230">
        <v>4</v>
      </c>
      <c r="BC3371" s="194" t="s">
        <v>7649</v>
      </c>
      <c r="BD3371" s="194" t="s">
        <v>7650</v>
      </c>
      <c r="BE3371" s="194" t="s">
        <v>7651</v>
      </c>
      <c r="BF3371" s="194" t="s">
        <v>7652</v>
      </c>
      <c r="BG3371" s="194" t="s">
        <v>7653</v>
      </c>
      <c r="BH3371" s="230" t="s">
        <v>7654</v>
      </c>
      <c r="BI3371" s="230" t="s">
        <v>7655</v>
      </c>
      <c r="BJ3371" s="230">
        <v>4</v>
      </c>
      <c r="BK3371" s="230" t="s">
        <v>7656</v>
      </c>
      <c r="BL3371" s="198" t="s">
        <v>7412</v>
      </c>
      <c r="CQ3371" s="199">
        <v>1</v>
      </c>
    </row>
    <row r="3372" spans="52:95" x14ac:dyDescent="0.25">
      <c r="AZ3372" s="230" t="s">
        <v>3774</v>
      </c>
      <c r="BA3372" s="230" t="s">
        <v>7562</v>
      </c>
      <c r="BB3372" s="230">
        <v>5</v>
      </c>
      <c r="BC3372" s="194" t="s">
        <v>7686</v>
      </c>
      <c r="BD3372" s="194" t="s">
        <v>7687</v>
      </c>
      <c r="BE3372" s="194" t="s">
        <v>7688</v>
      </c>
      <c r="BF3372" s="194" t="s">
        <v>7689</v>
      </c>
      <c r="BG3372" s="194" t="s">
        <v>7690</v>
      </c>
      <c r="BH3372" s="230" t="s">
        <v>7691</v>
      </c>
      <c r="BJ3372" s="230">
        <v>4</v>
      </c>
      <c r="BK3372" s="230" t="s">
        <v>7692</v>
      </c>
      <c r="BL3372" s="198" t="s">
        <v>7412</v>
      </c>
      <c r="CQ3372" s="199">
        <v>1</v>
      </c>
    </row>
    <row r="3373" spans="52:95" x14ac:dyDescent="0.25">
      <c r="AZ3373" s="230" t="s">
        <v>3774</v>
      </c>
      <c r="BA3373" s="230" t="s">
        <v>5333</v>
      </c>
      <c r="BB3373" s="230">
        <v>1</v>
      </c>
      <c r="BC3373" s="194" t="s">
        <v>7719</v>
      </c>
      <c r="BD3373" s="194" t="s">
        <v>14287</v>
      </c>
      <c r="BE3373" s="194" t="s">
        <v>12271</v>
      </c>
      <c r="BH3373" s="194"/>
      <c r="BI3373" s="194"/>
      <c r="BJ3373" s="230">
        <v>4</v>
      </c>
      <c r="BK3373" s="230" t="s">
        <v>7720</v>
      </c>
      <c r="BL3373" s="198" t="s">
        <v>7412</v>
      </c>
      <c r="CQ3373" s="199">
        <v>1</v>
      </c>
    </row>
    <row r="3374" spans="52:95" x14ac:dyDescent="0.25">
      <c r="AZ3374" s="230" t="s">
        <v>3774</v>
      </c>
      <c r="BA3374" s="230" t="s">
        <v>5333</v>
      </c>
      <c r="BB3374" s="230">
        <v>2</v>
      </c>
      <c r="BC3374" s="194" t="s">
        <v>7745</v>
      </c>
      <c r="BD3374" s="194" t="s">
        <v>7746</v>
      </c>
      <c r="BE3374" s="194" t="s">
        <v>7747</v>
      </c>
      <c r="BF3374" s="194" t="s">
        <v>7748</v>
      </c>
      <c r="BG3374" s="194" t="s">
        <v>7749</v>
      </c>
      <c r="BH3374" s="194" t="s">
        <v>7750</v>
      </c>
      <c r="BI3374" s="194"/>
      <c r="BJ3374" s="230">
        <v>4</v>
      </c>
      <c r="BK3374" s="230" t="s">
        <v>7751</v>
      </c>
      <c r="BL3374" s="198" t="s">
        <v>7412</v>
      </c>
      <c r="CQ3374" s="199">
        <v>1</v>
      </c>
    </row>
    <row r="3375" spans="52:95" x14ac:dyDescent="0.25">
      <c r="AZ3375" s="230" t="s">
        <v>3774</v>
      </c>
      <c r="BA3375" s="230" t="s">
        <v>5333</v>
      </c>
      <c r="BB3375" s="230">
        <v>3</v>
      </c>
      <c r="BC3375" s="194" t="s">
        <v>7781</v>
      </c>
      <c r="BD3375" s="194" t="s">
        <v>14306</v>
      </c>
      <c r="BE3375" s="194" t="s">
        <v>14303</v>
      </c>
      <c r="BH3375" s="194"/>
      <c r="BI3375" s="194"/>
      <c r="BJ3375" s="230">
        <v>4</v>
      </c>
      <c r="BK3375" s="230" t="s">
        <v>7782</v>
      </c>
      <c r="BL3375" s="198" t="s">
        <v>7412</v>
      </c>
      <c r="CQ3375" s="199">
        <v>1</v>
      </c>
    </row>
    <row r="3376" spans="52:95" x14ac:dyDescent="0.25">
      <c r="AZ3376" s="230" t="s">
        <v>3774</v>
      </c>
      <c r="BA3376" s="230" t="s">
        <v>5333</v>
      </c>
      <c r="BB3376" s="230">
        <v>4</v>
      </c>
      <c r="BC3376" s="194" t="s">
        <v>7806</v>
      </c>
      <c r="BD3376" s="194" t="s">
        <v>7807</v>
      </c>
      <c r="BE3376" s="194" t="s">
        <v>7808</v>
      </c>
      <c r="BF3376" s="194" t="s">
        <v>7654</v>
      </c>
      <c r="BG3376" s="194" t="s">
        <v>7809</v>
      </c>
      <c r="BH3376" s="194" t="s">
        <v>7810</v>
      </c>
      <c r="BI3376" s="194" t="s">
        <v>7811</v>
      </c>
      <c r="BJ3376" s="230">
        <v>4</v>
      </c>
      <c r="BK3376" s="230" t="s">
        <v>7812</v>
      </c>
      <c r="BL3376" s="198" t="s">
        <v>7412</v>
      </c>
      <c r="CQ3376" s="199">
        <v>1</v>
      </c>
    </row>
    <row r="3377" spans="52:95" x14ac:dyDescent="0.25">
      <c r="AZ3377" s="230" t="s">
        <v>3774</v>
      </c>
      <c r="BA3377" s="230" t="s">
        <v>5333</v>
      </c>
      <c r="BB3377" s="230">
        <v>5</v>
      </c>
      <c r="BC3377" s="194" t="s">
        <v>7836</v>
      </c>
      <c r="BD3377" s="194" t="s">
        <v>7837</v>
      </c>
      <c r="BE3377" s="194" t="s">
        <v>7838</v>
      </c>
      <c r="BF3377" s="194" t="s">
        <v>7839</v>
      </c>
      <c r="BG3377" s="194" t="s">
        <v>7840</v>
      </c>
      <c r="BH3377" s="194" t="s">
        <v>7533</v>
      </c>
      <c r="BI3377" s="194"/>
      <c r="BJ3377" s="230">
        <v>4</v>
      </c>
      <c r="BK3377" s="230" t="s">
        <v>7841</v>
      </c>
      <c r="BL3377" s="198" t="s">
        <v>7412</v>
      </c>
      <c r="CQ3377" s="199">
        <v>1</v>
      </c>
    </row>
    <row r="3378" spans="52:95" x14ac:dyDescent="0.25">
      <c r="AZ3378" s="230" t="s">
        <v>3795</v>
      </c>
      <c r="BA3378" s="230" t="s">
        <v>5332</v>
      </c>
      <c r="BB3378" s="230">
        <v>1</v>
      </c>
      <c r="BC3378" s="194" t="s">
        <v>7408</v>
      </c>
      <c r="BD3378" s="194" t="s">
        <v>14307</v>
      </c>
      <c r="BE3378" s="194" t="s">
        <v>14287</v>
      </c>
      <c r="BF3378" s="194" t="s">
        <v>12287</v>
      </c>
      <c r="BJ3378" s="230">
        <v>4</v>
      </c>
      <c r="BK3378" s="230" t="s">
        <v>7411</v>
      </c>
      <c r="BL3378" s="198" t="s">
        <v>7412</v>
      </c>
      <c r="CQ3378" s="199">
        <v>1</v>
      </c>
    </row>
    <row r="3379" spans="52:95" x14ac:dyDescent="0.25">
      <c r="AZ3379" s="230" t="s">
        <v>3795</v>
      </c>
      <c r="BA3379" s="230" t="s">
        <v>5332</v>
      </c>
      <c r="BB3379" s="230">
        <v>2</v>
      </c>
      <c r="BC3379" s="194" t="s">
        <v>7439</v>
      </c>
      <c r="BD3379" s="194" t="s">
        <v>14307</v>
      </c>
      <c r="BE3379" s="194" t="s">
        <v>7441</v>
      </c>
      <c r="BF3379" s="194" t="s">
        <v>7442</v>
      </c>
      <c r="BG3379" s="194" t="s">
        <v>7443</v>
      </c>
      <c r="BJ3379" s="230">
        <v>4</v>
      </c>
      <c r="BK3379" s="230" t="s">
        <v>7444</v>
      </c>
      <c r="BL3379" s="198" t="s">
        <v>7412</v>
      </c>
      <c r="CQ3379" s="199">
        <v>1</v>
      </c>
    </row>
    <row r="3380" spans="52:95" x14ac:dyDescent="0.25">
      <c r="AZ3380" s="230" t="s">
        <v>3795</v>
      </c>
      <c r="BA3380" s="230" t="s">
        <v>5332</v>
      </c>
      <c r="BB3380" s="230">
        <v>3</v>
      </c>
      <c r="BC3380" s="194" t="s">
        <v>7472</v>
      </c>
      <c r="BD3380" s="194" t="s">
        <v>14307</v>
      </c>
      <c r="BE3380" s="194" t="s">
        <v>14308</v>
      </c>
      <c r="BJ3380" s="230">
        <v>4</v>
      </c>
      <c r="BK3380" s="230" t="s">
        <v>7474</v>
      </c>
      <c r="BL3380" s="198" t="s">
        <v>7412</v>
      </c>
      <c r="CQ3380" s="199">
        <v>1</v>
      </c>
    </row>
    <row r="3381" spans="52:95" x14ac:dyDescent="0.25">
      <c r="AZ3381" s="230" t="s">
        <v>3795</v>
      </c>
      <c r="BA3381" s="230" t="s">
        <v>5332</v>
      </c>
      <c r="BB3381" s="230">
        <v>4</v>
      </c>
      <c r="BC3381" s="194" t="s">
        <v>7502</v>
      </c>
      <c r="BD3381" s="194" t="s">
        <v>14307</v>
      </c>
      <c r="BE3381" s="194" t="s">
        <v>14119</v>
      </c>
      <c r="BJ3381" s="230">
        <v>4</v>
      </c>
      <c r="BK3381" s="230" t="s">
        <v>7504</v>
      </c>
      <c r="BL3381" s="198" t="s">
        <v>7412</v>
      </c>
      <c r="CQ3381" s="199">
        <v>1</v>
      </c>
    </row>
    <row r="3382" spans="52:95" x14ac:dyDescent="0.25">
      <c r="AZ3382" s="230" t="s">
        <v>3795</v>
      </c>
      <c r="BA3382" s="230" t="s">
        <v>5332</v>
      </c>
      <c r="BB3382" s="230">
        <v>5</v>
      </c>
      <c r="BC3382" s="194" t="s">
        <v>7529</v>
      </c>
      <c r="BD3382" s="194" t="s">
        <v>14307</v>
      </c>
      <c r="BE3382" s="194" t="s">
        <v>14309</v>
      </c>
      <c r="BF3382" s="194" t="s">
        <v>7532</v>
      </c>
      <c r="BG3382" s="194" t="s">
        <v>7533</v>
      </c>
      <c r="BJ3382" s="230">
        <v>4</v>
      </c>
      <c r="BK3382" s="230" t="s">
        <v>7534</v>
      </c>
      <c r="BL3382" s="198" t="s">
        <v>7412</v>
      </c>
      <c r="CQ3382" s="199">
        <v>1</v>
      </c>
    </row>
    <row r="3383" spans="52:95" x14ac:dyDescent="0.25">
      <c r="AZ3383" s="230" t="s">
        <v>3795</v>
      </c>
      <c r="BA3383" s="230" t="s">
        <v>7562</v>
      </c>
      <c r="BB3383" s="230">
        <v>1</v>
      </c>
      <c r="BC3383" s="194" t="s">
        <v>7563</v>
      </c>
      <c r="BD3383" s="194" t="s">
        <v>14310</v>
      </c>
      <c r="BJ3383" s="230">
        <v>4</v>
      </c>
      <c r="BK3383" s="230" t="s">
        <v>7564</v>
      </c>
      <c r="BL3383" s="198" t="s">
        <v>7412</v>
      </c>
      <c r="CQ3383" s="199">
        <v>1</v>
      </c>
    </row>
    <row r="3384" spans="52:95" x14ac:dyDescent="0.25">
      <c r="AZ3384" s="230" t="s">
        <v>3795</v>
      </c>
      <c r="BA3384" s="230" t="s">
        <v>7562</v>
      </c>
      <c r="BB3384" s="230">
        <v>2</v>
      </c>
      <c r="BC3384" s="194" t="s">
        <v>7589</v>
      </c>
      <c r="BD3384" s="194" t="s">
        <v>7590</v>
      </c>
      <c r="BE3384" s="194" t="s">
        <v>7591</v>
      </c>
      <c r="BF3384" s="194" t="s">
        <v>7443</v>
      </c>
      <c r="BG3384" s="194" t="s">
        <v>7442</v>
      </c>
      <c r="BH3384" s="230" t="s">
        <v>7592</v>
      </c>
      <c r="BJ3384" s="230">
        <v>4</v>
      </c>
      <c r="BK3384" s="230" t="s">
        <v>7593</v>
      </c>
      <c r="BL3384" s="198" t="s">
        <v>7412</v>
      </c>
      <c r="CQ3384" s="199">
        <v>1</v>
      </c>
    </row>
    <row r="3385" spans="52:95" x14ac:dyDescent="0.25">
      <c r="AZ3385" s="230" t="s">
        <v>3795</v>
      </c>
      <c r="BA3385" s="230" t="s">
        <v>7562</v>
      </c>
      <c r="BB3385" s="230">
        <v>3</v>
      </c>
      <c r="BC3385" s="194" t="s">
        <v>7620</v>
      </c>
      <c r="BD3385" s="194" t="s">
        <v>14308</v>
      </c>
      <c r="BJ3385" s="230">
        <v>4</v>
      </c>
      <c r="BK3385" s="230" t="s">
        <v>7622</v>
      </c>
      <c r="BL3385" s="198" t="s">
        <v>7412</v>
      </c>
      <c r="CQ3385" s="199">
        <v>1</v>
      </c>
    </row>
    <row r="3386" spans="52:95" x14ac:dyDescent="0.25">
      <c r="AZ3386" s="230" t="s">
        <v>3795</v>
      </c>
      <c r="BA3386" s="230" t="s">
        <v>7562</v>
      </c>
      <c r="BB3386" s="230">
        <v>4</v>
      </c>
      <c r="BC3386" s="194" t="s">
        <v>7649</v>
      </c>
      <c r="BD3386" s="194" t="s">
        <v>7650</v>
      </c>
      <c r="BE3386" s="194" t="s">
        <v>7651</v>
      </c>
      <c r="BF3386" s="194" t="s">
        <v>7652</v>
      </c>
      <c r="BG3386" s="194" t="s">
        <v>7653</v>
      </c>
      <c r="BH3386" s="230" t="s">
        <v>7654</v>
      </c>
      <c r="BI3386" s="230" t="s">
        <v>7655</v>
      </c>
      <c r="BJ3386" s="230">
        <v>4</v>
      </c>
      <c r="BK3386" s="230" t="s">
        <v>7656</v>
      </c>
      <c r="BL3386" s="198" t="s">
        <v>7412</v>
      </c>
      <c r="CQ3386" s="199">
        <v>1</v>
      </c>
    </row>
    <row r="3387" spans="52:95" x14ac:dyDescent="0.25">
      <c r="AZ3387" s="230" t="s">
        <v>3795</v>
      </c>
      <c r="BA3387" s="230" t="s">
        <v>7562</v>
      </c>
      <c r="BB3387" s="230">
        <v>5</v>
      </c>
      <c r="BC3387" s="194" t="s">
        <v>7686</v>
      </c>
      <c r="BD3387" s="194" t="s">
        <v>7687</v>
      </c>
      <c r="BE3387" s="194" t="s">
        <v>7688</v>
      </c>
      <c r="BF3387" s="194" t="s">
        <v>7689</v>
      </c>
      <c r="BG3387" s="194" t="s">
        <v>7690</v>
      </c>
      <c r="BH3387" s="230" t="s">
        <v>7691</v>
      </c>
      <c r="BJ3387" s="230">
        <v>4</v>
      </c>
      <c r="BK3387" s="230" t="s">
        <v>7692</v>
      </c>
      <c r="BL3387" s="198" t="s">
        <v>7412</v>
      </c>
      <c r="CQ3387" s="199">
        <v>1</v>
      </c>
    </row>
    <row r="3388" spans="52:95" x14ac:dyDescent="0.25">
      <c r="AZ3388" s="230" t="s">
        <v>3795</v>
      </c>
      <c r="BA3388" s="230" t="s">
        <v>5333</v>
      </c>
      <c r="BB3388" s="230">
        <v>1</v>
      </c>
      <c r="BC3388" s="194" t="s">
        <v>7719</v>
      </c>
      <c r="BD3388" s="194" t="s">
        <v>14287</v>
      </c>
      <c r="BE3388" s="194" t="s">
        <v>12287</v>
      </c>
      <c r="BH3388" s="194"/>
      <c r="BI3388" s="194"/>
      <c r="BJ3388" s="230">
        <v>4</v>
      </c>
      <c r="BK3388" s="230" t="s">
        <v>7720</v>
      </c>
      <c r="BL3388" s="198" t="s">
        <v>7412</v>
      </c>
      <c r="CQ3388" s="199">
        <v>1</v>
      </c>
    </row>
    <row r="3389" spans="52:95" x14ac:dyDescent="0.25">
      <c r="AZ3389" s="230" t="s">
        <v>3795</v>
      </c>
      <c r="BA3389" s="230" t="s">
        <v>5333</v>
      </c>
      <c r="BB3389" s="230">
        <v>2</v>
      </c>
      <c r="BC3389" s="194" t="s">
        <v>7745</v>
      </c>
      <c r="BD3389" s="194" t="s">
        <v>7746</v>
      </c>
      <c r="BE3389" s="194" t="s">
        <v>7747</v>
      </c>
      <c r="BF3389" s="194" t="s">
        <v>7748</v>
      </c>
      <c r="BG3389" s="194" t="s">
        <v>7749</v>
      </c>
      <c r="BH3389" s="194" t="s">
        <v>7750</v>
      </c>
      <c r="BI3389" s="194"/>
      <c r="BJ3389" s="230">
        <v>4</v>
      </c>
      <c r="BK3389" s="230" t="s">
        <v>7751</v>
      </c>
      <c r="BL3389" s="198" t="s">
        <v>7412</v>
      </c>
      <c r="CQ3389" s="199">
        <v>1</v>
      </c>
    </row>
    <row r="3390" spans="52:95" x14ac:dyDescent="0.25">
      <c r="AZ3390" s="230" t="s">
        <v>3795</v>
      </c>
      <c r="BA3390" s="230" t="s">
        <v>5333</v>
      </c>
      <c r="BB3390" s="230">
        <v>3</v>
      </c>
      <c r="BC3390" s="194" t="s">
        <v>7781</v>
      </c>
      <c r="BD3390" s="194" t="s">
        <v>14311</v>
      </c>
      <c r="BE3390" s="194" t="s">
        <v>14308</v>
      </c>
      <c r="BH3390" s="194"/>
      <c r="BI3390" s="194"/>
      <c r="BJ3390" s="230">
        <v>4</v>
      </c>
      <c r="BK3390" s="230" t="s">
        <v>7782</v>
      </c>
      <c r="BL3390" s="198" t="s">
        <v>7412</v>
      </c>
      <c r="CQ3390" s="199">
        <v>1</v>
      </c>
    </row>
    <row r="3391" spans="52:95" x14ac:dyDescent="0.25">
      <c r="AZ3391" s="230" t="s">
        <v>3795</v>
      </c>
      <c r="BA3391" s="230" t="s">
        <v>5333</v>
      </c>
      <c r="BB3391" s="230">
        <v>4</v>
      </c>
      <c r="BC3391" s="194" t="s">
        <v>7806</v>
      </c>
      <c r="BD3391" s="194" t="s">
        <v>7807</v>
      </c>
      <c r="BE3391" s="194" t="s">
        <v>7808</v>
      </c>
      <c r="BF3391" s="194" t="s">
        <v>7654</v>
      </c>
      <c r="BG3391" s="194" t="s">
        <v>7809</v>
      </c>
      <c r="BH3391" s="194" t="s">
        <v>7810</v>
      </c>
      <c r="BI3391" s="194" t="s">
        <v>7811</v>
      </c>
      <c r="BJ3391" s="230">
        <v>4</v>
      </c>
      <c r="BK3391" s="230" t="s">
        <v>7812</v>
      </c>
      <c r="BL3391" s="198" t="s">
        <v>7412</v>
      </c>
      <c r="CQ3391" s="199">
        <v>1</v>
      </c>
    </row>
    <row r="3392" spans="52:95" x14ac:dyDescent="0.25">
      <c r="AZ3392" s="230" t="s">
        <v>3795</v>
      </c>
      <c r="BA3392" s="230" t="s">
        <v>5333</v>
      </c>
      <c r="BB3392" s="230">
        <v>5</v>
      </c>
      <c r="BC3392" s="194" t="s">
        <v>7836</v>
      </c>
      <c r="BD3392" s="194" t="s">
        <v>7837</v>
      </c>
      <c r="BE3392" s="194" t="s">
        <v>7838</v>
      </c>
      <c r="BF3392" s="194" t="s">
        <v>7839</v>
      </c>
      <c r="BG3392" s="194" t="s">
        <v>7840</v>
      </c>
      <c r="BH3392" s="194" t="s">
        <v>7533</v>
      </c>
      <c r="BI3392" s="194"/>
      <c r="BJ3392" s="230">
        <v>4</v>
      </c>
      <c r="BK3392" s="230" t="s">
        <v>7841</v>
      </c>
      <c r="BL3392" s="198" t="s">
        <v>7412</v>
      </c>
      <c r="CQ3392" s="199">
        <v>1</v>
      </c>
    </row>
    <row r="3393" spans="52:95" x14ac:dyDescent="0.25">
      <c r="AZ3393" s="230" t="s">
        <v>3817</v>
      </c>
      <c r="BA3393" s="230" t="s">
        <v>5332</v>
      </c>
      <c r="BB3393" s="230">
        <v>1</v>
      </c>
      <c r="BC3393" s="194" t="s">
        <v>7408</v>
      </c>
      <c r="BD3393" s="194" t="s">
        <v>14312</v>
      </c>
      <c r="BE3393" s="194" t="s">
        <v>14287</v>
      </c>
      <c r="BF3393" s="194" t="s">
        <v>12303</v>
      </c>
      <c r="BJ3393" s="230">
        <v>4</v>
      </c>
      <c r="BK3393" s="230" t="s">
        <v>7411</v>
      </c>
      <c r="BL3393" s="198" t="s">
        <v>7412</v>
      </c>
      <c r="CQ3393" s="199">
        <v>1</v>
      </c>
    </row>
    <row r="3394" spans="52:95" x14ac:dyDescent="0.25">
      <c r="AZ3394" s="230" t="s">
        <v>3817</v>
      </c>
      <c r="BA3394" s="230" t="s">
        <v>5332</v>
      </c>
      <c r="BB3394" s="230">
        <v>2</v>
      </c>
      <c r="BC3394" s="194" t="s">
        <v>7439</v>
      </c>
      <c r="BD3394" s="194" t="s">
        <v>14312</v>
      </c>
      <c r="BE3394" s="194" t="s">
        <v>7441</v>
      </c>
      <c r="BF3394" s="194" t="s">
        <v>7442</v>
      </c>
      <c r="BG3394" s="194" t="s">
        <v>7443</v>
      </c>
      <c r="BJ3394" s="230">
        <v>4</v>
      </c>
      <c r="BK3394" s="230" t="s">
        <v>7444</v>
      </c>
      <c r="BL3394" s="198" t="s">
        <v>7412</v>
      </c>
      <c r="CQ3394" s="199">
        <v>1</v>
      </c>
    </row>
    <row r="3395" spans="52:95" x14ac:dyDescent="0.25">
      <c r="AZ3395" s="230" t="s">
        <v>3817</v>
      </c>
      <c r="BA3395" s="230" t="s">
        <v>5332</v>
      </c>
      <c r="BB3395" s="230">
        <v>3</v>
      </c>
      <c r="BC3395" s="194" t="s">
        <v>7472</v>
      </c>
      <c r="BD3395" s="194" t="s">
        <v>14312</v>
      </c>
      <c r="BE3395" s="194" t="s">
        <v>14313</v>
      </c>
      <c r="BJ3395" s="230">
        <v>4</v>
      </c>
      <c r="BK3395" s="230" t="s">
        <v>7474</v>
      </c>
      <c r="BL3395" s="198" t="s">
        <v>7412</v>
      </c>
      <c r="CQ3395" s="199">
        <v>1</v>
      </c>
    </row>
    <row r="3396" spans="52:95" x14ac:dyDescent="0.25">
      <c r="AZ3396" s="230" t="s">
        <v>3817</v>
      </c>
      <c r="BA3396" s="230" t="s">
        <v>5332</v>
      </c>
      <c r="BB3396" s="230">
        <v>4</v>
      </c>
      <c r="BC3396" s="194" t="s">
        <v>7502</v>
      </c>
      <c r="BD3396" s="194" t="s">
        <v>14312</v>
      </c>
      <c r="BE3396" s="194" t="s">
        <v>14119</v>
      </c>
      <c r="BJ3396" s="230">
        <v>4</v>
      </c>
      <c r="BK3396" s="230" t="s">
        <v>7504</v>
      </c>
      <c r="BL3396" s="198" t="s">
        <v>7412</v>
      </c>
      <c r="CQ3396" s="199">
        <v>1</v>
      </c>
    </row>
    <row r="3397" spans="52:95" x14ac:dyDescent="0.25">
      <c r="AZ3397" s="230" t="s">
        <v>3817</v>
      </c>
      <c r="BA3397" s="230" t="s">
        <v>5332</v>
      </c>
      <c r="BB3397" s="230">
        <v>5</v>
      </c>
      <c r="BC3397" s="194" t="s">
        <v>7529</v>
      </c>
      <c r="BD3397" s="194" t="s">
        <v>14312</v>
      </c>
      <c r="BE3397" s="194" t="s">
        <v>14314</v>
      </c>
      <c r="BF3397" s="194" t="s">
        <v>7532</v>
      </c>
      <c r="BG3397" s="194" t="s">
        <v>7533</v>
      </c>
      <c r="BJ3397" s="230">
        <v>4</v>
      </c>
      <c r="BK3397" s="230" t="s">
        <v>7534</v>
      </c>
      <c r="BL3397" s="198" t="s">
        <v>7412</v>
      </c>
      <c r="CQ3397" s="199">
        <v>1</v>
      </c>
    </row>
    <row r="3398" spans="52:95" x14ac:dyDescent="0.25">
      <c r="AZ3398" s="230" t="s">
        <v>3817</v>
      </c>
      <c r="BA3398" s="230" t="s">
        <v>7562</v>
      </c>
      <c r="BB3398" s="230">
        <v>1</v>
      </c>
      <c r="BC3398" s="194" t="s">
        <v>7563</v>
      </c>
      <c r="BD3398" s="194" t="s">
        <v>14315</v>
      </c>
      <c r="BJ3398" s="230">
        <v>4</v>
      </c>
      <c r="BK3398" s="230" t="s">
        <v>7564</v>
      </c>
      <c r="BL3398" s="198" t="s">
        <v>7412</v>
      </c>
      <c r="CQ3398" s="199">
        <v>1</v>
      </c>
    </row>
    <row r="3399" spans="52:95" x14ac:dyDescent="0.25">
      <c r="AZ3399" s="230" t="s">
        <v>3817</v>
      </c>
      <c r="BA3399" s="230" t="s">
        <v>7562</v>
      </c>
      <c r="BB3399" s="230">
        <v>2</v>
      </c>
      <c r="BC3399" s="194" t="s">
        <v>7589</v>
      </c>
      <c r="BD3399" s="194" t="s">
        <v>7590</v>
      </c>
      <c r="BE3399" s="194" t="s">
        <v>7591</v>
      </c>
      <c r="BF3399" s="194" t="s">
        <v>7443</v>
      </c>
      <c r="BG3399" s="194" t="s">
        <v>7442</v>
      </c>
      <c r="BH3399" s="230" t="s">
        <v>7592</v>
      </c>
      <c r="BJ3399" s="230">
        <v>4</v>
      </c>
      <c r="BK3399" s="230" t="s">
        <v>7593</v>
      </c>
      <c r="BL3399" s="198" t="s">
        <v>7412</v>
      </c>
      <c r="CQ3399" s="199">
        <v>1</v>
      </c>
    </row>
    <row r="3400" spans="52:95" x14ac:dyDescent="0.25">
      <c r="AZ3400" s="230" t="s">
        <v>3817</v>
      </c>
      <c r="BA3400" s="230" t="s">
        <v>7562</v>
      </c>
      <c r="BB3400" s="230">
        <v>3</v>
      </c>
      <c r="BC3400" s="194" t="s">
        <v>7620</v>
      </c>
      <c r="BD3400" s="194" t="s">
        <v>14313</v>
      </c>
      <c r="BJ3400" s="230">
        <v>4</v>
      </c>
      <c r="BK3400" s="230" t="s">
        <v>7622</v>
      </c>
      <c r="BL3400" s="198" t="s">
        <v>7412</v>
      </c>
      <c r="CQ3400" s="199">
        <v>1</v>
      </c>
    </row>
    <row r="3401" spans="52:95" x14ac:dyDescent="0.25">
      <c r="AZ3401" s="230" t="s">
        <v>3817</v>
      </c>
      <c r="BA3401" s="230" t="s">
        <v>7562</v>
      </c>
      <c r="BB3401" s="230">
        <v>4</v>
      </c>
      <c r="BC3401" s="194" t="s">
        <v>7649</v>
      </c>
      <c r="BD3401" s="194" t="s">
        <v>7650</v>
      </c>
      <c r="BE3401" s="194" t="s">
        <v>7651</v>
      </c>
      <c r="BF3401" s="194" t="s">
        <v>7652</v>
      </c>
      <c r="BG3401" s="194" t="s">
        <v>7653</v>
      </c>
      <c r="BH3401" s="230" t="s">
        <v>7654</v>
      </c>
      <c r="BI3401" s="230" t="s">
        <v>7655</v>
      </c>
      <c r="BJ3401" s="230">
        <v>4</v>
      </c>
      <c r="BK3401" s="230" t="s">
        <v>7656</v>
      </c>
      <c r="BL3401" s="198" t="s">
        <v>7412</v>
      </c>
      <c r="CQ3401" s="199">
        <v>1</v>
      </c>
    </row>
    <row r="3402" spans="52:95" x14ac:dyDescent="0.25">
      <c r="AZ3402" s="230" t="s">
        <v>3817</v>
      </c>
      <c r="BA3402" s="230" t="s">
        <v>7562</v>
      </c>
      <c r="BB3402" s="230">
        <v>5</v>
      </c>
      <c r="BC3402" s="194" t="s">
        <v>7686</v>
      </c>
      <c r="BD3402" s="194" t="s">
        <v>7687</v>
      </c>
      <c r="BE3402" s="194" t="s">
        <v>7688</v>
      </c>
      <c r="BF3402" s="194" t="s">
        <v>7689</v>
      </c>
      <c r="BG3402" s="194" t="s">
        <v>7690</v>
      </c>
      <c r="BH3402" s="230" t="s">
        <v>7691</v>
      </c>
      <c r="BJ3402" s="230">
        <v>4</v>
      </c>
      <c r="BK3402" s="230" t="s">
        <v>7692</v>
      </c>
      <c r="BL3402" s="198" t="s">
        <v>7412</v>
      </c>
      <c r="CQ3402" s="199">
        <v>1</v>
      </c>
    </row>
    <row r="3403" spans="52:95" x14ac:dyDescent="0.25">
      <c r="AZ3403" s="230" t="s">
        <v>3817</v>
      </c>
      <c r="BA3403" s="230" t="s">
        <v>5333</v>
      </c>
      <c r="BB3403" s="230">
        <v>1</v>
      </c>
      <c r="BC3403" s="194" t="s">
        <v>7719</v>
      </c>
      <c r="BD3403" s="194" t="s">
        <v>14287</v>
      </c>
      <c r="BE3403" s="194" t="s">
        <v>12303</v>
      </c>
      <c r="BH3403" s="194"/>
      <c r="BI3403" s="194"/>
      <c r="BJ3403" s="230">
        <v>4</v>
      </c>
      <c r="BK3403" s="230" t="s">
        <v>7720</v>
      </c>
      <c r="BL3403" s="198" t="s">
        <v>7412</v>
      </c>
      <c r="CQ3403" s="199">
        <v>1</v>
      </c>
    </row>
    <row r="3404" spans="52:95" x14ac:dyDescent="0.25">
      <c r="AZ3404" s="230" t="s">
        <v>3817</v>
      </c>
      <c r="BA3404" s="230" t="s">
        <v>5333</v>
      </c>
      <c r="BB3404" s="230">
        <v>2</v>
      </c>
      <c r="BC3404" s="194" t="s">
        <v>7745</v>
      </c>
      <c r="BD3404" s="194" t="s">
        <v>7746</v>
      </c>
      <c r="BE3404" s="194" t="s">
        <v>7747</v>
      </c>
      <c r="BF3404" s="194" t="s">
        <v>7748</v>
      </c>
      <c r="BG3404" s="194" t="s">
        <v>7749</v>
      </c>
      <c r="BH3404" s="194" t="s">
        <v>7750</v>
      </c>
      <c r="BI3404" s="194"/>
      <c r="BJ3404" s="230">
        <v>4</v>
      </c>
      <c r="BK3404" s="230" t="s">
        <v>7751</v>
      </c>
      <c r="BL3404" s="198" t="s">
        <v>7412</v>
      </c>
      <c r="CQ3404" s="199">
        <v>1</v>
      </c>
    </row>
    <row r="3405" spans="52:95" x14ac:dyDescent="0.25">
      <c r="AZ3405" s="230" t="s">
        <v>3817</v>
      </c>
      <c r="BA3405" s="230" t="s">
        <v>5333</v>
      </c>
      <c r="BB3405" s="230">
        <v>3</v>
      </c>
      <c r="BC3405" s="194" t="s">
        <v>7781</v>
      </c>
      <c r="BD3405" s="194" t="s">
        <v>14316</v>
      </c>
      <c r="BE3405" s="194" t="s">
        <v>14313</v>
      </c>
      <c r="BH3405" s="194"/>
      <c r="BI3405" s="194"/>
      <c r="BJ3405" s="230">
        <v>4</v>
      </c>
      <c r="BK3405" s="230" t="s">
        <v>7782</v>
      </c>
      <c r="BL3405" s="198" t="s">
        <v>7412</v>
      </c>
      <c r="CQ3405" s="199">
        <v>1</v>
      </c>
    </row>
    <row r="3406" spans="52:95" x14ac:dyDescent="0.25">
      <c r="AZ3406" s="230" t="s">
        <v>3817</v>
      </c>
      <c r="BA3406" s="230" t="s">
        <v>5333</v>
      </c>
      <c r="BB3406" s="230">
        <v>4</v>
      </c>
      <c r="BC3406" s="194" t="s">
        <v>7806</v>
      </c>
      <c r="BD3406" s="194" t="s">
        <v>7807</v>
      </c>
      <c r="BE3406" s="194" t="s">
        <v>7808</v>
      </c>
      <c r="BF3406" s="194" t="s">
        <v>7654</v>
      </c>
      <c r="BG3406" s="194" t="s">
        <v>7809</v>
      </c>
      <c r="BH3406" s="194" t="s">
        <v>7810</v>
      </c>
      <c r="BI3406" s="194" t="s">
        <v>7811</v>
      </c>
      <c r="BJ3406" s="230">
        <v>4</v>
      </c>
      <c r="BK3406" s="230" t="s">
        <v>7812</v>
      </c>
      <c r="BL3406" s="198" t="s">
        <v>7412</v>
      </c>
      <c r="CQ3406" s="199">
        <v>1</v>
      </c>
    </row>
    <row r="3407" spans="52:95" x14ac:dyDescent="0.25">
      <c r="AZ3407" s="230" t="s">
        <v>3817</v>
      </c>
      <c r="BA3407" s="230" t="s">
        <v>5333</v>
      </c>
      <c r="BB3407" s="230">
        <v>5</v>
      </c>
      <c r="BC3407" s="194" t="s">
        <v>7836</v>
      </c>
      <c r="BD3407" s="194" t="s">
        <v>7837</v>
      </c>
      <c r="BE3407" s="194" t="s">
        <v>7838</v>
      </c>
      <c r="BF3407" s="194" t="s">
        <v>7839</v>
      </c>
      <c r="BG3407" s="194" t="s">
        <v>7840</v>
      </c>
      <c r="BH3407" s="194" t="s">
        <v>7533</v>
      </c>
      <c r="BI3407" s="194"/>
      <c r="BJ3407" s="230">
        <v>4</v>
      </c>
      <c r="BK3407" s="230" t="s">
        <v>7841</v>
      </c>
      <c r="BL3407" s="198" t="s">
        <v>7412</v>
      </c>
      <c r="CQ3407" s="199">
        <v>1</v>
      </c>
    </row>
    <row r="3408" spans="52:95" x14ac:dyDescent="0.25">
      <c r="AZ3408" s="230" t="s">
        <v>3838</v>
      </c>
      <c r="BA3408" s="230" t="s">
        <v>5332</v>
      </c>
      <c r="BB3408" s="230">
        <v>1</v>
      </c>
      <c r="BC3408" s="194" t="s">
        <v>7408</v>
      </c>
      <c r="BD3408" s="194" t="s">
        <v>14317</v>
      </c>
      <c r="BE3408" s="194" t="s">
        <v>14287</v>
      </c>
      <c r="BF3408" s="194" t="s">
        <v>14318</v>
      </c>
      <c r="BJ3408" s="230">
        <v>4</v>
      </c>
      <c r="BK3408" s="230" t="s">
        <v>7411</v>
      </c>
      <c r="BL3408" s="198" t="s">
        <v>7412</v>
      </c>
      <c r="CQ3408" s="199">
        <v>1</v>
      </c>
    </row>
    <row r="3409" spans="52:95" x14ac:dyDescent="0.25">
      <c r="AZ3409" s="230" t="s">
        <v>3838</v>
      </c>
      <c r="BA3409" s="230" t="s">
        <v>5332</v>
      </c>
      <c r="BB3409" s="230">
        <v>2</v>
      </c>
      <c r="BC3409" s="194" t="s">
        <v>7439</v>
      </c>
      <c r="BD3409" s="194" t="s">
        <v>14317</v>
      </c>
      <c r="BE3409" s="194" t="s">
        <v>7441</v>
      </c>
      <c r="BF3409" s="194" t="s">
        <v>7442</v>
      </c>
      <c r="BG3409" s="194" t="s">
        <v>7443</v>
      </c>
      <c r="BJ3409" s="230">
        <v>4</v>
      </c>
      <c r="BK3409" s="230" t="s">
        <v>7444</v>
      </c>
      <c r="BL3409" s="198" t="s">
        <v>7412</v>
      </c>
      <c r="CQ3409" s="199">
        <v>1</v>
      </c>
    </row>
    <row r="3410" spans="52:95" x14ac:dyDescent="0.25">
      <c r="AZ3410" s="230" t="s">
        <v>3838</v>
      </c>
      <c r="BA3410" s="230" t="s">
        <v>5332</v>
      </c>
      <c r="BB3410" s="230">
        <v>3</v>
      </c>
      <c r="BC3410" s="194" t="s">
        <v>7472</v>
      </c>
      <c r="BD3410" s="194" t="s">
        <v>14317</v>
      </c>
      <c r="BE3410" s="194" t="s">
        <v>14319</v>
      </c>
      <c r="BJ3410" s="230">
        <v>4</v>
      </c>
      <c r="BK3410" s="230" t="s">
        <v>7474</v>
      </c>
      <c r="BL3410" s="198" t="s">
        <v>7412</v>
      </c>
      <c r="CQ3410" s="199">
        <v>1</v>
      </c>
    </row>
    <row r="3411" spans="52:95" x14ac:dyDescent="0.25">
      <c r="AZ3411" s="230" t="s">
        <v>3838</v>
      </c>
      <c r="BA3411" s="230" t="s">
        <v>5332</v>
      </c>
      <c r="BB3411" s="230">
        <v>4</v>
      </c>
      <c r="BC3411" s="194" t="s">
        <v>7502</v>
      </c>
      <c r="BD3411" s="194" t="s">
        <v>14317</v>
      </c>
      <c r="BE3411" s="194" t="s">
        <v>14119</v>
      </c>
      <c r="BJ3411" s="230">
        <v>4</v>
      </c>
      <c r="BK3411" s="230" t="s">
        <v>7504</v>
      </c>
      <c r="BL3411" s="198" t="s">
        <v>7412</v>
      </c>
      <c r="CQ3411" s="199">
        <v>1</v>
      </c>
    </row>
    <row r="3412" spans="52:95" x14ac:dyDescent="0.25">
      <c r="AZ3412" s="230" t="s">
        <v>3838</v>
      </c>
      <c r="BA3412" s="230" t="s">
        <v>5332</v>
      </c>
      <c r="BB3412" s="230">
        <v>5</v>
      </c>
      <c r="BC3412" s="194" t="s">
        <v>7529</v>
      </c>
      <c r="BD3412" s="194" t="s">
        <v>14317</v>
      </c>
      <c r="BE3412" s="194" t="s">
        <v>14320</v>
      </c>
      <c r="BF3412" s="194" t="s">
        <v>7532</v>
      </c>
      <c r="BG3412" s="194" t="s">
        <v>7533</v>
      </c>
      <c r="BJ3412" s="230">
        <v>4</v>
      </c>
      <c r="BK3412" s="230" t="s">
        <v>7534</v>
      </c>
      <c r="BL3412" s="198" t="s">
        <v>7412</v>
      </c>
      <c r="CQ3412" s="199">
        <v>1</v>
      </c>
    </row>
    <row r="3413" spans="52:95" x14ac:dyDescent="0.25">
      <c r="AZ3413" s="230" t="s">
        <v>3838</v>
      </c>
      <c r="BA3413" s="230" t="s">
        <v>7562</v>
      </c>
      <c r="BB3413" s="230">
        <v>1</v>
      </c>
      <c r="BC3413" s="194" t="s">
        <v>7563</v>
      </c>
      <c r="BD3413" s="194" t="s">
        <v>14321</v>
      </c>
      <c r="BJ3413" s="230">
        <v>4</v>
      </c>
      <c r="BK3413" s="230" t="s">
        <v>7564</v>
      </c>
      <c r="BL3413" s="198" t="s">
        <v>7412</v>
      </c>
      <c r="CQ3413" s="199">
        <v>1</v>
      </c>
    </row>
    <row r="3414" spans="52:95" x14ac:dyDescent="0.25">
      <c r="AZ3414" s="230" t="s">
        <v>3838</v>
      </c>
      <c r="BA3414" s="230" t="s">
        <v>7562</v>
      </c>
      <c r="BB3414" s="230">
        <v>2</v>
      </c>
      <c r="BC3414" s="194" t="s">
        <v>7589</v>
      </c>
      <c r="BD3414" s="194" t="s">
        <v>7590</v>
      </c>
      <c r="BE3414" s="194" t="s">
        <v>7591</v>
      </c>
      <c r="BF3414" s="194" t="s">
        <v>7443</v>
      </c>
      <c r="BG3414" s="194" t="s">
        <v>7442</v>
      </c>
      <c r="BH3414" s="230" t="s">
        <v>7592</v>
      </c>
      <c r="BJ3414" s="230">
        <v>4</v>
      </c>
      <c r="BK3414" s="230" t="s">
        <v>7593</v>
      </c>
      <c r="BL3414" s="198" t="s">
        <v>7412</v>
      </c>
      <c r="CQ3414" s="199">
        <v>1</v>
      </c>
    </row>
    <row r="3415" spans="52:95" x14ac:dyDescent="0.25">
      <c r="AZ3415" s="230" t="s">
        <v>3838</v>
      </c>
      <c r="BA3415" s="230" t="s">
        <v>7562</v>
      </c>
      <c r="BB3415" s="230">
        <v>3</v>
      </c>
      <c r="BC3415" s="194" t="s">
        <v>7620</v>
      </c>
      <c r="BD3415" s="194" t="s">
        <v>14319</v>
      </c>
      <c r="BJ3415" s="230">
        <v>4</v>
      </c>
      <c r="BK3415" s="230" t="s">
        <v>7622</v>
      </c>
      <c r="BL3415" s="198" t="s">
        <v>7412</v>
      </c>
      <c r="CQ3415" s="199">
        <v>1</v>
      </c>
    </row>
    <row r="3416" spans="52:95" x14ac:dyDescent="0.25">
      <c r="AZ3416" s="230" t="s">
        <v>3838</v>
      </c>
      <c r="BA3416" s="230" t="s">
        <v>7562</v>
      </c>
      <c r="BB3416" s="230">
        <v>4</v>
      </c>
      <c r="BC3416" s="194" t="s">
        <v>7649</v>
      </c>
      <c r="BD3416" s="194" t="s">
        <v>7650</v>
      </c>
      <c r="BE3416" s="194" t="s">
        <v>7651</v>
      </c>
      <c r="BF3416" s="194" t="s">
        <v>7652</v>
      </c>
      <c r="BG3416" s="194" t="s">
        <v>7653</v>
      </c>
      <c r="BH3416" s="230" t="s">
        <v>7654</v>
      </c>
      <c r="BI3416" s="230" t="s">
        <v>7655</v>
      </c>
      <c r="BJ3416" s="230">
        <v>4</v>
      </c>
      <c r="BK3416" s="230" t="s">
        <v>7656</v>
      </c>
      <c r="BL3416" s="198" t="s">
        <v>7412</v>
      </c>
      <c r="CQ3416" s="199">
        <v>1</v>
      </c>
    </row>
    <row r="3417" spans="52:95" x14ac:dyDescent="0.25">
      <c r="AZ3417" s="230" t="s">
        <v>3838</v>
      </c>
      <c r="BA3417" s="230" t="s">
        <v>7562</v>
      </c>
      <c r="BB3417" s="230">
        <v>5</v>
      </c>
      <c r="BC3417" s="194" t="s">
        <v>7686</v>
      </c>
      <c r="BD3417" s="194" t="s">
        <v>7687</v>
      </c>
      <c r="BE3417" s="194" t="s">
        <v>7688</v>
      </c>
      <c r="BF3417" s="194" t="s">
        <v>7689</v>
      </c>
      <c r="BG3417" s="194" t="s">
        <v>7690</v>
      </c>
      <c r="BH3417" s="230" t="s">
        <v>7691</v>
      </c>
      <c r="BJ3417" s="230">
        <v>4</v>
      </c>
      <c r="BK3417" s="230" t="s">
        <v>7692</v>
      </c>
      <c r="BL3417" s="198" t="s">
        <v>7412</v>
      </c>
      <c r="CQ3417" s="199">
        <v>1</v>
      </c>
    </row>
    <row r="3418" spans="52:95" x14ac:dyDescent="0.25">
      <c r="AZ3418" s="230" t="s">
        <v>3838</v>
      </c>
      <c r="BA3418" s="230" t="s">
        <v>5333</v>
      </c>
      <c r="BB3418" s="230">
        <v>1</v>
      </c>
      <c r="BC3418" s="194" t="s">
        <v>7719</v>
      </c>
      <c r="BD3418" s="194" t="s">
        <v>14287</v>
      </c>
      <c r="BE3418" s="194" t="s">
        <v>14318</v>
      </c>
      <c r="BH3418" s="194"/>
      <c r="BI3418" s="194"/>
      <c r="BJ3418" s="230">
        <v>4</v>
      </c>
      <c r="BK3418" s="230" t="s">
        <v>7720</v>
      </c>
      <c r="BL3418" s="198" t="s">
        <v>7412</v>
      </c>
      <c r="CQ3418" s="199">
        <v>1</v>
      </c>
    </row>
    <row r="3419" spans="52:95" x14ac:dyDescent="0.25">
      <c r="AZ3419" s="230" t="s">
        <v>3838</v>
      </c>
      <c r="BA3419" s="230" t="s">
        <v>5333</v>
      </c>
      <c r="BB3419" s="230">
        <v>2</v>
      </c>
      <c r="BC3419" s="194" t="s">
        <v>7745</v>
      </c>
      <c r="BD3419" s="194" t="s">
        <v>7746</v>
      </c>
      <c r="BE3419" s="194" t="s">
        <v>7747</v>
      </c>
      <c r="BF3419" s="194" t="s">
        <v>7748</v>
      </c>
      <c r="BG3419" s="194" t="s">
        <v>7749</v>
      </c>
      <c r="BH3419" s="194" t="s">
        <v>7750</v>
      </c>
      <c r="BI3419" s="194"/>
      <c r="BJ3419" s="230">
        <v>4</v>
      </c>
      <c r="BK3419" s="230" t="s">
        <v>7751</v>
      </c>
      <c r="BL3419" s="198" t="s">
        <v>7412</v>
      </c>
      <c r="CQ3419" s="199">
        <v>1</v>
      </c>
    </row>
    <row r="3420" spans="52:95" x14ac:dyDescent="0.25">
      <c r="AZ3420" s="230" t="s">
        <v>3838</v>
      </c>
      <c r="BA3420" s="230" t="s">
        <v>5333</v>
      </c>
      <c r="BB3420" s="230">
        <v>3</v>
      </c>
      <c r="BC3420" s="194" t="s">
        <v>7781</v>
      </c>
      <c r="BD3420" s="194" t="s">
        <v>14322</v>
      </c>
      <c r="BE3420" s="194" t="s">
        <v>14319</v>
      </c>
      <c r="BH3420" s="194"/>
      <c r="BI3420" s="194"/>
      <c r="BJ3420" s="230">
        <v>4</v>
      </c>
      <c r="BK3420" s="230" t="s">
        <v>7782</v>
      </c>
      <c r="BL3420" s="198" t="s">
        <v>7412</v>
      </c>
      <c r="CQ3420" s="199">
        <v>1</v>
      </c>
    </row>
    <row r="3421" spans="52:95" x14ac:dyDescent="0.25">
      <c r="AZ3421" s="230" t="s">
        <v>3838</v>
      </c>
      <c r="BA3421" s="230" t="s">
        <v>5333</v>
      </c>
      <c r="BB3421" s="230">
        <v>4</v>
      </c>
      <c r="BC3421" s="194" t="s">
        <v>7806</v>
      </c>
      <c r="BD3421" s="194" t="s">
        <v>7807</v>
      </c>
      <c r="BE3421" s="194" t="s">
        <v>7808</v>
      </c>
      <c r="BF3421" s="194" t="s">
        <v>7654</v>
      </c>
      <c r="BG3421" s="194" t="s">
        <v>7809</v>
      </c>
      <c r="BH3421" s="194" t="s">
        <v>7810</v>
      </c>
      <c r="BI3421" s="194" t="s">
        <v>7811</v>
      </c>
      <c r="BJ3421" s="230">
        <v>4</v>
      </c>
      <c r="BK3421" s="230" t="s">
        <v>7812</v>
      </c>
      <c r="BL3421" s="198" t="s">
        <v>7412</v>
      </c>
      <c r="CQ3421" s="199">
        <v>1</v>
      </c>
    </row>
    <row r="3422" spans="52:95" x14ac:dyDescent="0.25">
      <c r="AZ3422" s="230" t="s">
        <v>3838</v>
      </c>
      <c r="BA3422" s="230" t="s">
        <v>5333</v>
      </c>
      <c r="BB3422" s="230">
        <v>5</v>
      </c>
      <c r="BC3422" s="194" t="s">
        <v>7836</v>
      </c>
      <c r="BD3422" s="194" t="s">
        <v>7837</v>
      </c>
      <c r="BE3422" s="194" t="s">
        <v>7838</v>
      </c>
      <c r="BF3422" s="194" t="s">
        <v>7839</v>
      </c>
      <c r="BG3422" s="194" t="s">
        <v>7840</v>
      </c>
      <c r="BH3422" s="194" t="s">
        <v>7533</v>
      </c>
      <c r="BI3422" s="194"/>
      <c r="BJ3422" s="230">
        <v>4</v>
      </c>
      <c r="BK3422" s="230" t="s">
        <v>7841</v>
      </c>
      <c r="BL3422" s="198" t="s">
        <v>7412</v>
      </c>
      <c r="CQ3422" s="199">
        <v>1</v>
      </c>
    </row>
    <row r="3423" spans="52:95" x14ac:dyDescent="0.25">
      <c r="AZ3423" s="230" t="s">
        <v>3859</v>
      </c>
      <c r="BA3423" s="230" t="s">
        <v>5332</v>
      </c>
      <c r="BB3423" s="230">
        <v>1</v>
      </c>
      <c r="BC3423" s="194" t="s">
        <v>7408</v>
      </c>
      <c r="BD3423" s="194" t="s">
        <v>14323</v>
      </c>
      <c r="BE3423" s="194" t="s">
        <v>14287</v>
      </c>
      <c r="BF3423" s="194" t="s">
        <v>13457</v>
      </c>
      <c r="BJ3423" s="230">
        <v>4</v>
      </c>
      <c r="BK3423" s="230" t="s">
        <v>7411</v>
      </c>
      <c r="BL3423" s="198" t="s">
        <v>7412</v>
      </c>
      <c r="CQ3423" s="199">
        <v>1</v>
      </c>
    </row>
    <row r="3424" spans="52:95" x14ac:dyDescent="0.25">
      <c r="AZ3424" s="230" t="s">
        <v>3859</v>
      </c>
      <c r="BA3424" s="230" t="s">
        <v>5332</v>
      </c>
      <c r="BB3424" s="230">
        <v>2</v>
      </c>
      <c r="BC3424" s="194" t="s">
        <v>7439</v>
      </c>
      <c r="BD3424" s="194" t="s">
        <v>14323</v>
      </c>
      <c r="BE3424" s="194" t="s">
        <v>7441</v>
      </c>
      <c r="BF3424" s="194" t="s">
        <v>7442</v>
      </c>
      <c r="BG3424" s="194" t="s">
        <v>7443</v>
      </c>
      <c r="BJ3424" s="230">
        <v>4</v>
      </c>
      <c r="BK3424" s="230" t="s">
        <v>7444</v>
      </c>
      <c r="BL3424" s="198" t="s">
        <v>7412</v>
      </c>
      <c r="CQ3424" s="199">
        <v>1</v>
      </c>
    </row>
    <row r="3425" spans="52:95" x14ac:dyDescent="0.25">
      <c r="AZ3425" s="230" t="s">
        <v>3859</v>
      </c>
      <c r="BA3425" s="230" t="s">
        <v>5332</v>
      </c>
      <c r="BB3425" s="230">
        <v>3</v>
      </c>
      <c r="BC3425" s="194" t="s">
        <v>7472</v>
      </c>
      <c r="BD3425" s="194" t="s">
        <v>14323</v>
      </c>
      <c r="BE3425" s="194" t="s">
        <v>14324</v>
      </c>
      <c r="BJ3425" s="230">
        <v>4</v>
      </c>
      <c r="BK3425" s="230" t="s">
        <v>7474</v>
      </c>
      <c r="BL3425" s="198" t="s">
        <v>7412</v>
      </c>
      <c r="CQ3425" s="199">
        <v>1</v>
      </c>
    </row>
    <row r="3426" spans="52:95" x14ac:dyDescent="0.25">
      <c r="AZ3426" s="230" t="s">
        <v>3859</v>
      </c>
      <c r="BA3426" s="230" t="s">
        <v>5332</v>
      </c>
      <c r="BB3426" s="230">
        <v>4</v>
      </c>
      <c r="BC3426" s="194" t="s">
        <v>7502</v>
      </c>
      <c r="BD3426" s="194" t="s">
        <v>14323</v>
      </c>
      <c r="BE3426" s="194" t="s">
        <v>14119</v>
      </c>
      <c r="BJ3426" s="230">
        <v>4</v>
      </c>
      <c r="BK3426" s="230" t="s">
        <v>7504</v>
      </c>
      <c r="BL3426" s="198" t="s">
        <v>7412</v>
      </c>
      <c r="CQ3426" s="199">
        <v>1</v>
      </c>
    </row>
    <row r="3427" spans="52:95" x14ac:dyDescent="0.25">
      <c r="AZ3427" s="230" t="s">
        <v>3859</v>
      </c>
      <c r="BA3427" s="230" t="s">
        <v>5332</v>
      </c>
      <c r="BB3427" s="230">
        <v>5</v>
      </c>
      <c r="BC3427" s="194" t="s">
        <v>7529</v>
      </c>
      <c r="BD3427" s="194" t="s">
        <v>14323</v>
      </c>
      <c r="BE3427" s="194" t="s">
        <v>14325</v>
      </c>
      <c r="BF3427" s="194" t="s">
        <v>7532</v>
      </c>
      <c r="BG3427" s="194" t="s">
        <v>7533</v>
      </c>
      <c r="BJ3427" s="230">
        <v>4</v>
      </c>
      <c r="BK3427" s="230" t="s">
        <v>7534</v>
      </c>
      <c r="BL3427" s="198" t="s">
        <v>7412</v>
      </c>
      <c r="CQ3427" s="199">
        <v>1</v>
      </c>
    </row>
    <row r="3428" spans="52:95" x14ac:dyDescent="0.25">
      <c r="AZ3428" s="230" t="s">
        <v>3859</v>
      </c>
      <c r="BA3428" s="230" t="s">
        <v>7562</v>
      </c>
      <c r="BB3428" s="230">
        <v>1</v>
      </c>
      <c r="BC3428" s="194" t="s">
        <v>7563</v>
      </c>
      <c r="BD3428" s="194" t="s">
        <v>14326</v>
      </c>
      <c r="BJ3428" s="230">
        <v>4</v>
      </c>
      <c r="BK3428" s="230" t="s">
        <v>7564</v>
      </c>
      <c r="BL3428" s="198" t="s">
        <v>7412</v>
      </c>
      <c r="CQ3428" s="199">
        <v>1</v>
      </c>
    </row>
    <row r="3429" spans="52:95" x14ac:dyDescent="0.25">
      <c r="AZ3429" s="230" t="s">
        <v>3859</v>
      </c>
      <c r="BA3429" s="230" t="s">
        <v>7562</v>
      </c>
      <c r="BB3429" s="230">
        <v>2</v>
      </c>
      <c r="BC3429" s="194" t="s">
        <v>7589</v>
      </c>
      <c r="BD3429" s="194" t="s">
        <v>7590</v>
      </c>
      <c r="BE3429" s="194" t="s">
        <v>7591</v>
      </c>
      <c r="BF3429" s="194" t="s">
        <v>7443</v>
      </c>
      <c r="BG3429" s="194" t="s">
        <v>7442</v>
      </c>
      <c r="BH3429" s="230" t="s">
        <v>7592</v>
      </c>
      <c r="BJ3429" s="230">
        <v>4</v>
      </c>
      <c r="BK3429" s="230" t="s">
        <v>7593</v>
      </c>
      <c r="BL3429" s="198" t="s">
        <v>7412</v>
      </c>
      <c r="CQ3429" s="199">
        <v>1</v>
      </c>
    </row>
    <row r="3430" spans="52:95" x14ac:dyDescent="0.25">
      <c r="AZ3430" s="230" t="s">
        <v>3859</v>
      </c>
      <c r="BA3430" s="230" t="s">
        <v>7562</v>
      </c>
      <c r="BB3430" s="230">
        <v>3</v>
      </c>
      <c r="BC3430" s="194" t="s">
        <v>7620</v>
      </c>
      <c r="BD3430" s="194" t="s">
        <v>14324</v>
      </c>
      <c r="BJ3430" s="230">
        <v>4</v>
      </c>
      <c r="BK3430" s="230" t="s">
        <v>7622</v>
      </c>
      <c r="BL3430" s="198" t="s">
        <v>7412</v>
      </c>
      <c r="CQ3430" s="199">
        <v>1</v>
      </c>
    </row>
    <row r="3431" spans="52:95" x14ac:dyDescent="0.25">
      <c r="AZ3431" s="230" t="s">
        <v>3859</v>
      </c>
      <c r="BA3431" s="230" t="s">
        <v>7562</v>
      </c>
      <c r="BB3431" s="230">
        <v>4</v>
      </c>
      <c r="BC3431" s="194" t="s">
        <v>7649</v>
      </c>
      <c r="BD3431" s="194" t="s">
        <v>7650</v>
      </c>
      <c r="BE3431" s="194" t="s">
        <v>7651</v>
      </c>
      <c r="BF3431" s="194" t="s">
        <v>7652</v>
      </c>
      <c r="BG3431" s="194" t="s">
        <v>7653</v>
      </c>
      <c r="BH3431" s="230" t="s">
        <v>7654</v>
      </c>
      <c r="BI3431" s="230" t="s">
        <v>7655</v>
      </c>
      <c r="BJ3431" s="230">
        <v>4</v>
      </c>
      <c r="BK3431" s="230" t="s">
        <v>7656</v>
      </c>
      <c r="BL3431" s="198" t="s">
        <v>7412</v>
      </c>
      <c r="CQ3431" s="199">
        <v>1</v>
      </c>
    </row>
    <row r="3432" spans="52:95" x14ac:dyDescent="0.25">
      <c r="AZ3432" s="230" t="s">
        <v>3859</v>
      </c>
      <c r="BA3432" s="230" t="s">
        <v>7562</v>
      </c>
      <c r="BB3432" s="230">
        <v>5</v>
      </c>
      <c r="BC3432" s="194" t="s">
        <v>7686</v>
      </c>
      <c r="BD3432" s="194" t="s">
        <v>7687</v>
      </c>
      <c r="BE3432" s="194" t="s">
        <v>7688</v>
      </c>
      <c r="BF3432" s="194" t="s">
        <v>7689</v>
      </c>
      <c r="BG3432" s="194" t="s">
        <v>7690</v>
      </c>
      <c r="BH3432" s="230" t="s">
        <v>7691</v>
      </c>
      <c r="BJ3432" s="230">
        <v>4</v>
      </c>
      <c r="BK3432" s="230" t="s">
        <v>7692</v>
      </c>
      <c r="BL3432" s="198" t="s">
        <v>7412</v>
      </c>
      <c r="CQ3432" s="199">
        <v>1</v>
      </c>
    </row>
    <row r="3433" spans="52:95" x14ac:dyDescent="0.25">
      <c r="AZ3433" s="230" t="s">
        <v>3859</v>
      </c>
      <c r="BA3433" s="230" t="s">
        <v>5333</v>
      </c>
      <c r="BB3433" s="230">
        <v>1</v>
      </c>
      <c r="BC3433" s="194" t="s">
        <v>7719</v>
      </c>
      <c r="BD3433" s="194" t="s">
        <v>14287</v>
      </c>
      <c r="BE3433" s="194" t="s">
        <v>13457</v>
      </c>
      <c r="BH3433" s="194"/>
      <c r="BI3433" s="194"/>
      <c r="BJ3433" s="230">
        <v>4</v>
      </c>
      <c r="BK3433" s="230" t="s">
        <v>7720</v>
      </c>
      <c r="BL3433" s="198" t="s">
        <v>7412</v>
      </c>
      <c r="CQ3433" s="199">
        <v>1</v>
      </c>
    </row>
    <row r="3434" spans="52:95" x14ac:dyDescent="0.25">
      <c r="AZ3434" s="230" t="s">
        <v>3859</v>
      </c>
      <c r="BA3434" s="230" t="s">
        <v>5333</v>
      </c>
      <c r="BB3434" s="230">
        <v>2</v>
      </c>
      <c r="BC3434" s="194" t="s">
        <v>7745</v>
      </c>
      <c r="BD3434" s="194" t="s">
        <v>7746</v>
      </c>
      <c r="BE3434" s="194" t="s">
        <v>7747</v>
      </c>
      <c r="BF3434" s="194" t="s">
        <v>7748</v>
      </c>
      <c r="BG3434" s="194" t="s">
        <v>7749</v>
      </c>
      <c r="BH3434" s="194" t="s">
        <v>7750</v>
      </c>
      <c r="BI3434" s="194"/>
      <c r="BJ3434" s="230">
        <v>4</v>
      </c>
      <c r="BK3434" s="230" t="s">
        <v>7751</v>
      </c>
      <c r="BL3434" s="198" t="s">
        <v>7412</v>
      </c>
      <c r="CQ3434" s="199">
        <v>1</v>
      </c>
    </row>
    <row r="3435" spans="52:95" x14ac:dyDescent="0.25">
      <c r="AZ3435" s="230" t="s">
        <v>3859</v>
      </c>
      <c r="BA3435" s="230" t="s">
        <v>5333</v>
      </c>
      <c r="BB3435" s="230">
        <v>3</v>
      </c>
      <c r="BC3435" s="194" t="s">
        <v>7781</v>
      </c>
      <c r="BD3435" s="194" t="s">
        <v>14327</v>
      </c>
      <c r="BE3435" s="194" t="s">
        <v>14324</v>
      </c>
      <c r="BH3435" s="194"/>
      <c r="BI3435" s="194"/>
      <c r="BJ3435" s="230">
        <v>4</v>
      </c>
      <c r="BK3435" s="230" t="s">
        <v>7782</v>
      </c>
      <c r="BL3435" s="198" t="s">
        <v>7412</v>
      </c>
      <c r="CQ3435" s="199">
        <v>1</v>
      </c>
    </row>
    <row r="3436" spans="52:95" x14ac:dyDescent="0.25">
      <c r="AZ3436" s="230" t="s">
        <v>3859</v>
      </c>
      <c r="BA3436" s="230" t="s">
        <v>5333</v>
      </c>
      <c r="BB3436" s="230">
        <v>4</v>
      </c>
      <c r="BC3436" s="194" t="s">
        <v>7806</v>
      </c>
      <c r="BD3436" s="194" t="s">
        <v>7807</v>
      </c>
      <c r="BE3436" s="194" t="s">
        <v>7808</v>
      </c>
      <c r="BF3436" s="194" t="s">
        <v>7654</v>
      </c>
      <c r="BG3436" s="194" t="s">
        <v>7809</v>
      </c>
      <c r="BH3436" s="194" t="s">
        <v>7810</v>
      </c>
      <c r="BI3436" s="194" t="s">
        <v>7811</v>
      </c>
      <c r="BJ3436" s="230">
        <v>4</v>
      </c>
      <c r="BK3436" s="230" t="s">
        <v>7812</v>
      </c>
      <c r="BL3436" s="198" t="s">
        <v>7412</v>
      </c>
      <c r="CQ3436" s="199">
        <v>1</v>
      </c>
    </row>
    <row r="3437" spans="52:95" x14ac:dyDescent="0.25">
      <c r="AZ3437" s="230" t="s">
        <v>3859</v>
      </c>
      <c r="BA3437" s="230" t="s">
        <v>5333</v>
      </c>
      <c r="BB3437" s="230">
        <v>5</v>
      </c>
      <c r="BC3437" s="194" t="s">
        <v>7836</v>
      </c>
      <c r="BD3437" s="194" t="s">
        <v>7837</v>
      </c>
      <c r="BE3437" s="194" t="s">
        <v>7838</v>
      </c>
      <c r="BF3437" s="194" t="s">
        <v>7839</v>
      </c>
      <c r="BG3437" s="194" t="s">
        <v>7840</v>
      </c>
      <c r="BH3437" s="194" t="s">
        <v>7533</v>
      </c>
      <c r="BI3437" s="194"/>
      <c r="BJ3437" s="230">
        <v>4</v>
      </c>
      <c r="BK3437" s="230" t="s">
        <v>7841</v>
      </c>
      <c r="BL3437" s="198" t="s">
        <v>7412</v>
      </c>
      <c r="CQ3437" s="199">
        <v>1</v>
      </c>
    </row>
    <row r="3438" spans="52:95" x14ac:dyDescent="0.25">
      <c r="AZ3438" s="230" t="s">
        <v>3881</v>
      </c>
      <c r="BA3438" s="230" t="s">
        <v>5332</v>
      </c>
      <c r="BB3438" s="230">
        <v>1</v>
      </c>
      <c r="BC3438" s="194" t="s">
        <v>7408</v>
      </c>
      <c r="BD3438" s="194" t="s">
        <v>14328</v>
      </c>
      <c r="BE3438" s="194" t="s">
        <v>14329</v>
      </c>
      <c r="BF3438" s="194" t="s">
        <v>14330</v>
      </c>
      <c r="BJ3438" s="230">
        <v>4</v>
      </c>
      <c r="BK3438" s="230" t="s">
        <v>7411</v>
      </c>
      <c r="BL3438" s="198" t="s">
        <v>7412</v>
      </c>
      <c r="CQ3438" s="199">
        <v>1</v>
      </c>
    </row>
    <row r="3439" spans="52:95" x14ac:dyDescent="0.25">
      <c r="AZ3439" s="230" t="s">
        <v>3881</v>
      </c>
      <c r="BA3439" s="230" t="s">
        <v>5332</v>
      </c>
      <c r="BB3439" s="230">
        <v>2</v>
      </c>
      <c r="BC3439" s="194" t="s">
        <v>7439</v>
      </c>
      <c r="BD3439" s="194" t="s">
        <v>14328</v>
      </c>
      <c r="BE3439" s="194" t="s">
        <v>7441</v>
      </c>
      <c r="BF3439" s="194" t="s">
        <v>7442</v>
      </c>
      <c r="BG3439" s="194" t="s">
        <v>7443</v>
      </c>
      <c r="BJ3439" s="230">
        <v>4</v>
      </c>
      <c r="BK3439" s="230" t="s">
        <v>7444</v>
      </c>
      <c r="BL3439" s="198" t="s">
        <v>7412</v>
      </c>
      <c r="CQ3439" s="199">
        <v>1</v>
      </c>
    </row>
    <row r="3440" spans="52:95" x14ac:dyDescent="0.25">
      <c r="AZ3440" s="230" t="s">
        <v>3881</v>
      </c>
      <c r="BA3440" s="230" t="s">
        <v>5332</v>
      </c>
      <c r="BB3440" s="230">
        <v>3</v>
      </c>
      <c r="BC3440" s="194" t="s">
        <v>7472</v>
      </c>
      <c r="BD3440" s="194" t="s">
        <v>14328</v>
      </c>
      <c r="BE3440" s="194" t="s">
        <v>14331</v>
      </c>
      <c r="BJ3440" s="230">
        <v>4</v>
      </c>
      <c r="BK3440" s="230" t="s">
        <v>7474</v>
      </c>
      <c r="BL3440" s="198" t="s">
        <v>7412</v>
      </c>
      <c r="CQ3440" s="199">
        <v>1</v>
      </c>
    </row>
    <row r="3441" spans="52:95" x14ac:dyDescent="0.25">
      <c r="AZ3441" s="230" t="s">
        <v>3881</v>
      </c>
      <c r="BA3441" s="230" t="s">
        <v>5332</v>
      </c>
      <c r="BB3441" s="230">
        <v>4</v>
      </c>
      <c r="BC3441" s="194" t="s">
        <v>7502</v>
      </c>
      <c r="BD3441" s="194" t="s">
        <v>14328</v>
      </c>
      <c r="BE3441" s="194" t="s">
        <v>14119</v>
      </c>
      <c r="BJ3441" s="230">
        <v>4</v>
      </c>
      <c r="BK3441" s="230" t="s">
        <v>7504</v>
      </c>
      <c r="BL3441" s="198" t="s">
        <v>7412</v>
      </c>
      <c r="CQ3441" s="199">
        <v>1</v>
      </c>
    </row>
    <row r="3442" spans="52:95" x14ac:dyDescent="0.25">
      <c r="AZ3442" s="230" t="s">
        <v>3881</v>
      </c>
      <c r="BA3442" s="230" t="s">
        <v>5332</v>
      </c>
      <c r="BB3442" s="230">
        <v>5</v>
      </c>
      <c r="BC3442" s="194" t="s">
        <v>7529</v>
      </c>
      <c r="BD3442" s="194" t="s">
        <v>14328</v>
      </c>
      <c r="BE3442" s="194" t="s">
        <v>14332</v>
      </c>
      <c r="BF3442" s="194" t="s">
        <v>7532</v>
      </c>
      <c r="BG3442" s="194" t="s">
        <v>7533</v>
      </c>
      <c r="BJ3442" s="230">
        <v>4</v>
      </c>
      <c r="BK3442" s="230" t="s">
        <v>7534</v>
      </c>
      <c r="BL3442" s="198" t="s">
        <v>7412</v>
      </c>
      <c r="CQ3442" s="199">
        <v>1</v>
      </c>
    </row>
    <row r="3443" spans="52:95" x14ac:dyDescent="0.25">
      <c r="AZ3443" s="230" t="s">
        <v>3881</v>
      </c>
      <c r="BA3443" s="230" t="s">
        <v>7562</v>
      </c>
      <c r="BB3443" s="230">
        <v>1</v>
      </c>
      <c r="BC3443" s="194" t="s">
        <v>7563</v>
      </c>
      <c r="BD3443" s="194" t="s">
        <v>14333</v>
      </c>
      <c r="BJ3443" s="230">
        <v>4</v>
      </c>
      <c r="BK3443" s="230" t="s">
        <v>7564</v>
      </c>
      <c r="BL3443" s="198" t="s">
        <v>7412</v>
      </c>
      <c r="CQ3443" s="199">
        <v>1</v>
      </c>
    </row>
    <row r="3444" spans="52:95" x14ac:dyDescent="0.25">
      <c r="AZ3444" s="230" t="s">
        <v>3881</v>
      </c>
      <c r="BA3444" s="230" t="s">
        <v>7562</v>
      </c>
      <c r="BB3444" s="230">
        <v>2</v>
      </c>
      <c r="BC3444" s="194" t="s">
        <v>7589</v>
      </c>
      <c r="BD3444" s="194" t="s">
        <v>7590</v>
      </c>
      <c r="BE3444" s="194" t="s">
        <v>7591</v>
      </c>
      <c r="BF3444" s="194" t="s">
        <v>7443</v>
      </c>
      <c r="BG3444" s="194" t="s">
        <v>7442</v>
      </c>
      <c r="BH3444" s="230" t="s">
        <v>7592</v>
      </c>
      <c r="BJ3444" s="230">
        <v>4</v>
      </c>
      <c r="BK3444" s="230" t="s">
        <v>7593</v>
      </c>
      <c r="BL3444" s="198" t="s">
        <v>7412</v>
      </c>
      <c r="CQ3444" s="199">
        <v>1</v>
      </c>
    </row>
    <row r="3445" spans="52:95" x14ac:dyDescent="0.25">
      <c r="AZ3445" s="230" t="s">
        <v>3881</v>
      </c>
      <c r="BA3445" s="230" t="s">
        <v>7562</v>
      </c>
      <c r="BB3445" s="230">
        <v>3</v>
      </c>
      <c r="BC3445" s="194" t="s">
        <v>7620</v>
      </c>
      <c r="BD3445" s="194" t="s">
        <v>14331</v>
      </c>
      <c r="BJ3445" s="230">
        <v>4</v>
      </c>
      <c r="BK3445" s="230" t="s">
        <v>7622</v>
      </c>
      <c r="BL3445" s="198" t="s">
        <v>7412</v>
      </c>
      <c r="CQ3445" s="199">
        <v>1</v>
      </c>
    </row>
    <row r="3446" spans="52:95" x14ac:dyDescent="0.25">
      <c r="AZ3446" s="230" t="s">
        <v>3881</v>
      </c>
      <c r="BA3446" s="230" t="s">
        <v>7562</v>
      </c>
      <c r="BB3446" s="230">
        <v>4</v>
      </c>
      <c r="BC3446" s="194" t="s">
        <v>7649</v>
      </c>
      <c r="BD3446" s="194" t="s">
        <v>7650</v>
      </c>
      <c r="BE3446" s="194" t="s">
        <v>7651</v>
      </c>
      <c r="BF3446" s="194" t="s">
        <v>7652</v>
      </c>
      <c r="BG3446" s="194" t="s">
        <v>7653</v>
      </c>
      <c r="BH3446" s="230" t="s">
        <v>7654</v>
      </c>
      <c r="BI3446" s="230" t="s">
        <v>7655</v>
      </c>
      <c r="BJ3446" s="230">
        <v>4</v>
      </c>
      <c r="BK3446" s="230" t="s">
        <v>7656</v>
      </c>
      <c r="BL3446" s="198" t="s">
        <v>7412</v>
      </c>
      <c r="CQ3446" s="199">
        <v>1</v>
      </c>
    </row>
    <row r="3447" spans="52:95" x14ac:dyDescent="0.25">
      <c r="AZ3447" s="230" t="s">
        <v>3881</v>
      </c>
      <c r="BA3447" s="230" t="s">
        <v>7562</v>
      </c>
      <c r="BB3447" s="230">
        <v>5</v>
      </c>
      <c r="BC3447" s="194" t="s">
        <v>7686</v>
      </c>
      <c r="BD3447" s="194" t="s">
        <v>7687</v>
      </c>
      <c r="BE3447" s="194" t="s">
        <v>7688</v>
      </c>
      <c r="BF3447" s="194" t="s">
        <v>7689</v>
      </c>
      <c r="BG3447" s="194" t="s">
        <v>7690</v>
      </c>
      <c r="BH3447" s="230" t="s">
        <v>7691</v>
      </c>
      <c r="BJ3447" s="230">
        <v>4</v>
      </c>
      <c r="BK3447" s="230" t="s">
        <v>7692</v>
      </c>
      <c r="BL3447" s="198" t="s">
        <v>7412</v>
      </c>
      <c r="CQ3447" s="199">
        <v>1</v>
      </c>
    </row>
    <row r="3448" spans="52:95" x14ac:dyDescent="0.25">
      <c r="AZ3448" s="230" t="s">
        <v>3881</v>
      </c>
      <c r="BA3448" s="230" t="s">
        <v>5333</v>
      </c>
      <c r="BB3448" s="230">
        <v>1</v>
      </c>
      <c r="BC3448" s="194" t="s">
        <v>7719</v>
      </c>
      <c r="BD3448" s="194" t="s">
        <v>14329</v>
      </c>
      <c r="BE3448" s="194" t="s">
        <v>14330</v>
      </c>
      <c r="BH3448" s="194"/>
      <c r="BI3448" s="194"/>
      <c r="BJ3448" s="230">
        <v>4</v>
      </c>
      <c r="BK3448" s="230" t="s">
        <v>7720</v>
      </c>
      <c r="BL3448" s="198" t="s">
        <v>7412</v>
      </c>
      <c r="CQ3448" s="199">
        <v>1</v>
      </c>
    </row>
    <row r="3449" spans="52:95" x14ac:dyDescent="0.25">
      <c r="AZ3449" s="230" t="s">
        <v>3881</v>
      </c>
      <c r="BA3449" s="230" t="s">
        <v>5333</v>
      </c>
      <c r="BB3449" s="230">
        <v>2</v>
      </c>
      <c r="BC3449" s="194" t="s">
        <v>7745</v>
      </c>
      <c r="BD3449" s="194" t="s">
        <v>7746</v>
      </c>
      <c r="BE3449" s="194" t="s">
        <v>7747</v>
      </c>
      <c r="BF3449" s="194" t="s">
        <v>7748</v>
      </c>
      <c r="BG3449" s="194" t="s">
        <v>7749</v>
      </c>
      <c r="BH3449" s="194" t="s">
        <v>7750</v>
      </c>
      <c r="BI3449" s="194"/>
      <c r="BJ3449" s="230">
        <v>4</v>
      </c>
      <c r="BK3449" s="230" t="s">
        <v>7751</v>
      </c>
      <c r="BL3449" s="198" t="s">
        <v>7412</v>
      </c>
      <c r="CQ3449" s="199">
        <v>1</v>
      </c>
    </row>
    <row r="3450" spans="52:95" x14ac:dyDescent="0.25">
      <c r="AZ3450" s="230" t="s">
        <v>3881</v>
      </c>
      <c r="BA3450" s="230" t="s">
        <v>5333</v>
      </c>
      <c r="BB3450" s="230">
        <v>3</v>
      </c>
      <c r="BC3450" s="194" t="s">
        <v>7781</v>
      </c>
      <c r="BD3450" s="194" t="s">
        <v>14334</v>
      </c>
      <c r="BE3450" s="194" t="s">
        <v>14331</v>
      </c>
      <c r="BH3450" s="194"/>
      <c r="BI3450" s="194"/>
      <c r="BJ3450" s="230">
        <v>4</v>
      </c>
      <c r="BK3450" s="230" t="s">
        <v>7782</v>
      </c>
      <c r="BL3450" s="198" t="s">
        <v>7412</v>
      </c>
      <c r="CQ3450" s="199">
        <v>1</v>
      </c>
    </row>
    <row r="3451" spans="52:95" x14ac:dyDescent="0.25">
      <c r="AZ3451" s="230" t="s">
        <v>3881</v>
      </c>
      <c r="BA3451" s="230" t="s">
        <v>5333</v>
      </c>
      <c r="BB3451" s="230">
        <v>4</v>
      </c>
      <c r="BC3451" s="194" t="s">
        <v>7806</v>
      </c>
      <c r="BD3451" s="194" t="s">
        <v>7807</v>
      </c>
      <c r="BE3451" s="194" t="s">
        <v>7808</v>
      </c>
      <c r="BF3451" s="194" t="s">
        <v>7654</v>
      </c>
      <c r="BG3451" s="194" t="s">
        <v>7809</v>
      </c>
      <c r="BH3451" s="194" t="s">
        <v>7810</v>
      </c>
      <c r="BI3451" s="194" t="s">
        <v>7811</v>
      </c>
      <c r="BJ3451" s="230">
        <v>4</v>
      </c>
      <c r="BK3451" s="230" t="s">
        <v>7812</v>
      </c>
      <c r="BL3451" s="198" t="s">
        <v>7412</v>
      </c>
      <c r="CQ3451" s="199">
        <v>1</v>
      </c>
    </row>
    <row r="3452" spans="52:95" x14ac:dyDescent="0.25">
      <c r="AZ3452" s="230" t="s">
        <v>3881</v>
      </c>
      <c r="BA3452" s="230" t="s">
        <v>5333</v>
      </c>
      <c r="BB3452" s="230">
        <v>5</v>
      </c>
      <c r="BC3452" s="194" t="s">
        <v>7836</v>
      </c>
      <c r="BD3452" s="194" t="s">
        <v>7837</v>
      </c>
      <c r="BE3452" s="194" t="s">
        <v>7838</v>
      </c>
      <c r="BF3452" s="194" t="s">
        <v>7839</v>
      </c>
      <c r="BG3452" s="194" t="s">
        <v>7840</v>
      </c>
      <c r="BH3452" s="194" t="s">
        <v>7533</v>
      </c>
      <c r="BI3452" s="194"/>
      <c r="BJ3452" s="230">
        <v>4</v>
      </c>
      <c r="BK3452" s="230" t="s">
        <v>7841</v>
      </c>
      <c r="BL3452" s="198" t="s">
        <v>7412</v>
      </c>
      <c r="CQ3452" s="199">
        <v>1</v>
      </c>
    </row>
    <row r="3453" spans="52:95" x14ac:dyDescent="0.25">
      <c r="AZ3453" s="230" t="s">
        <v>3902</v>
      </c>
      <c r="BA3453" s="230" t="s">
        <v>5332</v>
      </c>
      <c r="BB3453" s="230">
        <v>1</v>
      </c>
      <c r="BC3453" s="194" t="s">
        <v>7408</v>
      </c>
      <c r="BD3453" s="194" t="s">
        <v>14335</v>
      </c>
      <c r="BE3453" s="194" t="s">
        <v>14329</v>
      </c>
      <c r="BJ3453" s="230">
        <v>4</v>
      </c>
      <c r="BK3453" s="230" t="s">
        <v>7411</v>
      </c>
      <c r="BL3453" s="198" t="s">
        <v>7412</v>
      </c>
      <c r="CQ3453" s="199">
        <v>1</v>
      </c>
    </row>
    <row r="3454" spans="52:95" x14ac:dyDescent="0.25">
      <c r="AZ3454" s="230" t="s">
        <v>3902</v>
      </c>
      <c r="BA3454" s="230" t="s">
        <v>5332</v>
      </c>
      <c r="BB3454" s="230">
        <v>2</v>
      </c>
      <c r="BC3454" s="194" t="s">
        <v>7439</v>
      </c>
      <c r="BD3454" s="194" t="s">
        <v>14335</v>
      </c>
      <c r="BE3454" s="194" t="s">
        <v>7441</v>
      </c>
      <c r="BF3454" s="194" t="s">
        <v>7442</v>
      </c>
      <c r="BG3454" s="194" t="s">
        <v>7443</v>
      </c>
      <c r="BJ3454" s="230">
        <v>4</v>
      </c>
      <c r="BK3454" s="230" t="s">
        <v>7444</v>
      </c>
      <c r="BL3454" s="198" t="s">
        <v>7412</v>
      </c>
      <c r="CQ3454" s="199">
        <v>1</v>
      </c>
    </row>
    <row r="3455" spans="52:95" x14ac:dyDescent="0.25">
      <c r="AZ3455" s="230" t="s">
        <v>3902</v>
      </c>
      <c r="BA3455" s="230" t="s">
        <v>5332</v>
      </c>
      <c r="BB3455" s="230">
        <v>3</v>
      </c>
      <c r="BC3455" s="194" t="s">
        <v>7472</v>
      </c>
      <c r="BD3455" s="194" t="s">
        <v>14335</v>
      </c>
      <c r="BE3455" s="194" t="s">
        <v>14336</v>
      </c>
      <c r="BJ3455" s="230">
        <v>4</v>
      </c>
      <c r="BK3455" s="230" t="s">
        <v>7474</v>
      </c>
      <c r="BL3455" s="198" t="s">
        <v>7412</v>
      </c>
      <c r="CQ3455" s="199">
        <v>1</v>
      </c>
    </row>
    <row r="3456" spans="52:95" x14ac:dyDescent="0.25">
      <c r="AZ3456" s="230" t="s">
        <v>3902</v>
      </c>
      <c r="BA3456" s="230" t="s">
        <v>5332</v>
      </c>
      <c r="BB3456" s="230">
        <v>4</v>
      </c>
      <c r="BC3456" s="194" t="s">
        <v>7502</v>
      </c>
      <c r="BD3456" s="194" t="s">
        <v>14335</v>
      </c>
      <c r="BE3456" s="194" t="s">
        <v>14119</v>
      </c>
      <c r="BJ3456" s="230">
        <v>4</v>
      </c>
      <c r="BK3456" s="230" t="s">
        <v>7504</v>
      </c>
      <c r="BL3456" s="198" t="s">
        <v>7412</v>
      </c>
      <c r="CQ3456" s="199">
        <v>1</v>
      </c>
    </row>
    <row r="3457" spans="52:95" x14ac:dyDescent="0.25">
      <c r="AZ3457" s="230" t="s">
        <v>3902</v>
      </c>
      <c r="BA3457" s="230" t="s">
        <v>5332</v>
      </c>
      <c r="BB3457" s="230">
        <v>5</v>
      </c>
      <c r="BC3457" s="194" t="s">
        <v>7529</v>
      </c>
      <c r="BD3457" s="194" t="s">
        <v>14335</v>
      </c>
      <c r="BE3457" s="194" t="s">
        <v>14337</v>
      </c>
      <c r="BF3457" s="194" t="s">
        <v>7532</v>
      </c>
      <c r="BG3457" s="194" t="s">
        <v>7533</v>
      </c>
      <c r="BJ3457" s="230">
        <v>4</v>
      </c>
      <c r="BK3457" s="230" t="s">
        <v>7534</v>
      </c>
      <c r="BL3457" s="198" t="s">
        <v>7412</v>
      </c>
      <c r="CQ3457" s="199">
        <v>1</v>
      </c>
    </row>
    <row r="3458" spans="52:95" x14ac:dyDescent="0.25">
      <c r="AZ3458" s="230" t="s">
        <v>3902</v>
      </c>
      <c r="BA3458" s="230" t="s">
        <v>7562</v>
      </c>
      <c r="BB3458" s="230">
        <v>1</v>
      </c>
      <c r="BC3458" s="194" t="s">
        <v>7563</v>
      </c>
      <c r="BD3458" s="194" t="s">
        <v>14338</v>
      </c>
      <c r="BJ3458" s="230">
        <v>4</v>
      </c>
      <c r="BK3458" s="230" t="s">
        <v>7564</v>
      </c>
      <c r="BL3458" s="198" t="s">
        <v>7412</v>
      </c>
      <c r="CQ3458" s="199">
        <v>1</v>
      </c>
    </row>
    <row r="3459" spans="52:95" x14ac:dyDescent="0.25">
      <c r="AZ3459" s="230" t="s">
        <v>3902</v>
      </c>
      <c r="BA3459" s="230" t="s">
        <v>7562</v>
      </c>
      <c r="BB3459" s="230">
        <v>2</v>
      </c>
      <c r="BC3459" s="194" t="s">
        <v>7589</v>
      </c>
      <c r="BD3459" s="194" t="s">
        <v>7590</v>
      </c>
      <c r="BE3459" s="194" t="s">
        <v>7591</v>
      </c>
      <c r="BF3459" s="194" t="s">
        <v>7443</v>
      </c>
      <c r="BG3459" s="194" t="s">
        <v>7442</v>
      </c>
      <c r="BH3459" s="230" t="s">
        <v>7592</v>
      </c>
      <c r="BJ3459" s="230">
        <v>4</v>
      </c>
      <c r="BK3459" s="230" t="s">
        <v>7593</v>
      </c>
      <c r="BL3459" s="198" t="s">
        <v>7412</v>
      </c>
      <c r="CQ3459" s="199">
        <v>1</v>
      </c>
    </row>
    <row r="3460" spans="52:95" x14ac:dyDescent="0.25">
      <c r="AZ3460" s="230" t="s">
        <v>3902</v>
      </c>
      <c r="BA3460" s="230" t="s">
        <v>7562</v>
      </c>
      <c r="BB3460" s="230">
        <v>3</v>
      </c>
      <c r="BC3460" s="194" t="s">
        <v>7620</v>
      </c>
      <c r="BD3460" s="194" t="s">
        <v>14336</v>
      </c>
      <c r="BJ3460" s="230">
        <v>4</v>
      </c>
      <c r="BK3460" s="230" t="s">
        <v>7622</v>
      </c>
      <c r="BL3460" s="198" t="s">
        <v>7412</v>
      </c>
      <c r="CQ3460" s="199">
        <v>1</v>
      </c>
    </row>
    <row r="3461" spans="52:95" x14ac:dyDescent="0.25">
      <c r="AZ3461" s="230" t="s">
        <v>3902</v>
      </c>
      <c r="BA3461" s="230" t="s">
        <v>7562</v>
      </c>
      <c r="BB3461" s="230">
        <v>4</v>
      </c>
      <c r="BC3461" s="194" t="s">
        <v>7649</v>
      </c>
      <c r="BD3461" s="194" t="s">
        <v>7650</v>
      </c>
      <c r="BE3461" s="194" t="s">
        <v>7651</v>
      </c>
      <c r="BF3461" s="194" t="s">
        <v>7652</v>
      </c>
      <c r="BG3461" s="194" t="s">
        <v>7653</v>
      </c>
      <c r="BH3461" s="230" t="s">
        <v>7654</v>
      </c>
      <c r="BI3461" s="230" t="s">
        <v>7655</v>
      </c>
      <c r="BJ3461" s="230">
        <v>4</v>
      </c>
      <c r="BK3461" s="230" t="s">
        <v>7656</v>
      </c>
      <c r="BL3461" s="198" t="s">
        <v>7412</v>
      </c>
      <c r="CQ3461" s="199">
        <v>1</v>
      </c>
    </row>
    <row r="3462" spans="52:95" x14ac:dyDescent="0.25">
      <c r="AZ3462" s="230" t="s">
        <v>3902</v>
      </c>
      <c r="BA3462" s="230" t="s">
        <v>7562</v>
      </c>
      <c r="BB3462" s="230">
        <v>5</v>
      </c>
      <c r="BC3462" s="194" t="s">
        <v>7686</v>
      </c>
      <c r="BD3462" s="194" t="s">
        <v>7687</v>
      </c>
      <c r="BE3462" s="194" t="s">
        <v>7688</v>
      </c>
      <c r="BF3462" s="194" t="s">
        <v>7689</v>
      </c>
      <c r="BG3462" s="194" t="s">
        <v>7690</v>
      </c>
      <c r="BH3462" s="230" t="s">
        <v>7691</v>
      </c>
      <c r="BJ3462" s="230">
        <v>4</v>
      </c>
      <c r="BK3462" s="230" t="s">
        <v>7692</v>
      </c>
      <c r="BL3462" s="198" t="s">
        <v>7412</v>
      </c>
      <c r="CQ3462" s="199">
        <v>1</v>
      </c>
    </row>
    <row r="3463" spans="52:95" x14ac:dyDescent="0.25">
      <c r="AZ3463" s="230" t="s">
        <v>3902</v>
      </c>
      <c r="BA3463" s="230" t="s">
        <v>5333</v>
      </c>
      <c r="BB3463" s="230">
        <v>1</v>
      </c>
      <c r="BC3463" s="194" t="s">
        <v>7719</v>
      </c>
      <c r="BD3463" s="194" t="s">
        <v>14329</v>
      </c>
      <c r="BH3463" s="194"/>
      <c r="BI3463" s="194"/>
      <c r="BJ3463" s="230">
        <v>4</v>
      </c>
      <c r="BK3463" s="230" t="s">
        <v>7720</v>
      </c>
      <c r="BL3463" s="198" t="s">
        <v>7412</v>
      </c>
      <c r="CQ3463" s="199">
        <v>1</v>
      </c>
    </row>
    <row r="3464" spans="52:95" x14ac:dyDescent="0.25">
      <c r="AZ3464" s="230" t="s">
        <v>3902</v>
      </c>
      <c r="BA3464" s="230" t="s">
        <v>5333</v>
      </c>
      <c r="BB3464" s="230">
        <v>2</v>
      </c>
      <c r="BC3464" s="194" t="s">
        <v>7745</v>
      </c>
      <c r="BD3464" s="194" t="s">
        <v>7746</v>
      </c>
      <c r="BE3464" s="194" t="s">
        <v>7747</v>
      </c>
      <c r="BF3464" s="194" t="s">
        <v>7748</v>
      </c>
      <c r="BG3464" s="194" t="s">
        <v>7749</v>
      </c>
      <c r="BH3464" s="194" t="s">
        <v>7750</v>
      </c>
      <c r="BI3464" s="194"/>
      <c r="BJ3464" s="230">
        <v>4</v>
      </c>
      <c r="BK3464" s="230" t="s">
        <v>7751</v>
      </c>
      <c r="BL3464" s="198" t="s">
        <v>7412</v>
      </c>
      <c r="CQ3464" s="199">
        <v>1</v>
      </c>
    </row>
    <row r="3465" spans="52:95" x14ac:dyDescent="0.25">
      <c r="AZ3465" s="230" t="s">
        <v>3902</v>
      </c>
      <c r="BA3465" s="230" t="s">
        <v>5333</v>
      </c>
      <c r="BB3465" s="230">
        <v>3</v>
      </c>
      <c r="BC3465" s="194" t="s">
        <v>7781</v>
      </c>
      <c r="BD3465" s="194" t="s">
        <v>14339</v>
      </c>
      <c r="BE3465" s="194" t="s">
        <v>14336</v>
      </c>
      <c r="BH3465" s="194"/>
      <c r="BI3465" s="194"/>
      <c r="BJ3465" s="230">
        <v>4</v>
      </c>
      <c r="BK3465" s="230" t="s">
        <v>7782</v>
      </c>
      <c r="BL3465" s="198" t="s">
        <v>7412</v>
      </c>
      <c r="CQ3465" s="199">
        <v>1</v>
      </c>
    </row>
    <row r="3466" spans="52:95" x14ac:dyDescent="0.25">
      <c r="AZ3466" s="230" t="s">
        <v>3902</v>
      </c>
      <c r="BA3466" s="230" t="s">
        <v>5333</v>
      </c>
      <c r="BB3466" s="230">
        <v>4</v>
      </c>
      <c r="BC3466" s="194" t="s">
        <v>7806</v>
      </c>
      <c r="BD3466" s="194" t="s">
        <v>7807</v>
      </c>
      <c r="BE3466" s="194" t="s">
        <v>7808</v>
      </c>
      <c r="BF3466" s="194" t="s">
        <v>7654</v>
      </c>
      <c r="BG3466" s="194" t="s">
        <v>7809</v>
      </c>
      <c r="BH3466" s="194" t="s">
        <v>7810</v>
      </c>
      <c r="BI3466" s="194" t="s">
        <v>7811</v>
      </c>
      <c r="BJ3466" s="230">
        <v>4</v>
      </c>
      <c r="BK3466" s="230" t="s">
        <v>7812</v>
      </c>
      <c r="BL3466" s="198" t="s">
        <v>7412</v>
      </c>
      <c r="CQ3466" s="199">
        <v>1</v>
      </c>
    </row>
    <row r="3467" spans="52:95" x14ac:dyDescent="0.25">
      <c r="AZ3467" s="230" t="s">
        <v>3902</v>
      </c>
      <c r="BA3467" s="230" t="s">
        <v>5333</v>
      </c>
      <c r="BB3467" s="230">
        <v>5</v>
      </c>
      <c r="BC3467" s="194" t="s">
        <v>7836</v>
      </c>
      <c r="BD3467" s="194" t="s">
        <v>7837</v>
      </c>
      <c r="BE3467" s="194" t="s">
        <v>7838</v>
      </c>
      <c r="BF3467" s="194" t="s">
        <v>7839</v>
      </c>
      <c r="BG3467" s="194" t="s">
        <v>7840</v>
      </c>
      <c r="BH3467" s="194" t="s">
        <v>7533</v>
      </c>
      <c r="BI3467" s="194"/>
      <c r="BJ3467" s="230">
        <v>4</v>
      </c>
      <c r="BK3467" s="230" t="s">
        <v>7841</v>
      </c>
      <c r="BL3467" s="198" t="s">
        <v>7412</v>
      </c>
      <c r="CQ3467" s="199">
        <v>1</v>
      </c>
    </row>
    <row r="3468" spans="52:95" x14ac:dyDescent="0.25">
      <c r="AZ3468" s="230" t="s">
        <v>3922</v>
      </c>
      <c r="BA3468" s="230" t="s">
        <v>5332</v>
      </c>
      <c r="BB3468" s="230">
        <v>1</v>
      </c>
      <c r="BC3468" s="194" t="s">
        <v>7408</v>
      </c>
      <c r="BD3468" s="194" t="s">
        <v>14340</v>
      </c>
      <c r="BE3468" s="194" t="s">
        <v>14329</v>
      </c>
      <c r="BF3468" s="194" t="s">
        <v>14341</v>
      </c>
      <c r="BJ3468" s="230">
        <v>4</v>
      </c>
      <c r="BK3468" s="230" t="s">
        <v>7411</v>
      </c>
      <c r="BL3468" s="198" t="s">
        <v>7412</v>
      </c>
      <c r="CQ3468" s="199">
        <v>1</v>
      </c>
    </row>
    <row r="3469" spans="52:95" x14ac:dyDescent="0.25">
      <c r="AZ3469" s="230" t="s">
        <v>3922</v>
      </c>
      <c r="BA3469" s="230" t="s">
        <v>5332</v>
      </c>
      <c r="BB3469" s="230">
        <v>2</v>
      </c>
      <c r="BC3469" s="194" t="s">
        <v>7439</v>
      </c>
      <c r="BD3469" s="194" t="s">
        <v>14340</v>
      </c>
      <c r="BE3469" s="194" t="s">
        <v>7441</v>
      </c>
      <c r="BF3469" s="194" t="s">
        <v>7442</v>
      </c>
      <c r="BG3469" s="194" t="s">
        <v>7443</v>
      </c>
      <c r="BJ3469" s="230">
        <v>4</v>
      </c>
      <c r="BK3469" s="230" t="s">
        <v>7444</v>
      </c>
      <c r="BL3469" s="198" t="s">
        <v>7412</v>
      </c>
      <c r="CQ3469" s="199">
        <v>1</v>
      </c>
    </row>
    <row r="3470" spans="52:95" x14ac:dyDescent="0.25">
      <c r="AZ3470" s="230" t="s">
        <v>3922</v>
      </c>
      <c r="BA3470" s="230" t="s">
        <v>5332</v>
      </c>
      <c r="BB3470" s="230">
        <v>3</v>
      </c>
      <c r="BC3470" s="194" t="s">
        <v>7472</v>
      </c>
      <c r="BD3470" s="194" t="s">
        <v>14340</v>
      </c>
      <c r="BE3470" s="194" t="s">
        <v>14342</v>
      </c>
      <c r="BJ3470" s="230">
        <v>4</v>
      </c>
      <c r="BK3470" s="230" t="s">
        <v>7474</v>
      </c>
      <c r="BL3470" s="198" t="s">
        <v>7412</v>
      </c>
      <c r="CQ3470" s="199">
        <v>1</v>
      </c>
    </row>
    <row r="3471" spans="52:95" x14ac:dyDescent="0.25">
      <c r="AZ3471" s="230" t="s">
        <v>3922</v>
      </c>
      <c r="BA3471" s="230" t="s">
        <v>5332</v>
      </c>
      <c r="BB3471" s="230">
        <v>4</v>
      </c>
      <c r="BC3471" s="194" t="s">
        <v>7502</v>
      </c>
      <c r="BD3471" s="194" t="s">
        <v>14340</v>
      </c>
      <c r="BE3471" s="194" t="s">
        <v>14119</v>
      </c>
      <c r="BJ3471" s="230">
        <v>4</v>
      </c>
      <c r="BK3471" s="230" t="s">
        <v>7504</v>
      </c>
      <c r="BL3471" s="198" t="s">
        <v>7412</v>
      </c>
      <c r="CQ3471" s="199">
        <v>1</v>
      </c>
    </row>
    <row r="3472" spans="52:95" x14ac:dyDescent="0.25">
      <c r="AZ3472" s="230" t="s">
        <v>3922</v>
      </c>
      <c r="BA3472" s="230" t="s">
        <v>5332</v>
      </c>
      <c r="BB3472" s="230">
        <v>5</v>
      </c>
      <c r="BC3472" s="194" t="s">
        <v>7529</v>
      </c>
      <c r="BD3472" s="194" t="s">
        <v>14340</v>
      </c>
      <c r="BE3472" s="194" t="s">
        <v>14343</v>
      </c>
      <c r="BF3472" s="194" t="s">
        <v>7532</v>
      </c>
      <c r="BG3472" s="194" t="s">
        <v>7533</v>
      </c>
      <c r="BJ3472" s="230">
        <v>4</v>
      </c>
      <c r="BK3472" s="230" t="s">
        <v>7534</v>
      </c>
      <c r="BL3472" s="198" t="s">
        <v>7412</v>
      </c>
      <c r="CQ3472" s="199">
        <v>1</v>
      </c>
    </row>
    <row r="3473" spans="52:95" x14ac:dyDescent="0.25">
      <c r="AZ3473" s="230" t="s">
        <v>3922</v>
      </c>
      <c r="BA3473" s="230" t="s">
        <v>7562</v>
      </c>
      <c r="BB3473" s="230">
        <v>1</v>
      </c>
      <c r="BC3473" s="194" t="s">
        <v>7563</v>
      </c>
      <c r="BD3473" s="194" t="s">
        <v>14344</v>
      </c>
      <c r="BJ3473" s="230">
        <v>4</v>
      </c>
      <c r="BK3473" s="230" t="s">
        <v>7564</v>
      </c>
      <c r="BL3473" s="198" t="s">
        <v>7412</v>
      </c>
      <c r="CQ3473" s="199">
        <v>1</v>
      </c>
    </row>
    <row r="3474" spans="52:95" x14ac:dyDescent="0.25">
      <c r="AZ3474" s="230" t="s">
        <v>3922</v>
      </c>
      <c r="BA3474" s="230" t="s">
        <v>7562</v>
      </c>
      <c r="BB3474" s="230">
        <v>2</v>
      </c>
      <c r="BC3474" s="194" t="s">
        <v>7589</v>
      </c>
      <c r="BD3474" s="194" t="s">
        <v>7590</v>
      </c>
      <c r="BE3474" s="194" t="s">
        <v>7591</v>
      </c>
      <c r="BF3474" s="194" t="s">
        <v>7443</v>
      </c>
      <c r="BG3474" s="194" t="s">
        <v>7442</v>
      </c>
      <c r="BH3474" s="230" t="s">
        <v>7592</v>
      </c>
      <c r="BJ3474" s="230">
        <v>4</v>
      </c>
      <c r="BK3474" s="230" t="s">
        <v>7593</v>
      </c>
      <c r="BL3474" s="198" t="s">
        <v>7412</v>
      </c>
      <c r="CQ3474" s="199">
        <v>1</v>
      </c>
    </row>
    <row r="3475" spans="52:95" x14ac:dyDescent="0.25">
      <c r="AZ3475" s="230" t="s">
        <v>3922</v>
      </c>
      <c r="BA3475" s="230" t="s">
        <v>7562</v>
      </c>
      <c r="BB3475" s="230">
        <v>3</v>
      </c>
      <c r="BC3475" s="194" t="s">
        <v>7620</v>
      </c>
      <c r="BD3475" s="194" t="s">
        <v>14342</v>
      </c>
      <c r="BJ3475" s="230">
        <v>4</v>
      </c>
      <c r="BK3475" s="230" t="s">
        <v>7622</v>
      </c>
      <c r="BL3475" s="198" t="s">
        <v>7412</v>
      </c>
      <c r="CQ3475" s="199">
        <v>1</v>
      </c>
    </row>
    <row r="3476" spans="52:95" x14ac:dyDescent="0.25">
      <c r="AZ3476" s="230" t="s">
        <v>3922</v>
      </c>
      <c r="BA3476" s="230" t="s">
        <v>7562</v>
      </c>
      <c r="BB3476" s="230">
        <v>4</v>
      </c>
      <c r="BC3476" s="194" t="s">
        <v>7649</v>
      </c>
      <c r="BD3476" s="194" t="s">
        <v>7650</v>
      </c>
      <c r="BE3476" s="194" t="s">
        <v>7651</v>
      </c>
      <c r="BF3476" s="194" t="s">
        <v>7652</v>
      </c>
      <c r="BG3476" s="194" t="s">
        <v>7653</v>
      </c>
      <c r="BH3476" s="230" t="s">
        <v>7654</v>
      </c>
      <c r="BI3476" s="230" t="s">
        <v>7655</v>
      </c>
      <c r="BJ3476" s="230">
        <v>4</v>
      </c>
      <c r="BK3476" s="230" t="s">
        <v>7656</v>
      </c>
      <c r="BL3476" s="198" t="s">
        <v>7412</v>
      </c>
      <c r="CQ3476" s="199">
        <v>1</v>
      </c>
    </row>
    <row r="3477" spans="52:95" x14ac:dyDescent="0.25">
      <c r="AZ3477" s="230" t="s">
        <v>3922</v>
      </c>
      <c r="BA3477" s="230" t="s">
        <v>7562</v>
      </c>
      <c r="BB3477" s="230">
        <v>5</v>
      </c>
      <c r="BC3477" s="194" t="s">
        <v>7686</v>
      </c>
      <c r="BD3477" s="194" t="s">
        <v>7687</v>
      </c>
      <c r="BE3477" s="194" t="s">
        <v>7688</v>
      </c>
      <c r="BF3477" s="194" t="s">
        <v>7689</v>
      </c>
      <c r="BG3477" s="194" t="s">
        <v>7690</v>
      </c>
      <c r="BH3477" s="230" t="s">
        <v>7691</v>
      </c>
      <c r="BJ3477" s="230">
        <v>4</v>
      </c>
      <c r="BK3477" s="230" t="s">
        <v>7692</v>
      </c>
      <c r="BL3477" s="198" t="s">
        <v>7412</v>
      </c>
      <c r="CQ3477" s="199">
        <v>1</v>
      </c>
    </row>
    <row r="3478" spans="52:95" x14ac:dyDescent="0.25">
      <c r="AZ3478" s="230" t="s">
        <v>3922</v>
      </c>
      <c r="BA3478" s="230" t="s">
        <v>5333</v>
      </c>
      <c r="BB3478" s="230">
        <v>1</v>
      </c>
      <c r="BC3478" s="194" t="s">
        <v>7719</v>
      </c>
      <c r="BD3478" s="194" t="s">
        <v>14329</v>
      </c>
      <c r="BE3478" s="194" t="s">
        <v>14341</v>
      </c>
      <c r="BH3478" s="194"/>
      <c r="BI3478" s="194"/>
      <c r="BJ3478" s="230">
        <v>4</v>
      </c>
      <c r="BK3478" s="230" t="s">
        <v>7720</v>
      </c>
      <c r="BL3478" s="198" t="s">
        <v>7412</v>
      </c>
      <c r="CQ3478" s="199">
        <v>1</v>
      </c>
    </row>
    <row r="3479" spans="52:95" x14ac:dyDescent="0.25">
      <c r="AZ3479" s="230" t="s">
        <v>3922</v>
      </c>
      <c r="BA3479" s="230" t="s">
        <v>5333</v>
      </c>
      <c r="BB3479" s="230">
        <v>2</v>
      </c>
      <c r="BC3479" s="194" t="s">
        <v>7745</v>
      </c>
      <c r="BD3479" s="194" t="s">
        <v>7746</v>
      </c>
      <c r="BE3479" s="194" t="s">
        <v>7747</v>
      </c>
      <c r="BF3479" s="194" t="s">
        <v>7748</v>
      </c>
      <c r="BG3479" s="194" t="s">
        <v>7749</v>
      </c>
      <c r="BH3479" s="194" t="s">
        <v>7750</v>
      </c>
      <c r="BI3479" s="194"/>
      <c r="BJ3479" s="230">
        <v>4</v>
      </c>
      <c r="BK3479" s="230" t="s">
        <v>7751</v>
      </c>
      <c r="BL3479" s="198" t="s">
        <v>7412</v>
      </c>
      <c r="CQ3479" s="199">
        <v>1</v>
      </c>
    </row>
    <row r="3480" spans="52:95" x14ac:dyDescent="0.25">
      <c r="AZ3480" s="230" t="s">
        <v>3922</v>
      </c>
      <c r="BA3480" s="230" t="s">
        <v>5333</v>
      </c>
      <c r="BB3480" s="230">
        <v>3</v>
      </c>
      <c r="BC3480" s="194" t="s">
        <v>7781</v>
      </c>
      <c r="BD3480" s="194" t="s">
        <v>14345</v>
      </c>
      <c r="BE3480" s="194" t="s">
        <v>14342</v>
      </c>
      <c r="BH3480" s="194"/>
      <c r="BI3480" s="194"/>
      <c r="BJ3480" s="230">
        <v>4</v>
      </c>
      <c r="BK3480" s="230" t="s">
        <v>7782</v>
      </c>
      <c r="BL3480" s="198" t="s">
        <v>7412</v>
      </c>
      <c r="CQ3480" s="199">
        <v>1</v>
      </c>
    </row>
    <row r="3481" spans="52:95" x14ac:dyDescent="0.25">
      <c r="AZ3481" s="230" t="s">
        <v>3922</v>
      </c>
      <c r="BA3481" s="230" t="s">
        <v>5333</v>
      </c>
      <c r="BB3481" s="230">
        <v>4</v>
      </c>
      <c r="BC3481" s="194" t="s">
        <v>7806</v>
      </c>
      <c r="BD3481" s="194" t="s">
        <v>7807</v>
      </c>
      <c r="BE3481" s="194" t="s">
        <v>7808</v>
      </c>
      <c r="BF3481" s="194" t="s">
        <v>7654</v>
      </c>
      <c r="BG3481" s="194" t="s">
        <v>7809</v>
      </c>
      <c r="BH3481" s="194" t="s">
        <v>7810</v>
      </c>
      <c r="BI3481" s="194" t="s">
        <v>7811</v>
      </c>
      <c r="BJ3481" s="230">
        <v>4</v>
      </c>
      <c r="BK3481" s="230" t="s">
        <v>7812</v>
      </c>
      <c r="BL3481" s="198" t="s">
        <v>7412</v>
      </c>
      <c r="CQ3481" s="199">
        <v>1</v>
      </c>
    </row>
    <row r="3482" spans="52:95" x14ac:dyDescent="0.25">
      <c r="AZ3482" s="230" t="s">
        <v>3922</v>
      </c>
      <c r="BA3482" s="230" t="s">
        <v>5333</v>
      </c>
      <c r="BB3482" s="230">
        <v>5</v>
      </c>
      <c r="BC3482" s="194" t="s">
        <v>7836</v>
      </c>
      <c r="BD3482" s="194" t="s">
        <v>7837</v>
      </c>
      <c r="BE3482" s="194" t="s">
        <v>7838</v>
      </c>
      <c r="BF3482" s="194" t="s">
        <v>7839</v>
      </c>
      <c r="BG3482" s="194" t="s">
        <v>7840</v>
      </c>
      <c r="BH3482" s="194" t="s">
        <v>7533</v>
      </c>
      <c r="BI3482" s="194"/>
      <c r="BJ3482" s="230">
        <v>4</v>
      </c>
      <c r="BK3482" s="230" t="s">
        <v>7841</v>
      </c>
      <c r="BL3482" s="198" t="s">
        <v>7412</v>
      </c>
      <c r="CQ3482" s="199">
        <v>1</v>
      </c>
    </row>
    <row r="3483" spans="52:95" x14ac:dyDescent="0.25">
      <c r="AZ3483" s="230" t="s">
        <v>3943</v>
      </c>
      <c r="BA3483" s="230" t="s">
        <v>5332</v>
      </c>
      <c r="BB3483" s="230">
        <v>1</v>
      </c>
      <c r="BC3483" s="194" t="s">
        <v>7408</v>
      </c>
      <c r="BD3483" s="194" t="s">
        <v>14346</v>
      </c>
      <c r="BE3483" s="194" t="s">
        <v>14329</v>
      </c>
      <c r="BF3483" s="194" t="s">
        <v>12353</v>
      </c>
      <c r="BJ3483" s="230">
        <v>4</v>
      </c>
      <c r="BK3483" s="230" t="s">
        <v>7411</v>
      </c>
      <c r="BL3483" s="198" t="s">
        <v>7412</v>
      </c>
      <c r="CQ3483" s="199">
        <v>1</v>
      </c>
    </row>
    <row r="3484" spans="52:95" x14ac:dyDescent="0.25">
      <c r="AZ3484" s="230" t="s">
        <v>3943</v>
      </c>
      <c r="BA3484" s="230" t="s">
        <v>5332</v>
      </c>
      <c r="BB3484" s="230">
        <v>2</v>
      </c>
      <c r="BC3484" s="194" t="s">
        <v>7439</v>
      </c>
      <c r="BD3484" s="194" t="s">
        <v>14346</v>
      </c>
      <c r="BE3484" s="194" t="s">
        <v>7441</v>
      </c>
      <c r="BF3484" s="194" t="s">
        <v>7442</v>
      </c>
      <c r="BG3484" s="194" t="s">
        <v>7443</v>
      </c>
      <c r="BJ3484" s="230">
        <v>4</v>
      </c>
      <c r="BK3484" s="230" t="s">
        <v>7444</v>
      </c>
      <c r="BL3484" s="198" t="s">
        <v>7412</v>
      </c>
      <c r="CQ3484" s="199">
        <v>1</v>
      </c>
    </row>
    <row r="3485" spans="52:95" x14ac:dyDescent="0.25">
      <c r="AZ3485" s="230" t="s">
        <v>3943</v>
      </c>
      <c r="BA3485" s="230" t="s">
        <v>5332</v>
      </c>
      <c r="BB3485" s="230">
        <v>3</v>
      </c>
      <c r="BC3485" s="194" t="s">
        <v>7472</v>
      </c>
      <c r="BD3485" s="194" t="s">
        <v>14346</v>
      </c>
      <c r="BE3485" s="194" t="s">
        <v>14347</v>
      </c>
      <c r="BJ3485" s="230">
        <v>4</v>
      </c>
      <c r="BK3485" s="230" t="s">
        <v>7474</v>
      </c>
      <c r="BL3485" s="198" t="s">
        <v>7412</v>
      </c>
      <c r="CQ3485" s="199">
        <v>1</v>
      </c>
    </row>
    <row r="3486" spans="52:95" x14ac:dyDescent="0.25">
      <c r="AZ3486" s="230" t="s">
        <v>3943</v>
      </c>
      <c r="BA3486" s="230" t="s">
        <v>5332</v>
      </c>
      <c r="BB3486" s="230">
        <v>4</v>
      </c>
      <c r="BC3486" s="194" t="s">
        <v>7502</v>
      </c>
      <c r="BD3486" s="194" t="s">
        <v>14346</v>
      </c>
      <c r="BE3486" s="194" t="s">
        <v>14119</v>
      </c>
      <c r="BJ3486" s="230">
        <v>4</v>
      </c>
      <c r="BK3486" s="230" t="s">
        <v>7504</v>
      </c>
      <c r="BL3486" s="198" t="s">
        <v>7412</v>
      </c>
      <c r="CQ3486" s="199">
        <v>1</v>
      </c>
    </row>
    <row r="3487" spans="52:95" x14ac:dyDescent="0.25">
      <c r="AZ3487" s="230" t="s">
        <v>3943</v>
      </c>
      <c r="BA3487" s="230" t="s">
        <v>5332</v>
      </c>
      <c r="BB3487" s="230">
        <v>5</v>
      </c>
      <c r="BC3487" s="194" t="s">
        <v>7529</v>
      </c>
      <c r="BD3487" s="194" t="s">
        <v>14346</v>
      </c>
      <c r="BE3487" s="194" t="s">
        <v>14348</v>
      </c>
      <c r="BF3487" s="194" t="s">
        <v>7532</v>
      </c>
      <c r="BG3487" s="194" t="s">
        <v>7533</v>
      </c>
      <c r="BJ3487" s="230">
        <v>4</v>
      </c>
      <c r="BK3487" s="230" t="s">
        <v>7534</v>
      </c>
      <c r="BL3487" s="198" t="s">
        <v>7412</v>
      </c>
      <c r="CQ3487" s="199">
        <v>1</v>
      </c>
    </row>
    <row r="3488" spans="52:95" x14ac:dyDescent="0.25">
      <c r="AZ3488" s="230" t="s">
        <v>3943</v>
      </c>
      <c r="BA3488" s="230" t="s">
        <v>7562</v>
      </c>
      <c r="BB3488" s="230">
        <v>1</v>
      </c>
      <c r="BC3488" s="194" t="s">
        <v>7563</v>
      </c>
      <c r="BD3488" s="194" t="s">
        <v>14349</v>
      </c>
      <c r="BJ3488" s="230">
        <v>4</v>
      </c>
      <c r="BK3488" s="230" t="s">
        <v>7564</v>
      </c>
      <c r="BL3488" s="198" t="s">
        <v>7412</v>
      </c>
      <c r="CQ3488" s="199">
        <v>1</v>
      </c>
    </row>
    <row r="3489" spans="52:95" x14ac:dyDescent="0.25">
      <c r="AZ3489" s="230" t="s">
        <v>3943</v>
      </c>
      <c r="BA3489" s="230" t="s">
        <v>7562</v>
      </c>
      <c r="BB3489" s="230">
        <v>2</v>
      </c>
      <c r="BC3489" s="194" t="s">
        <v>7589</v>
      </c>
      <c r="BD3489" s="194" t="s">
        <v>7590</v>
      </c>
      <c r="BE3489" s="194" t="s">
        <v>7591</v>
      </c>
      <c r="BF3489" s="194" t="s">
        <v>7443</v>
      </c>
      <c r="BG3489" s="194" t="s">
        <v>7442</v>
      </c>
      <c r="BH3489" s="230" t="s">
        <v>7592</v>
      </c>
      <c r="BJ3489" s="230">
        <v>4</v>
      </c>
      <c r="BK3489" s="230" t="s">
        <v>7593</v>
      </c>
      <c r="BL3489" s="198" t="s">
        <v>7412</v>
      </c>
      <c r="CQ3489" s="199">
        <v>1</v>
      </c>
    </row>
    <row r="3490" spans="52:95" x14ac:dyDescent="0.25">
      <c r="AZ3490" s="230" t="s">
        <v>3943</v>
      </c>
      <c r="BA3490" s="230" t="s">
        <v>7562</v>
      </c>
      <c r="BB3490" s="230">
        <v>3</v>
      </c>
      <c r="BC3490" s="194" t="s">
        <v>7620</v>
      </c>
      <c r="BD3490" s="194" t="s">
        <v>14347</v>
      </c>
      <c r="BJ3490" s="230">
        <v>4</v>
      </c>
      <c r="BK3490" s="230" t="s">
        <v>7622</v>
      </c>
      <c r="BL3490" s="198" t="s">
        <v>7412</v>
      </c>
      <c r="CQ3490" s="199">
        <v>1</v>
      </c>
    </row>
    <row r="3491" spans="52:95" x14ac:dyDescent="0.25">
      <c r="AZ3491" s="230" t="s">
        <v>3943</v>
      </c>
      <c r="BA3491" s="230" t="s">
        <v>7562</v>
      </c>
      <c r="BB3491" s="230">
        <v>4</v>
      </c>
      <c r="BC3491" s="194" t="s">
        <v>7649</v>
      </c>
      <c r="BD3491" s="194" t="s">
        <v>7650</v>
      </c>
      <c r="BE3491" s="194" t="s">
        <v>7651</v>
      </c>
      <c r="BF3491" s="194" t="s">
        <v>7652</v>
      </c>
      <c r="BG3491" s="194" t="s">
        <v>7653</v>
      </c>
      <c r="BH3491" s="230" t="s">
        <v>7654</v>
      </c>
      <c r="BI3491" s="230" t="s">
        <v>7655</v>
      </c>
      <c r="BJ3491" s="230">
        <v>4</v>
      </c>
      <c r="BK3491" s="230" t="s">
        <v>7656</v>
      </c>
      <c r="BL3491" s="198" t="s">
        <v>7412</v>
      </c>
      <c r="CQ3491" s="199">
        <v>1</v>
      </c>
    </row>
    <row r="3492" spans="52:95" x14ac:dyDescent="0.25">
      <c r="AZ3492" s="230" t="s">
        <v>3943</v>
      </c>
      <c r="BA3492" s="230" t="s">
        <v>7562</v>
      </c>
      <c r="BB3492" s="230">
        <v>5</v>
      </c>
      <c r="BC3492" s="194" t="s">
        <v>7686</v>
      </c>
      <c r="BD3492" s="194" t="s">
        <v>7687</v>
      </c>
      <c r="BE3492" s="194" t="s">
        <v>7688</v>
      </c>
      <c r="BF3492" s="194" t="s">
        <v>7689</v>
      </c>
      <c r="BG3492" s="194" t="s">
        <v>7690</v>
      </c>
      <c r="BH3492" s="230" t="s">
        <v>7691</v>
      </c>
      <c r="BJ3492" s="230">
        <v>4</v>
      </c>
      <c r="BK3492" s="230" t="s">
        <v>7692</v>
      </c>
      <c r="BL3492" s="198" t="s">
        <v>7412</v>
      </c>
      <c r="CQ3492" s="199">
        <v>1</v>
      </c>
    </row>
    <row r="3493" spans="52:95" x14ac:dyDescent="0.25">
      <c r="AZ3493" s="230" t="s">
        <v>3943</v>
      </c>
      <c r="BA3493" s="230" t="s">
        <v>5333</v>
      </c>
      <c r="BB3493" s="230">
        <v>1</v>
      </c>
      <c r="BC3493" s="194" t="s">
        <v>7719</v>
      </c>
      <c r="BD3493" s="194" t="s">
        <v>14329</v>
      </c>
      <c r="BE3493" s="194" t="s">
        <v>12353</v>
      </c>
      <c r="BH3493" s="194"/>
      <c r="BI3493" s="194"/>
      <c r="BJ3493" s="230">
        <v>4</v>
      </c>
      <c r="BK3493" s="230" t="s">
        <v>7720</v>
      </c>
      <c r="BL3493" s="198" t="s">
        <v>7412</v>
      </c>
      <c r="CQ3493" s="199">
        <v>1</v>
      </c>
    </row>
    <row r="3494" spans="52:95" x14ac:dyDescent="0.25">
      <c r="AZ3494" s="230" t="s">
        <v>3943</v>
      </c>
      <c r="BA3494" s="230" t="s">
        <v>5333</v>
      </c>
      <c r="BB3494" s="230">
        <v>2</v>
      </c>
      <c r="BC3494" s="194" t="s">
        <v>7745</v>
      </c>
      <c r="BD3494" s="194" t="s">
        <v>7746</v>
      </c>
      <c r="BE3494" s="194" t="s">
        <v>7747</v>
      </c>
      <c r="BF3494" s="194" t="s">
        <v>7748</v>
      </c>
      <c r="BG3494" s="194" t="s">
        <v>7749</v>
      </c>
      <c r="BH3494" s="194" t="s">
        <v>7750</v>
      </c>
      <c r="BI3494" s="194"/>
      <c r="BJ3494" s="230">
        <v>4</v>
      </c>
      <c r="BK3494" s="230" t="s">
        <v>7751</v>
      </c>
      <c r="BL3494" s="198" t="s">
        <v>7412</v>
      </c>
      <c r="CQ3494" s="199">
        <v>1</v>
      </c>
    </row>
    <row r="3495" spans="52:95" x14ac:dyDescent="0.25">
      <c r="AZ3495" s="230" t="s">
        <v>3943</v>
      </c>
      <c r="BA3495" s="230" t="s">
        <v>5333</v>
      </c>
      <c r="BB3495" s="230">
        <v>3</v>
      </c>
      <c r="BC3495" s="194" t="s">
        <v>7781</v>
      </c>
      <c r="BD3495" s="194" t="s">
        <v>14350</v>
      </c>
      <c r="BE3495" s="194" t="s">
        <v>14347</v>
      </c>
      <c r="BH3495" s="194"/>
      <c r="BI3495" s="194"/>
      <c r="BJ3495" s="230">
        <v>4</v>
      </c>
      <c r="BK3495" s="230" t="s">
        <v>7782</v>
      </c>
      <c r="BL3495" s="198" t="s">
        <v>7412</v>
      </c>
      <c r="CQ3495" s="199">
        <v>1</v>
      </c>
    </row>
    <row r="3496" spans="52:95" x14ac:dyDescent="0.25">
      <c r="AZ3496" s="230" t="s">
        <v>3943</v>
      </c>
      <c r="BA3496" s="230" t="s">
        <v>5333</v>
      </c>
      <c r="BB3496" s="230">
        <v>4</v>
      </c>
      <c r="BC3496" s="194" t="s">
        <v>7806</v>
      </c>
      <c r="BD3496" s="194" t="s">
        <v>7807</v>
      </c>
      <c r="BE3496" s="194" t="s">
        <v>7808</v>
      </c>
      <c r="BF3496" s="194" t="s">
        <v>7654</v>
      </c>
      <c r="BG3496" s="194" t="s">
        <v>7809</v>
      </c>
      <c r="BH3496" s="194" t="s">
        <v>7810</v>
      </c>
      <c r="BI3496" s="194" t="s">
        <v>7811</v>
      </c>
      <c r="BJ3496" s="230">
        <v>4</v>
      </c>
      <c r="BK3496" s="230" t="s">
        <v>7812</v>
      </c>
      <c r="BL3496" s="198" t="s">
        <v>7412</v>
      </c>
      <c r="CQ3496" s="199">
        <v>1</v>
      </c>
    </row>
    <row r="3497" spans="52:95" x14ac:dyDescent="0.25">
      <c r="AZ3497" s="230" t="s">
        <v>3943</v>
      </c>
      <c r="BA3497" s="230" t="s">
        <v>5333</v>
      </c>
      <c r="BB3497" s="230">
        <v>5</v>
      </c>
      <c r="BC3497" s="194" t="s">
        <v>7836</v>
      </c>
      <c r="BD3497" s="194" t="s">
        <v>7837</v>
      </c>
      <c r="BE3497" s="194" t="s">
        <v>7838</v>
      </c>
      <c r="BF3497" s="194" t="s">
        <v>7839</v>
      </c>
      <c r="BG3497" s="194" t="s">
        <v>7840</v>
      </c>
      <c r="BH3497" s="194" t="s">
        <v>7533</v>
      </c>
      <c r="BI3497" s="194"/>
      <c r="BJ3497" s="230">
        <v>4</v>
      </c>
      <c r="BK3497" s="230" t="s">
        <v>7841</v>
      </c>
      <c r="BL3497" s="198" t="s">
        <v>7412</v>
      </c>
      <c r="CQ3497" s="199">
        <v>1</v>
      </c>
    </row>
    <row r="3498" spans="52:95" x14ac:dyDescent="0.25">
      <c r="AZ3498" s="230" t="s">
        <v>3965</v>
      </c>
      <c r="BA3498" s="230" t="s">
        <v>5332</v>
      </c>
      <c r="BB3498" s="230">
        <v>1</v>
      </c>
      <c r="BC3498" s="194" t="s">
        <v>7408</v>
      </c>
      <c r="BD3498" s="194" t="s">
        <v>14351</v>
      </c>
      <c r="BE3498" s="194" t="s">
        <v>14329</v>
      </c>
      <c r="BJ3498" s="230">
        <v>4</v>
      </c>
      <c r="BK3498" s="230" t="s">
        <v>7411</v>
      </c>
      <c r="BL3498" s="198" t="s">
        <v>7412</v>
      </c>
      <c r="CQ3498" s="199">
        <v>1</v>
      </c>
    </row>
    <row r="3499" spans="52:95" x14ac:dyDescent="0.25">
      <c r="AZ3499" s="230" t="s">
        <v>3965</v>
      </c>
      <c r="BA3499" s="230" t="s">
        <v>5332</v>
      </c>
      <c r="BB3499" s="230">
        <v>2</v>
      </c>
      <c r="BC3499" s="194" t="s">
        <v>7439</v>
      </c>
      <c r="BD3499" s="194" t="s">
        <v>14351</v>
      </c>
      <c r="BE3499" s="194" t="s">
        <v>7441</v>
      </c>
      <c r="BF3499" s="194" t="s">
        <v>7442</v>
      </c>
      <c r="BG3499" s="194" t="s">
        <v>7443</v>
      </c>
      <c r="BJ3499" s="230">
        <v>4</v>
      </c>
      <c r="BK3499" s="230" t="s">
        <v>7444</v>
      </c>
      <c r="BL3499" s="198" t="s">
        <v>7412</v>
      </c>
      <c r="CQ3499" s="199">
        <v>1</v>
      </c>
    </row>
    <row r="3500" spans="52:95" x14ac:dyDescent="0.25">
      <c r="AZ3500" s="230" t="s">
        <v>3965</v>
      </c>
      <c r="BA3500" s="230" t="s">
        <v>5332</v>
      </c>
      <c r="BB3500" s="230">
        <v>3</v>
      </c>
      <c r="BC3500" s="194" t="s">
        <v>7472</v>
      </c>
      <c r="BD3500" s="194" t="s">
        <v>14351</v>
      </c>
      <c r="BE3500" s="194" t="s">
        <v>14352</v>
      </c>
      <c r="BJ3500" s="230">
        <v>4</v>
      </c>
      <c r="BK3500" s="230" t="s">
        <v>7474</v>
      </c>
      <c r="BL3500" s="198" t="s">
        <v>7412</v>
      </c>
      <c r="CQ3500" s="199">
        <v>1</v>
      </c>
    </row>
    <row r="3501" spans="52:95" x14ac:dyDescent="0.25">
      <c r="AZ3501" s="230" t="s">
        <v>3965</v>
      </c>
      <c r="BA3501" s="230" t="s">
        <v>5332</v>
      </c>
      <c r="BB3501" s="230">
        <v>4</v>
      </c>
      <c r="BC3501" s="194" t="s">
        <v>7502</v>
      </c>
      <c r="BD3501" s="194" t="s">
        <v>14351</v>
      </c>
      <c r="BE3501" s="194" t="s">
        <v>14119</v>
      </c>
      <c r="BJ3501" s="230">
        <v>4</v>
      </c>
      <c r="BK3501" s="230" t="s">
        <v>7504</v>
      </c>
      <c r="BL3501" s="198" t="s">
        <v>7412</v>
      </c>
      <c r="CQ3501" s="199">
        <v>1</v>
      </c>
    </row>
    <row r="3502" spans="52:95" x14ac:dyDescent="0.25">
      <c r="AZ3502" s="230" t="s">
        <v>3965</v>
      </c>
      <c r="BA3502" s="230" t="s">
        <v>5332</v>
      </c>
      <c r="BB3502" s="230">
        <v>5</v>
      </c>
      <c r="BC3502" s="194" t="s">
        <v>7529</v>
      </c>
      <c r="BD3502" s="194" t="s">
        <v>14351</v>
      </c>
      <c r="BE3502" s="194" t="s">
        <v>14353</v>
      </c>
      <c r="BF3502" s="194" t="s">
        <v>7532</v>
      </c>
      <c r="BG3502" s="194" t="s">
        <v>7533</v>
      </c>
      <c r="BJ3502" s="230">
        <v>4</v>
      </c>
      <c r="BK3502" s="230" t="s">
        <v>7534</v>
      </c>
      <c r="BL3502" s="198" t="s">
        <v>7412</v>
      </c>
      <c r="CQ3502" s="199">
        <v>1</v>
      </c>
    </row>
    <row r="3503" spans="52:95" x14ac:dyDescent="0.25">
      <c r="AZ3503" s="230" t="s">
        <v>3965</v>
      </c>
      <c r="BA3503" s="230" t="s">
        <v>7562</v>
      </c>
      <c r="BB3503" s="230">
        <v>1</v>
      </c>
      <c r="BC3503" s="194" t="s">
        <v>7563</v>
      </c>
      <c r="BD3503" s="194" t="s">
        <v>14231</v>
      </c>
      <c r="BJ3503" s="230">
        <v>4</v>
      </c>
      <c r="BK3503" s="230" t="s">
        <v>7564</v>
      </c>
      <c r="BL3503" s="198" t="s">
        <v>7412</v>
      </c>
      <c r="CQ3503" s="199">
        <v>1</v>
      </c>
    </row>
    <row r="3504" spans="52:95" x14ac:dyDescent="0.25">
      <c r="AZ3504" s="230" t="s">
        <v>3965</v>
      </c>
      <c r="BA3504" s="230" t="s">
        <v>7562</v>
      </c>
      <c r="BB3504" s="230">
        <v>2</v>
      </c>
      <c r="BC3504" s="194" t="s">
        <v>7589</v>
      </c>
      <c r="BD3504" s="194" t="s">
        <v>7590</v>
      </c>
      <c r="BE3504" s="194" t="s">
        <v>7591</v>
      </c>
      <c r="BF3504" s="194" t="s">
        <v>7443</v>
      </c>
      <c r="BG3504" s="194" t="s">
        <v>7442</v>
      </c>
      <c r="BH3504" s="230" t="s">
        <v>7592</v>
      </c>
      <c r="BJ3504" s="230">
        <v>4</v>
      </c>
      <c r="BK3504" s="230" t="s">
        <v>7593</v>
      </c>
      <c r="BL3504" s="198" t="s">
        <v>7412</v>
      </c>
      <c r="CQ3504" s="199">
        <v>1</v>
      </c>
    </row>
    <row r="3505" spans="52:95" x14ac:dyDescent="0.25">
      <c r="AZ3505" s="230" t="s">
        <v>3965</v>
      </c>
      <c r="BA3505" s="230" t="s">
        <v>7562</v>
      </c>
      <c r="BB3505" s="230">
        <v>3</v>
      </c>
      <c r="BC3505" s="194" t="s">
        <v>7620</v>
      </c>
      <c r="BD3505" s="194" t="s">
        <v>14352</v>
      </c>
      <c r="BJ3505" s="230">
        <v>4</v>
      </c>
      <c r="BK3505" s="230" t="s">
        <v>7622</v>
      </c>
      <c r="BL3505" s="198" t="s">
        <v>7412</v>
      </c>
      <c r="CQ3505" s="199">
        <v>1</v>
      </c>
    </row>
    <row r="3506" spans="52:95" x14ac:dyDescent="0.25">
      <c r="AZ3506" s="230" t="s">
        <v>3965</v>
      </c>
      <c r="BA3506" s="230" t="s">
        <v>7562</v>
      </c>
      <c r="BB3506" s="230">
        <v>4</v>
      </c>
      <c r="BC3506" s="194" t="s">
        <v>7649</v>
      </c>
      <c r="BD3506" s="194" t="s">
        <v>7650</v>
      </c>
      <c r="BE3506" s="194" t="s">
        <v>7651</v>
      </c>
      <c r="BF3506" s="194" t="s">
        <v>7652</v>
      </c>
      <c r="BG3506" s="194" t="s">
        <v>7653</v>
      </c>
      <c r="BH3506" s="230" t="s">
        <v>7654</v>
      </c>
      <c r="BI3506" s="230" t="s">
        <v>7655</v>
      </c>
      <c r="BJ3506" s="230">
        <v>4</v>
      </c>
      <c r="BK3506" s="230" t="s">
        <v>7656</v>
      </c>
      <c r="BL3506" s="198" t="s">
        <v>7412</v>
      </c>
      <c r="CQ3506" s="199">
        <v>1</v>
      </c>
    </row>
    <row r="3507" spans="52:95" x14ac:dyDescent="0.25">
      <c r="AZ3507" s="230" t="s">
        <v>3965</v>
      </c>
      <c r="BA3507" s="230" t="s">
        <v>7562</v>
      </c>
      <c r="BB3507" s="230">
        <v>5</v>
      </c>
      <c r="BC3507" s="194" t="s">
        <v>7686</v>
      </c>
      <c r="BD3507" s="194" t="s">
        <v>7687</v>
      </c>
      <c r="BE3507" s="194" t="s">
        <v>7688</v>
      </c>
      <c r="BF3507" s="194" t="s">
        <v>7689</v>
      </c>
      <c r="BG3507" s="194" t="s">
        <v>7690</v>
      </c>
      <c r="BH3507" s="230" t="s">
        <v>7691</v>
      </c>
      <c r="BJ3507" s="230">
        <v>4</v>
      </c>
      <c r="BK3507" s="230" t="s">
        <v>7692</v>
      </c>
      <c r="BL3507" s="198" t="s">
        <v>7412</v>
      </c>
      <c r="CQ3507" s="199">
        <v>1</v>
      </c>
    </row>
    <row r="3508" spans="52:95" x14ac:dyDescent="0.25">
      <c r="AZ3508" s="230" t="s">
        <v>3965</v>
      </c>
      <c r="BA3508" s="230" t="s">
        <v>5333</v>
      </c>
      <c r="BB3508" s="230">
        <v>1</v>
      </c>
      <c r="BC3508" s="194" t="s">
        <v>7719</v>
      </c>
      <c r="BD3508" s="194" t="s">
        <v>14329</v>
      </c>
      <c r="BH3508" s="194"/>
      <c r="BI3508" s="194"/>
      <c r="BJ3508" s="230">
        <v>4</v>
      </c>
      <c r="BK3508" s="230" t="s">
        <v>7720</v>
      </c>
      <c r="BL3508" s="198" t="s">
        <v>7412</v>
      </c>
      <c r="CQ3508" s="199">
        <v>1</v>
      </c>
    </row>
    <row r="3509" spans="52:95" x14ac:dyDescent="0.25">
      <c r="AZ3509" s="230" t="s">
        <v>3965</v>
      </c>
      <c r="BA3509" s="230" t="s">
        <v>5333</v>
      </c>
      <c r="BB3509" s="230">
        <v>2</v>
      </c>
      <c r="BC3509" s="194" t="s">
        <v>7745</v>
      </c>
      <c r="BD3509" s="194" t="s">
        <v>7746</v>
      </c>
      <c r="BE3509" s="194" t="s">
        <v>7747</v>
      </c>
      <c r="BF3509" s="194" t="s">
        <v>7748</v>
      </c>
      <c r="BG3509" s="194" t="s">
        <v>7749</v>
      </c>
      <c r="BH3509" s="194" t="s">
        <v>7750</v>
      </c>
      <c r="BI3509" s="194"/>
      <c r="BJ3509" s="230">
        <v>4</v>
      </c>
      <c r="BK3509" s="230" t="s">
        <v>7751</v>
      </c>
      <c r="BL3509" s="198" t="s">
        <v>7412</v>
      </c>
      <c r="CQ3509" s="199">
        <v>1</v>
      </c>
    </row>
    <row r="3510" spans="52:95" x14ac:dyDescent="0.25">
      <c r="AZ3510" s="230" t="s">
        <v>3965</v>
      </c>
      <c r="BA3510" s="230" t="s">
        <v>5333</v>
      </c>
      <c r="BB3510" s="230">
        <v>3</v>
      </c>
      <c r="BC3510" s="194" t="s">
        <v>7781</v>
      </c>
      <c r="BD3510" s="194" t="s">
        <v>14354</v>
      </c>
      <c r="BE3510" s="194" t="s">
        <v>14352</v>
      </c>
      <c r="BH3510" s="194"/>
      <c r="BI3510" s="194"/>
      <c r="BJ3510" s="230">
        <v>4</v>
      </c>
      <c r="BK3510" s="230" t="s">
        <v>7782</v>
      </c>
      <c r="BL3510" s="198" t="s">
        <v>7412</v>
      </c>
      <c r="CQ3510" s="199">
        <v>1</v>
      </c>
    </row>
    <row r="3511" spans="52:95" x14ac:dyDescent="0.25">
      <c r="AZ3511" s="230" t="s">
        <v>3965</v>
      </c>
      <c r="BA3511" s="230" t="s">
        <v>5333</v>
      </c>
      <c r="BB3511" s="230">
        <v>4</v>
      </c>
      <c r="BC3511" s="194" t="s">
        <v>7806</v>
      </c>
      <c r="BD3511" s="194" t="s">
        <v>7807</v>
      </c>
      <c r="BE3511" s="194" t="s">
        <v>7808</v>
      </c>
      <c r="BF3511" s="194" t="s">
        <v>7654</v>
      </c>
      <c r="BG3511" s="194" t="s">
        <v>7809</v>
      </c>
      <c r="BH3511" s="194" t="s">
        <v>7810</v>
      </c>
      <c r="BI3511" s="194" t="s">
        <v>7811</v>
      </c>
      <c r="BJ3511" s="230">
        <v>4</v>
      </c>
      <c r="BK3511" s="230" t="s">
        <v>7812</v>
      </c>
      <c r="BL3511" s="198" t="s">
        <v>7412</v>
      </c>
      <c r="CQ3511" s="199">
        <v>1</v>
      </c>
    </row>
    <row r="3512" spans="52:95" x14ac:dyDescent="0.25">
      <c r="AZ3512" s="230" t="s">
        <v>3965</v>
      </c>
      <c r="BA3512" s="230" t="s">
        <v>5333</v>
      </c>
      <c r="BB3512" s="230">
        <v>5</v>
      </c>
      <c r="BC3512" s="194" t="s">
        <v>7836</v>
      </c>
      <c r="BD3512" s="194" t="s">
        <v>7837</v>
      </c>
      <c r="BE3512" s="194" t="s">
        <v>7838</v>
      </c>
      <c r="BF3512" s="194" t="s">
        <v>7839</v>
      </c>
      <c r="BG3512" s="194" t="s">
        <v>7840</v>
      </c>
      <c r="BH3512" s="194" t="s">
        <v>7533</v>
      </c>
      <c r="BI3512" s="194"/>
      <c r="BJ3512" s="230">
        <v>4</v>
      </c>
      <c r="BK3512" s="230" t="s">
        <v>7841</v>
      </c>
      <c r="BL3512" s="198" t="s">
        <v>7412</v>
      </c>
      <c r="CQ3512" s="199">
        <v>1</v>
      </c>
    </row>
    <row r="3513" spans="52:95" x14ac:dyDescent="0.25">
      <c r="AZ3513" s="230" t="s">
        <v>3986</v>
      </c>
      <c r="BA3513" s="230" t="s">
        <v>5332</v>
      </c>
      <c r="BB3513" s="230">
        <v>1</v>
      </c>
      <c r="BC3513" s="194" t="s">
        <v>7408</v>
      </c>
      <c r="BD3513" s="194" t="s">
        <v>14355</v>
      </c>
      <c r="BE3513" s="194" t="s">
        <v>14329</v>
      </c>
      <c r="BJ3513" s="230">
        <v>4</v>
      </c>
      <c r="BK3513" s="230" t="s">
        <v>7411</v>
      </c>
      <c r="BL3513" s="198" t="s">
        <v>7412</v>
      </c>
      <c r="CQ3513" s="199">
        <v>1</v>
      </c>
    </row>
    <row r="3514" spans="52:95" x14ac:dyDescent="0.25">
      <c r="AZ3514" s="230" t="s">
        <v>3986</v>
      </c>
      <c r="BA3514" s="230" t="s">
        <v>5332</v>
      </c>
      <c r="BB3514" s="230">
        <v>2</v>
      </c>
      <c r="BC3514" s="194" t="s">
        <v>7439</v>
      </c>
      <c r="BD3514" s="194" t="s">
        <v>14355</v>
      </c>
      <c r="BE3514" s="194" t="s">
        <v>7441</v>
      </c>
      <c r="BF3514" s="194" t="s">
        <v>7442</v>
      </c>
      <c r="BG3514" s="194" t="s">
        <v>7443</v>
      </c>
      <c r="BJ3514" s="230">
        <v>4</v>
      </c>
      <c r="BK3514" s="230" t="s">
        <v>7444</v>
      </c>
      <c r="BL3514" s="198" t="s">
        <v>7412</v>
      </c>
      <c r="CQ3514" s="199">
        <v>1</v>
      </c>
    </row>
    <row r="3515" spans="52:95" x14ac:dyDescent="0.25">
      <c r="AZ3515" s="230" t="s">
        <v>3986</v>
      </c>
      <c r="BA3515" s="230" t="s">
        <v>5332</v>
      </c>
      <c r="BB3515" s="230">
        <v>3</v>
      </c>
      <c r="BC3515" s="194" t="s">
        <v>7472</v>
      </c>
      <c r="BD3515" s="194" t="s">
        <v>14355</v>
      </c>
      <c r="BE3515" s="194" t="s">
        <v>14356</v>
      </c>
      <c r="BJ3515" s="230">
        <v>4</v>
      </c>
      <c r="BK3515" s="230" t="s">
        <v>7474</v>
      </c>
      <c r="BL3515" s="198" t="s">
        <v>7412</v>
      </c>
      <c r="CQ3515" s="199">
        <v>1</v>
      </c>
    </row>
    <row r="3516" spans="52:95" x14ac:dyDescent="0.25">
      <c r="AZ3516" s="230" t="s">
        <v>3986</v>
      </c>
      <c r="BA3516" s="230" t="s">
        <v>5332</v>
      </c>
      <c r="BB3516" s="230">
        <v>4</v>
      </c>
      <c r="BC3516" s="194" t="s">
        <v>7502</v>
      </c>
      <c r="BD3516" s="194" t="s">
        <v>14355</v>
      </c>
      <c r="BE3516" s="194" t="s">
        <v>14119</v>
      </c>
      <c r="BJ3516" s="230">
        <v>4</v>
      </c>
      <c r="BK3516" s="230" t="s">
        <v>7504</v>
      </c>
      <c r="BL3516" s="198" t="s">
        <v>7412</v>
      </c>
      <c r="CQ3516" s="199">
        <v>1</v>
      </c>
    </row>
    <row r="3517" spans="52:95" x14ac:dyDescent="0.25">
      <c r="AZ3517" s="230" t="s">
        <v>3986</v>
      </c>
      <c r="BA3517" s="230" t="s">
        <v>5332</v>
      </c>
      <c r="BB3517" s="230">
        <v>5</v>
      </c>
      <c r="BC3517" s="194" t="s">
        <v>7529</v>
      </c>
      <c r="BD3517" s="194" t="s">
        <v>14355</v>
      </c>
      <c r="BE3517" s="194" t="s">
        <v>14357</v>
      </c>
      <c r="BF3517" s="194" t="s">
        <v>7532</v>
      </c>
      <c r="BG3517" s="194" t="s">
        <v>7533</v>
      </c>
      <c r="BJ3517" s="230">
        <v>4</v>
      </c>
      <c r="BK3517" s="230" t="s">
        <v>7534</v>
      </c>
      <c r="BL3517" s="198" t="s">
        <v>7412</v>
      </c>
      <c r="CQ3517" s="199">
        <v>1</v>
      </c>
    </row>
    <row r="3518" spans="52:95" x14ac:dyDescent="0.25">
      <c r="AZ3518" s="230" t="s">
        <v>3986</v>
      </c>
      <c r="BA3518" s="230" t="s">
        <v>7562</v>
      </c>
      <c r="BB3518" s="230">
        <v>1</v>
      </c>
      <c r="BC3518" s="194" t="s">
        <v>7563</v>
      </c>
      <c r="BD3518" s="194" t="s">
        <v>14358</v>
      </c>
      <c r="BJ3518" s="230">
        <v>4</v>
      </c>
      <c r="BK3518" s="230" t="s">
        <v>7564</v>
      </c>
      <c r="BL3518" s="198" t="s">
        <v>7412</v>
      </c>
      <c r="CQ3518" s="199">
        <v>1</v>
      </c>
    </row>
    <row r="3519" spans="52:95" x14ac:dyDescent="0.25">
      <c r="AZ3519" s="230" t="s">
        <v>3986</v>
      </c>
      <c r="BA3519" s="230" t="s">
        <v>7562</v>
      </c>
      <c r="BB3519" s="230">
        <v>2</v>
      </c>
      <c r="BC3519" s="194" t="s">
        <v>7589</v>
      </c>
      <c r="BD3519" s="194" t="s">
        <v>7590</v>
      </c>
      <c r="BE3519" s="194" t="s">
        <v>7591</v>
      </c>
      <c r="BF3519" s="194" t="s">
        <v>7443</v>
      </c>
      <c r="BG3519" s="194" t="s">
        <v>7442</v>
      </c>
      <c r="BH3519" s="230" t="s">
        <v>7592</v>
      </c>
      <c r="BJ3519" s="230">
        <v>4</v>
      </c>
      <c r="BK3519" s="230" t="s">
        <v>7593</v>
      </c>
      <c r="BL3519" s="198" t="s">
        <v>7412</v>
      </c>
      <c r="CQ3519" s="199">
        <v>1</v>
      </c>
    </row>
    <row r="3520" spans="52:95" x14ac:dyDescent="0.25">
      <c r="AZ3520" s="230" t="s">
        <v>3986</v>
      </c>
      <c r="BA3520" s="230" t="s">
        <v>7562</v>
      </c>
      <c r="BB3520" s="230">
        <v>3</v>
      </c>
      <c r="BC3520" s="194" t="s">
        <v>7620</v>
      </c>
      <c r="BD3520" s="194" t="s">
        <v>14356</v>
      </c>
      <c r="BJ3520" s="230">
        <v>4</v>
      </c>
      <c r="BK3520" s="230" t="s">
        <v>7622</v>
      </c>
      <c r="BL3520" s="198" t="s">
        <v>7412</v>
      </c>
      <c r="CQ3520" s="199">
        <v>1</v>
      </c>
    </row>
    <row r="3521" spans="52:95" x14ac:dyDescent="0.25">
      <c r="AZ3521" s="230" t="s">
        <v>3986</v>
      </c>
      <c r="BA3521" s="230" t="s">
        <v>7562</v>
      </c>
      <c r="BB3521" s="230">
        <v>4</v>
      </c>
      <c r="BC3521" s="194" t="s">
        <v>7649</v>
      </c>
      <c r="BD3521" s="194" t="s">
        <v>7650</v>
      </c>
      <c r="BE3521" s="194" t="s">
        <v>7651</v>
      </c>
      <c r="BF3521" s="194" t="s">
        <v>7652</v>
      </c>
      <c r="BG3521" s="194" t="s">
        <v>7653</v>
      </c>
      <c r="BH3521" s="230" t="s">
        <v>7654</v>
      </c>
      <c r="BI3521" s="230" t="s">
        <v>7655</v>
      </c>
      <c r="BJ3521" s="230">
        <v>4</v>
      </c>
      <c r="BK3521" s="230" t="s">
        <v>7656</v>
      </c>
      <c r="BL3521" s="198" t="s">
        <v>7412</v>
      </c>
      <c r="CQ3521" s="199">
        <v>1</v>
      </c>
    </row>
    <row r="3522" spans="52:95" x14ac:dyDescent="0.25">
      <c r="AZ3522" s="230" t="s">
        <v>3986</v>
      </c>
      <c r="BA3522" s="230" t="s">
        <v>7562</v>
      </c>
      <c r="BB3522" s="230">
        <v>5</v>
      </c>
      <c r="BC3522" s="194" t="s">
        <v>7686</v>
      </c>
      <c r="BD3522" s="194" t="s">
        <v>7687</v>
      </c>
      <c r="BE3522" s="194" t="s">
        <v>7688</v>
      </c>
      <c r="BF3522" s="194" t="s">
        <v>7689</v>
      </c>
      <c r="BG3522" s="194" t="s">
        <v>7690</v>
      </c>
      <c r="BH3522" s="230" t="s">
        <v>7691</v>
      </c>
      <c r="BJ3522" s="230">
        <v>4</v>
      </c>
      <c r="BK3522" s="230" t="s">
        <v>7692</v>
      </c>
      <c r="BL3522" s="198" t="s">
        <v>7412</v>
      </c>
      <c r="CQ3522" s="199">
        <v>1</v>
      </c>
    </row>
    <row r="3523" spans="52:95" x14ac:dyDescent="0.25">
      <c r="AZ3523" s="230" t="s">
        <v>3986</v>
      </c>
      <c r="BA3523" s="230" t="s">
        <v>5333</v>
      </c>
      <c r="BB3523" s="230">
        <v>1</v>
      </c>
      <c r="BC3523" s="194" t="s">
        <v>7719</v>
      </c>
      <c r="BD3523" s="194" t="s">
        <v>14329</v>
      </c>
      <c r="BH3523" s="194"/>
      <c r="BI3523" s="194"/>
      <c r="BJ3523" s="230">
        <v>4</v>
      </c>
      <c r="BK3523" s="230" t="s">
        <v>7720</v>
      </c>
      <c r="BL3523" s="198" t="s">
        <v>7412</v>
      </c>
      <c r="CQ3523" s="199">
        <v>1</v>
      </c>
    </row>
    <row r="3524" spans="52:95" x14ac:dyDescent="0.25">
      <c r="AZ3524" s="230" t="s">
        <v>3986</v>
      </c>
      <c r="BA3524" s="230" t="s">
        <v>5333</v>
      </c>
      <c r="BB3524" s="230">
        <v>2</v>
      </c>
      <c r="BC3524" s="194" t="s">
        <v>7745</v>
      </c>
      <c r="BD3524" s="194" t="s">
        <v>7746</v>
      </c>
      <c r="BE3524" s="194" t="s">
        <v>7747</v>
      </c>
      <c r="BF3524" s="194" t="s">
        <v>7748</v>
      </c>
      <c r="BG3524" s="194" t="s">
        <v>7749</v>
      </c>
      <c r="BH3524" s="194" t="s">
        <v>7750</v>
      </c>
      <c r="BI3524" s="194"/>
      <c r="BJ3524" s="230">
        <v>4</v>
      </c>
      <c r="BK3524" s="230" t="s">
        <v>7751</v>
      </c>
      <c r="BL3524" s="198" t="s">
        <v>7412</v>
      </c>
      <c r="CQ3524" s="199">
        <v>1</v>
      </c>
    </row>
    <row r="3525" spans="52:95" x14ac:dyDescent="0.25">
      <c r="AZ3525" s="230" t="s">
        <v>3986</v>
      </c>
      <c r="BA3525" s="230" t="s">
        <v>5333</v>
      </c>
      <c r="BB3525" s="230">
        <v>3</v>
      </c>
      <c r="BC3525" s="194" t="s">
        <v>7781</v>
      </c>
      <c r="BD3525" s="194" t="s">
        <v>14359</v>
      </c>
      <c r="BE3525" s="194" t="s">
        <v>14356</v>
      </c>
      <c r="BH3525" s="194"/>
      <c r="BI3525" s="194"/>
      <c r="BJ3525" s="230">
        <v>4</v>
      </c>
      <c r="BK3525" s="230" t="s">
        <v>7782</v>
      </c>
      <c r="BL3525" s="198" t="s">
        <v>7412</v>
      </c>
      <c r="CQ3525" s="199">
        <v>1</v>
      </c>
    </row>
    <row r="3526" spans="52:95" x14ac:dyDescent="0.25">
      <c r="AZ3526" s="230" t="s">
        <v>3986</v>
      </c>
      <c r="BA3526" s="230" t="s">
        <v>5333</v>
      </c>
      <c r="BB3526" s="230">
        <v>4</v>
      </c>
      <c r="BC3526" s="194" t="s">
        <v>7806</v>
      </c>
      <c r="BD3526" s="194" t="s">
        <v>7807</v>
      </c>
      <c r="BE3526" s="194" t="s">
        <v>7808</v>
      </c>
      <c r="BF3526" s="194" t="s">
        <v>7654</v>
      </c>
      <c r="BG3526" s="194" t="s">
        <v>7809</v>
      </c>
      <c r="BH3526" s="194" t="s">
        <v>7810</v>
      </c>
      <c r="BI3526" s="194" t="s">
        <v>7811</v>
      </c>
      <c r="BJ3526" s="230">
        <v>4</v>
      </c>
      <c r="BK3526" s="230" t="s">
        <v>7812</v>
      </c>
      <c r="BL3526" s="198" t="s">
        <v>7412</v>
      </c>
      <c r="CQ3526" s="199">
        <v>1</v>
      </c>
    </row>
    <row r="3527" spans="52:95" x14ac:dyDescent="0.25">
      <c r="AZ3527" s="230" t="s">
        <v>3986</v>
      </c>
      <c r="BA3527" s="230" t="s">
        <v>5333</v>
      </c>
      <c r="BB3527" s="230">
        <v>5</v>
      </c>
      <c r="BC3527" s="194" t="s">
        <v>7836</v>
      </c>
      <c r="BD3527" s="194" t="s">
        <v>7837</v>
      </c>
      <c r="BE3527" s="194" t="s">
        <v>7838</v>
      </c>
      <c r="BF3527" s="194" t="s">
        <v>7839</v>
      </c>
      <c r="BG3527" s="194" t="s">
        <v>7840</v>
      </c>
      <c r="BH3527" s="194" t="s">
        <v>7533</v>
      </c>
      <c r="BI3527" s="194"/>
      <c r="BJ3527" s="230">
        <v>4</v>
      </c>
      <c r="BK3527" s="230" t="s">
        <v>7841</v>
      </c>
      <c r="BL3527" s="198" t="s">
        <v>7412</v>
      </c>
      <c r="CQ3527" s="199">
        <v>1</v>
      </c>
    </row>
    <row r="3528" spans="52:95" x14ac:dyDescent="0.25">
      <c r="AZ3528" s="230" t="s">
        <v>12453</v>
      </c>
      <c r="BA3528" s="230" t="s">
        <v>5332</v>
      </c>
      <c r="BB3528" s="230">
        <v>1</v>
      </c>
      <c r="BC3528" s="194" t="s">
        <v>7408</v>
      </c>
      <c r="BD3528" s="194" t="s">
        <v>14360</v>
      </c>
      <c r="BE3528" s="194" t="s">
        <v>14329</v>
      </c>
      <c r="BJ3528" s="230">
        <v>4</v>
      </c>
      <c r="BK3528" s="230" t="s">
        <v>7411</v>
      </c>
      <c r="BL3528" s="198" t="s">
        <v>7412</v>
      </c>
      <c r="CQ3528" s="199">
        <v>1</v>
      </c>
    </row>
    <row r="3529" spans="52:95" x14ac:dyDescent="0.25">
      <c r="AZ3529" s="230" t="s">
        <v>12453</v>
      </c>
      <c r="BA3529" s="230" t="s">
        <v>5332</v>
      </c>
      <c r="BB3529" s="230">
        <v>2</v>
      </c>
      <c r="BC3529" s="194" t="s">
        <v>7439</v>
      </c>
      <c r="BD3529" s="194" t="s">
        <v>14360</v>
      </c>
      <c r="BE3529" s="194" t="s">
        <v>7441</v>
      </c>
      <c r="BF3529" s="194" t="s">
        <v>7442</v>
      </c>
      <c r="BG3529" s="194" t="s">
        <v>7443</v>
      </c>
      <c r="BJ3529" s="230">
        <v>4</v>
      </c>
      <c r="BK3529" s="230" t="s">
        <v>7444</v>
      </c>
      <c r="BL3529" s="198" t="s">
        <v>7412</v>
      </c>
      <c r="CQ3529" s="199">
        <v>1</v>
      </c>
    </row>
    <row r="3530" spans="52:95" x14ac:dyDescent="0.25">
      <c r="AZ3530" s="230" t="s">
        <v>12453</v>
      </c>
      <c r="BA3530" s="230" t="s">
        <v>5332</v>
      </c>
      <c r="BB3530" s="230">
        <v>3</v>
      </c>
      <c r="BC3530" s="194" t="s">
        <v>7472</v>
      </c>
      <c r="BD3530" s="194" t="s">
        <v>14360</v>
      </c>
      <c r="BE3530" s="194" t="s">
        <v>14361</v>
      </c>
      <c r="BJ3530" s="230">
        <v>4</v>
      </c>
      <c r="BK3530" s="230" t="s">
        <v>7474</v>
      </c>
      <c r="BL3530" s="198" t="s">
        <v>7412</v>
      </c>
      <c r="CQ3530" s="199">
        <v>1</v>
      </c>
    </row>
    <row r="3531" spans="52:95" x14ac:dyDescent="0.25">
      <c r="AZ3531" s="230" t="s">
        <v>12453</v>
      </c>
      <c r="BA3531" s="230" t="s">
        <v>5332</v>
      </c>
      <c r="BB3531" s="230">
        <v>4</v>
      </c>
      <c r="BC3531" s="194" t="s">
        <v>7502</v>
      </c>
      <c r="BD3531" s="194" t="s">
        <v>14360</v>
      </c>
      <c r="BE3531" s="194" t="s">
        <v>14119</v>
      </c>
      <c r="BJ3531" s="230">
        <v>4</v>
      </c>
      <c r="BK3531" s="230" t="s">
        <v>7504</v>
      </c>
      <c r="BL3531" s="198" t="s">
        <v>7412</v>
      </c>
      <c r="CQ3531" s="199">
        <v>1</v>
      </c>
    </row>
    <row r="3532" spans="52:95" x14ac:dyDescent="0.25">
      <c r="AZ3532" s="230" t="s">
        <v>12453</v>
      </c>
      <c r="BA3532" s="230" t="s">
        <v>5332</v>
      </c>
      <c r="BB3532" s="230">
        <v>5</v>
      </c>
      <c r="BC3532" s="194" t="s">
        <v>7529</v>
      </c>
      <c r="BD3532" s="194" t="s">
        <v>14360</v>
      </c>
      <c r="BE3532" s="194" t="s">
        <v>14362</v>
      </c>
      <c r="BF3532" s="194" t="s">
        <v>7532</v>
      </c>
      <c r="BG3532" s="194" t="s">
        <v>7533</v>
      </c>
      <c r="BJ3532" s="230">
        <v>4</v>
      </c>
      <c r="BK3532" s="230" t="s">
        <v>7534</v>
      </c>
      <c r="BL3532" s="198" t="s">
        <v>7412</v>
      </c>
      <c r="CQ3532" s="199">
        <v>1</v>
      </c>
    </row>
    <row r="3533" spans="52:95" x14ac:dyDescent="0.25">
      <c r="AZ3533" s="230" t="s">
        <v>12453</v>
      </c>
      <c r="BA3533" s="230" t="s">
        <v>7562</v>
      </c>
      <c r="BB3533" s="230">
        <v>1</v>
      </c>
      <c r="BC3533" s="194" t="s">
        <v>7563</v>
      </c>
      <c r="BD3533" s="194" t="s">
        <v>14338</v>
      </c>
      <c r="BJ3533" s="230">
        <v>4</v>
      </c>
      <c r="BK3533" s="230" t="s">
        <v>7564</v>
      </c>
      <c r="BL3533" s="198" t="s">
        <v>7412</v>
      </c>
      <c r="CQ3533" s="199">
        <v>1</v>
      </c>
    </row>
    <row r="3534" spans="52:95" x14ac:dyDescent="0.25">
      <c r="AZ3534" s="230" t="s">
        <v>12453</v>
      </c>
      <c r="BA3534" s="230" t="s">
        <v>7562</v>
      </c>
      <c r="BB3534" s="230">
        <v>2</v>
      </c>
      <c r="BC3534" s="194" t="s">
        <v>7589</v>
      </c>
      <c r="BD3534" s="194" t="s">
        <v>7590</v>
      </c>
      <c r="BE3534" s="194" t="s">
        <v>7591</v>
      </c>
      <c r="BF3534" s="194" t="s">
        <v>7443</v>
      </c>
      <c r="BG3534" s="194" t="s">
        <v>7442</v>
      </c>
      <c r="BH3534" s="230" t="s">
        <v>7592</v>
      </c>
      <c r="BJ3534" s="230">
        <v>4</v>
      </c>
      <c r="BK3534" s="230" t="s">
        <v>7593</v>
      </c>
      <c r="BL3534" s="198" t="s">
        <v>7412</v>
      </c>
      <c r="CQ3534" s="199">
        <v>1</v>
      </c>
    </row>
    <row r="3535" spans="52:95" x14ac:dyDescent="0.25">
      <c r="AZ3535" s="230" t="s">
        <v>12453</v>
      </c>
      <c r="BA3535" s="230" t="s">
        <v>7562</v>
      </c>
      <c r="BB3535" s="230">
        <v>3</v>
      </c>
      <c r="BC3535" s="194" t="s">
        <v>7620</v>
      </c>
      <c r="BD3535" s="194" t="s">
        <v>14361</v>
      </c>
      <c r="BJ3535" s="230">
        <v>4</v>
      </c>
      <c r="BK3535" s="230" t="s">
        <v>7622</v>
      </c>
      <c r="BL3535" s="198" t="s">
        <v>7412</v>
      </c>
      <c r="CQ3535" s="199">
        <v>1</v>
      </c>
    </row>
    <row r="3536" spans="52:95" x14ac:dyDescent="0.25">
      <c r="AZ3536" s="230" t="s">
        <v>12453</v>
      </c>
      <c r="BA3536" s="230" t="s">
        <v>7562</v>
      </c>
      <c r="BB3536" s="230">
        <v>4</v>
      </c>
      <c r="BC3536" s="194" t="s">
        <v>7649</v>
      </c>
      <c r="BD3536" s="194" t="s">
        <v>7650</v>
      </c>
      <c r="BE3536" s="194" t="s">
        <v>7651</v>
      </c>
      <c r="BF3536" s="194" t="s">
        <v>7652</v>
      </c>
      <c r="BG3536" s="194" t="s">
        <v>7653</v>
      </c>
      <c r="BH3536" s="230" t="s">
        <v>7654</v>
      </c>
      <c r="BI3536" s="230" t="s">
        <v>7655</v>
      </c>
      <c r="BJ3536" s="230">
        <v>4</v>
      </c>
      <c r="BK3536" s="230" t="s">
        <v>7656</v>
      </c>
      <c r="BL3536" s="198" t="s">
        <v>7412</v>
      </c>
      <c r="CQ3536" s="199">
        <v>1</v>
      </c>
    </row>
    <row r="3537" spans="52:95" x14ac:dyDescent="0.25">
      <c r="AZ3537" s="230" t="s">
        <v>12453</v>
      </c>
      <c r="BA3537" s="230" t="s">
        <v>7562</v>
      </c>
      <c r="BB3537" s="230">
        <v>5</v>
      </c>
      <c r="BC3537" s="194" t="s">
        <v>7686</v>
      </c>
      <c r="BD3537" s="194" t="s">
        <v>7687</v>
      </c>
      <c r="BE3537" s="194" t="s">
        <v>7688</v>
      </c>
      <c r="BF3537" s="194" t="s">
        <v>7689</v>
      </c>
      <c r="BG3537" s="194" t="s">
        <v>7690</v>
      </c>
      <c r="BH3537" s="230" t="s">
        <v>7691</v>
      </c>
      <c r="BJ3537" s="230">
        <v>4</v>
      </c>
      <c r="BK3537" s="230" t="s">
        <v>7692</v>
      </c>
      <c r="BL3537" s="198" t="s">
        <v>7412</v>
      </c>
      <c r="CQ3537" s="199">
        <v>1</v>
      </c>
    </row>
    <row r="3538" spans="52:95" x14ac:dyDescent="0.25">
      <c r="AZ3538" s="230" t="s">
        <v>12453</v>
      </c>
      <c r="BA3538" s="230" t="s">
        <v>5333</v>
      </c>
      <c r="BB3538" s="230">
        <v>1</v>
      </c>
      <c r="BC3538" s="194" t="s">
        <v>7719</v>
      </c>
      <c r="BD3538" s="194" t="s">
        <v>14329</v>
      </c>
      <c r="BH3538" s="194"/>
      <c r="BI3538" s="194"/>
      <c r="BJ3538" s="230">
        <v>4</v>
      </c>
      <c r="BK3538" s="230" t="s">
        <v>7720</v>
      </c>
      <c r="BL3538" s="198" t="s">
        <v>7412</v>
      </c>
      <c r="CQ3538" s="199">
        <v>1</v>
      </c>
    </row>
    <row r="3539" spans="52:95" x14ac:dyDescent="0.25">
      <c r="AZ3539" s="230" t="s">
        <v>12453</v>
      </c>
      <c r="BA3539" s="230" t="s">
        <v>5333</v>
      </c>
      <c r="BB3539" s="230">
        <v>2</v>
      </c>
      <c r="BC3539" s="194" t="s">
        <v>7745</v>
      </c>
      <c r="BD3539" s="194" t="s">
        <v>7746</v>
      </c>
      <c r="BE3539" s="194" t="s">
        <v>7747</v>
      </c>
      <c r="BF3539" s="194" t="s">
        <v>7748</v>
      </c>
      <c r="BG3539" s="194" t="s">
        <v>7749</v>
      </c>
      <c r="BH3539" s="194" t="s">
        <v>7750</v>
      </c>
      <c r="BI3539" s="194"/>
      <c r="BJ3539" s="230">
        <v>4</v>
      </c>
      <c r="BK3539" s="230" t="s">
        <v>7751</v>
      </c>
      <c r="BL3539" s="198" t="s">
        <v>7412</v>
      </c>
      <c r="CQ3539" s="199">
        <v>1</v>
      </c>
    </row>
    <row r="3540" spans="52:95" x14ac:dyDescent="0.25">
      <c r="AZ3540" s="230" t="s">
        <v>12453</v>
      </c>
      <c r="BA3540" s="230" t="s">
        <v>5333</v>
      </c>
      <c r="BB3540" s="230">
        <v>3</v>
      </c>
      <c r="BC3540" s="194" t="s">
        <v>7781</v>
      </c>
      <c r="BD3540" s="194" t="s">
        <v>14363</v>
      </c>
      <c r="BE3540" s="194" t="s">
        <v>14361</v>
      </c>
      <c r="BH3540" s="194"/>
      <c r="BI3540" s="194"/>
      <c r="BJ3540" s="230">
        <v>4</v>
      </c>
      <c r="BK3540" s="230" t="s">
        <v>7782</v>
      </c>
      <c r="BL3540" s="198" t="s">
        <v>7412</v>
      </c>
      <c r="CQ3540" s="199">
        <v>1</v>
      </c>
    </row>
    <row r="3541" spans="52:95" x14ac:dyDescent="0.25">
      <c r="AZ3541" s="230" t="s">
        <v>12453</v>
      </c>
      <c r="BA3541" s="230" t="s">
        <v>5333</v>
      </c>
      <c r="BB3541" s="230">
        <v>4</v>
      </c>
      <c r="BC3541" s="194" t="s">
        <v>7806</v>
      </c>
      <c r="BD3541" s="194" t="s">
        <v>7807</v>
      </c>
      <c r="BE3541" s="194" t="s">
        <v>7808</v>
      </c>
      <c r="BF3541" s="194" t="s">
        <v>7654</v>
      </c>
      <c r="BG3541" s="194" t="s">
        <v>7809</v>
      </c>
      <c r="BH3541" s="194" t="s">
        <v>7810</v>
      </c>
      <c r="BI3541" s="194" t="s">
        <v>7811</v>
      </c>
      <c r="BJ3541" s="230">
        <v>4</v>
      </c>
      <c r="BK3541" s="230" t="s">
        <v>7812</v>
      </c>
      <c r="BL3541" s="198" t="s">
        <v>7412</v>
      </c>
      <c r="CQ3541" s="199">
        <v>1</v>
      </c>
    </row>
    <row r="3542" spans="52:95" x14ac:dyDescent="0.25">
      <c r="AZ3542" s="230" t="s">
        <v>12453</v>
      </c>
      <c r="BA3542" s="230" t="s">
        <v>5333</v>
      </c>
      <c r="BB3542" s="230">
        <v>5</v>
      </c>
      <c r="BC3542" s="194" t="s">
        <v>7836</v>
      </c>
      <c r="BD3542" s="194" t="s">
        <v>7837</v>
      </c>
      <c r="BE3542" s="194" t="s">
        <v>7838</v>
      </c>
      <c r="BF3542" s="194" t="s">
        <v>7839</v>
      </c>
      <c r="BG3542" s="194" t="s">
        <v>7840</v>
      </c>
      <c r="BH3542" s="194" t="s">
        <v>7533</v>
      </c>
      <c r="BI3542" s="194"/>
      <c r="BJ3542" s="230">
        <v>4</v>
      </c>
      <c r="BK3542" s="230" t="s">
        <v>7841</v>
      </c>
      <c r="BL3542" s="198" t="s">
        <v>7412</v>
      </c>
      <c r="CQ3542" s="199">
        <v>1</v>
      </c>
    </row>
    <row r="3543" spans="52:95" x14ac:dyDescent="0.25">
      <c r="AZ3543" s="230" t="s">
        <v>12468</v>
      </c>
      <c r="BA3543" s="230" t="s">
        <v>5332</v>
      </c>
      <c r="BB3543" s="230">
        <v>1</v>
      </c>
      <c r="BC3543" s="194" t="s">
        <v>7408</v>
      </c>
      <c r="BD3543" s="194" t="s">
        <v>14364</v>
      </c>
      <c r="BE3543" s="194" t="s">
        <v>14329</v>
      </c>
      <c r="BF3543" s="194" t="s">
        <v>13457</v>
      </c>
      <c r="BJ3543" s="230">
        <v>4</v>
      </c>
      <c r="BK3543" s="230" t="s">
        <v>7411</v>
      </c>
      <c r="BL3543" s="198" t="s">
        <v>7412</v>
      </c>
      <c r="CQ3543" s="199">
        <v>1</v>
      </c>
    </row>
    <row r="3544" spans="52:95" x14ac:dyDescent="0.25">
      <c r="AZ3544" s="230" t="s">
        <v>12468</v>
      </c>
      <c r="BA3544" s="230" t="s">
        <v>5332</v>
      </c>
      <c r="BB3544" s="230">
        <v>2</v>
      </c>
      <c r="BC3544" s="194" t="s">
        <v>7439</v>
      </c>
      <c r="BD3544" s="194" t="s">
        <v>14364</v>
      </c>
      <c r="BE3544" s="194" t="s">
        <v>7441</v>
      </c>
      <c r="BF3544" s="194" t="s">
        <v>7442</v>
      </c>
      <c r="BG3544" s="194" t="s">
        <v>7443</v>
      </c>
      <c r="BJ3544" s="230">
        <v>4</v>
      </c>
      <c r="BK3544" s="230" t="s">
        <v>7444</v>
      </c>
      <c r="BL3544" s="198" t="s">
        <v>7412</v>
      </c>
      <c r="CQ3544" s="199">
        <v>1</v>
      </c>
    </row>
    <row r="3545" spans="52:95" x14ac:dyDescent="0.25">
      <c r="AZ3545" s="230" t="s">
        <v>12468</v>
      </c>
      <c r="BA3545" s="230" t="s">
        <v>5332</v>
      </c>
      <c r="BB3545" s="230">
        <v>3</v>
      </c>
      <c r="BC3545" s="194" t="s">
        <v>7472</v>
      </c>
      <c r="BD3545" s="194" t="s">
        <v>14364</v>
      </c>
      <c r="BE3545" s="194" t="s">
        <v>14365</v>
      </c>
      <c r="BJ3545" s="230">
        <v>4</v>
      </c>
      <c r="BK3545" s="230" t="s">
        <v>7474</v>
      </c>
      <c r="BL3545" s="198" t="s">
        <v>7412</v>
      </c>
      <c r="CQ3545" s="199">
        <v>1</v>
      </c>
    </row>
    <row r="3546" spans="52:95" x14ac:dyDescent="0.25">
      <c r="AZ3546" s="230" t="s">
        <v>12468</v>
      </c>
      <c r="BA3546" s="230" t="s">
        <v>5332</v>
      </c>
      <c r="BB3546" s="230">
        <v>4</v>
      </c>
      <c r="BC3546" s="194" t="s">
        <v>7502</v>
      </c>
      <c r="BD3546" s="194" t="s">
        <v>14364</v>
      </c>
      <c r="BE3546" s="194" t="s">
        <v>14119</v>
      </c>
      <c r="BJ3546" s="230">
        <v>4</v>
      </c>
      <c r="BK3546" s="230" t="s">
        <v>7504</v>
      </c>
      <c r="BL3546" s="198" t="s">
        <v>7412</v>
      </c>
      <c r="CQ3546" s="199">
        <v>1</v>
      </c>
    </row>
    <row r="3547" spans="52:95" x14ac:dyDescent="0.25">
      <c r="AZ3547" s="230" t="s">
        <v>12468</v>
      </c>
      <c r="BA3547" s="230" t="s">
        <v>5332</v>
      </c>
      <c r="BB3547" s="230">
        <v>5</v>
      </c>
      <c r="BC3547" s="194" t="s">
        <v>7529</v>
      </c>
      <c r="BD3547" s="194" t="s">
        <v>14364</v>
      </c>
      <c r="BE3547" s="194" t="s">
        <v>14366</v>
      </c>
      <c r="BF3547" s="194" t="s">
        <v>7532</v>
      </c>
      <c r="BG3547" s="194" t="s">
        <v>7533</v>
      </c>
      <c r="BJ3547" s="230">
        <v>4</v>
      </c>
      <c r="BK3547" s="230" t="s">
        <v>7534</v>
      </c>
      <c r="BL3547" s="198" t="s">
        <v>7412</v>
      </c>
      <c r="CQ3547" s="199">
        <v>1</v>
      </c>
    </row>
    <row r="3548" spans="52:95" x14ac:dyDescent="0.25">
      <c r="AZ3548" s="230" t="s">
        <v>12468</v>
      </c>
      <c r="BA3548" s="230" t="s">
        <v>7562</v>
      </c>
      <c r="BB3548" s="230">
        <v>1</v>
      </c>
      <c r="BC3548" s="194" t="s">
        <v>7563</v>
      </c>
      <c r="BD3548" s="194" t="s">
        <v>14326</v>
      </c>
      <c r="BJ3548" s="230">
        <v>4</v>
      </c>
      <c r="BK3548" s="230" t="s">
        <v>7564</v>
      </c>
      <c r="BL3548" s="198" t="s">
        <v>7412</v>
      </c>
      <c r="CQ3548" s="199">
        <v>1</v>
      </c>
    </row>
    <row r="3549" spans="52:95" x14ac:dyDescent="0.25">
      <c r="AZ3549" s="230" t="s">
        <v>12468</v>
      </c>
      <c r="BA3549" s="230" t="s">
        <v>7562</v>
      </c>
      <c r="BB3549" s="230">
        <v>2</v>
      </c>
      <c r="BC3549" s="194" t="s">
        <v>7589</v>
      </c>
      <c r="BD3549" s="194" t="s">
        <v>7590</v>
      </c>
      <c r="BE3549" s="194" t="s">
        <v>7591</v>
      </c>
      <c r="BF3549" s="194" t="s">
        <v>7443</v>
      </c>
      <c r="BG3549" s="194" t="s">
        <v>7442</v>
      </c>
      <c r="BH3549" s="230" t="s">
        <v>7592</v>
      </c>
      <c r="BJ3549" s="230">
        <v>4</v>
      </c>
      <c r="BK3549" s="230" t="s">
        <v>7593</v>
      </c>
      <c r="BL3549" s="198" t="s">
        <v>7412</v>
      </c>
      <c r="CQ3549" s="199">
        <v>1</v>
      </c>
    </row>
    <row r="3550" spans="52:95" x14ac:dyDescent="0.25">
      <c r="AZ3550" s="230" t="s">
        <v>12468</v>
      </c>
      <c r="BA3550" s="230" t="s">
        <v>7562</v>
      </c>
      <c r="BB3550" s="230">
        <v>3</v>
      </c>
      <c r="BC3550" s="194" t="s">
        <v>7620</v>
      </c>
      <c r="BD3550" s="194" t="s">
        <v>14365</v>
      </c>
      <c r="BJ3550" s="230">
        <v>4</v>
      </c>
      <c r="BK3550" s="230" t="s">
        <v>7622</v>
      </c>
      <c r="BL3550" s="198" t="s">
        <v>7412</v>
      </c>
      <c r="CQ3550" s="199">
        <v>1</v>
      </c>
    </row>
    <row r="3551" spans="52:95" x14ac:dyDescent="0.25">
      <c r="AZ3551" s="230" t="s">
        <v>12468</v>
      </c>
      <c r="BA3551" s="230" t="s">
        <v>7562</v>
      </c>
      <c r="BB3551" s="230">
        <v>4</v>
      </c>
      <c r="BC3551" s="194" t="s">
        <v>7649</v>
      </c>
      <c r="BD3551" s="194" t="s">
        <v>7650</v>
      </c>
      <c r="BE3551" s="194" t="s">
        <v>7651</v>
      </c>
      <c r="BF3551" s="194" t="s">
        <v>7652</v>
      </c>
      <c r="BG3551" s="194" t="s">
        <v>7653</v>
      </c>
      <c r="BH3551" s="230" t="s">
        <v>7654</v>
      </c>
      <c r="BI3551" s="230" t="s">
        <v>7655</v>
      </c>
      <c r="BJ3551" s="230">
        <v>4</v>
      </c>
      <c r="BK3551" s="230" t="s">
        <v>7656</v>
      </c>
      <c r="BL3551" s="198" t="s">
        <v>7412</v>
      </c>
      <c r="CQ3551" s="199">
        <v>1</v>
      </c>
    </row>
    <row r="3552" spans="52:95" x14ac:dyDescent="0.25">
      <c r="AZ3552" s="230" t="s">
        <v>12468</v>
      </c>
      <c r="BA3552" s="230" t="s">
        <v>7562</v>
      </c>
      <c r="BB3552" s="230">
        <v>5</v>
      </c>
      <c r="BC3552" s="194" t="s">
        <v>7686</v>
      </c>
      <c r="BD3552" s="194" t="s">
        <v>7687</v>
      </c>
      <c r="BE3552" s="194" t="s">
        <v>7688</v>
      </c>
      <c r="BF3552" s="194" t="s">
        <v>7689</v>
      </c>
      <c r="BG3552" s="194" t="s">
        <v>7690</v>
      </c>
      <c r="BH3552" s="230" t="s">
        <v>7691</v>
      </c>
      <c r="BJ3552" s="230">
        <v>4</v>
      </c>
      <c r="BK3552" s="230" t="s">
        <v>7692</v>
      </c>
      <c r="BL3552" s="198" t="s">
        <v>7412</v>
      </c>
      <c r="CQ3552" s="199">
        <v>1</v>
      </c>
    </row>
    <row r="3553" spans="52:95" x14ac:dyDescent="0.25">
      <c r="AZ3553" s="230" t="s">
        <v>12468</v>
      </c>
      <c r="BA3553" s="230" t="s">
        <v>5333</v>
      </c>
      <c r="BB3553" s="230">
        <v>1</v>
      </c>
      <c r="BC3553" s="194" t="s">
        <v>7719</v>
      </c>
      <c r="BD3553" s="194" t="s">
        <v>14329</v>
      </c>
      <c r="BE3553" s="194" t="s">
        <v>13457</v>
      </c>
      <c r="BH3553" s="194"/>
      <c r="BI3553" s="194"/>
      <c r="BJ3553" s="230">
        <v>4</v>
      </c>
      <c r="BK3553" s="230" t="s">
        <v>7720</v>
      </c>
      <c r="BL3553" s="198" t="s">
        <v>7412</v>
      </c>
      <c r="CQ3553" s="199">
        <v>1</v>
      </c>
    </row>
    <row r="3554" spans="52:95" x14ac:dyDescent="0.25">
      <c r="AZ3554" s="230" t="s">
        <v>12468</v>
      </c>
      <c r="BA3554" s="230" t="s">
        <v>5333</v>
      </c>
      <c r="BB3554" s="230">
        <v>2</v>
      </c>
      <c r="BC3554" s="194" t="s">
        <v>7745</v>
      </c>
      <c r="BD3554" s="194" t="s">
        <v>7746</v>
      </c>
      <c r="BE3554" s="194" t="s">
        <v>7747</v>
      </c>
      <c r="BF3554" s="194" t="s">
        <v>7748</v>
      </c>
      <c r="BG3554" s="194" t="s">
        <v>7749</v>
      </c>
      <c r="BH3554" s="194" t="s">
        <v>7750</v>
      </c>
      <c r="BI3554" s="194"/>
      <c r="BJ3554" s="230">
        <v>4</v>
      </c>
      <c r="BK3554" s="230" t="s">
        <v>7751</v>
      </c>
      <c r="BL3554" s="198" t="s">
        <v>7412</v>
      </c>
      <c r="CQ3554" s="199">
        <v>1</v>
      </c>
    </row>
    <row r="3555" spans="52:95" x14ac:dyDescent="0.25">
      <c r="AZ3555" s="230" t="s">
        <v>12468</v>
      </c>
      <c r="BA3555" s="230" t="s">
        <v>5333</v>
      </c>
      <c r="BB3555" s="230">
        <v>3</v>
      </c>
      <c r="BC3555" s="194" t="s">
        <v>7781</v>
      </c>
      <c r="BD3555" s="194" t="s">
        <v>14367</v>
      </c>
      <c r="BE3555" s="194" t="s">
        <v>14365</v>
      </c>
      <c r="BH3555" s="194"/>
      <c r="BI3555" s="194"/>
      <c r="BJ3555" s="230">
        <v>4</v>
      </c>
      <c r="BK3555" s="230" t="s">
        <v>7782</v>
      </c>
      <c r="BL3555" s="198" t="s">
        <v>7412</v>
      </c>
      <c r="CQ3555" s="199">
        <v>1</v>
      </c>
    </row>
    <row r="3556" spans="52:95" x14ac:dyDescent="0.25">
      <c r="AZ3556" s="230" t="s">
        <v>12468</v>
      </c>
      <c r="BA3556" s="230" t="s">
        <v>5333</v>
      </c>
      <c r="BB3556" s="230">
        <v>4</v>
      </c>
      <c r="BC3556" s="194" t="s">
        <v>7806</v>
      </c>
      <c r="BD3556" s="194" t="s">
        <v>7807</v>
      </c>
      <c r="BE3556" s="194" t="s">
        <v>7808</v>
      </c>
      <c r="BF3556" s="194" t="s">
        <v>7654</v>
      </c>
      <c r="BG3556" s="194" t="s">
        <v>7809</v>
      </c>
      <c r="BH3556" s="194" t="s">
        <v>7810</v>
      </c>
      <c r="BI3556" s="194" t="s">
        <v>7811</v>
      </c>
      <c r="BJ3556" s="230">
        <v>4</v>
      </c>
      <c r="BK3556" s="230" t="s">
        <v>7812</v>
      </c>
      <c r="BL3556" s="198" t="s">
        <v>7412</v>
      </c>
      <c r="CQ3556" s="199">
        <v>1</v>
      </c>
    </row>
    <row r="3557" spans="52:95" x14ac:dyDescent="0.25">
      <c r="AZ3557" s="230" t="s">
        <v>12468</v>
      </c>
      <c r="BA3557" s="230" t="s">
        <v>5333</v>
      </c>
      <c r="BB3557" s="230">
        <v>5</v>
      </c>
      <c r="BC3557" s="194" t="s">
        <v>7836</v>
      </c>
      <c r="BD3557" s="194" t="s">
        <v>7837</v>
      </c>
      <c r="BE3557" s="194" t="s">
        <v>7838</v>
      </c>
      <c r="BF3557" s="194" t="s">
        <v>7839</v>
      </c>
      <c r="BG3557" s="194" t="s">
        <v>7840</v>
      </c>
      <c r="BH3557" s="194" t="s">
        <v>7533</v>
      </c>
      <c r="BI3557" s="194"/>
      <c r="BJ3557" s="230">
        <v>4</v>
      </c>
      <c r="BK3557" s="230" t="s">
        <v>7841</v>
      </c>
      <c r="BL3557" s="198" t="s">
        <v>7412</v>
      </c>
      <c r="CQ3557" s="199">
        <v>1</v>
      </c>
    </row>
    <row r="3558" spans="52:95" x14ac:dyDescent="0.25">
      <c r="AZ3558" s="230" t="s">
        <v>12483</v>
      </c>
      <c r="BA3558" s="230" t="s">
        <v>5332</v>
      </c>
      <c r="BB3558" s="230">
        <v>1</v>
      </c>
      <c r="BC3558" s="194" t="s">
        <v>7408</v>
      </c>
      <c r="BD3558" s="194" t="s">
        <v>14368</v>
      </c>
      <c r="BE3558" s="194" t="s">
        <v>14369</v>
      </c>
      <c r="BF3558" s="194" t="s">
        <v>12487</v>
      </c>
      <c r="BJ3558" s="230">
        <v>4</v>
      </c>
      <c r="BK3558" s="230" t="s">
        <v>7411</v>
      </c>
      <c r="BL3558" s="198" t="s">
        <v>7412</v>
      </c>
      <c r="CQ3558" s="199">
        <v>1</v>
      </c>
    </row>
    <row r="3559" spans="52:95" x14ac:dyDescent="0.25">
      <c r="AZ3559" s="230" t="s">
        <v>12483</v>
      </c>
      <c r="BA3559" s="230" t="s">
        <v>5332</v>
      </c>
      <c r="BB3559" s="230">
        <v>2</v>
      </c>
      <c r="BC3559" s="194" t="s">
        <v>7439</v>
      </c>
      <c r="BD3559" s="194" t="s">
        <v>14368</v>
      </c>
      <c r="BE3559" s="194" t="s">
        <v>7441</v>
      </c>
      <c r="BF3559" s="194" t="s">
        <v>7442</v>
      </c>
      <c r="BG3559" s="194" t="s">
        <v>7443</v>
      </c>
      <c r="BJ3559" s="230">
        <v>4</v>
      </c>
      <c r="BK3559" s="230" t="s">
        <v>7444</v>
      </c>
      <c r="BL3559" s="198" t="s">
        <v>7412</v>
      </c>
      <c r="CQ3559" s="199">
        <v>1</v>
      </c>
    </row>
    <row r="3560" spans="52:95" x14ac:dyDescent="0.25">
      <c r="AZ3560" s="230" t="s">
        <v>12483</v>
      </c>
      <c r="BA3560" s="230" t="s">
        <v>5332</v>
      </c>
      <c r="BB3560" s="230">
        <v>3</v>
      </c>
      <c r="BC3560" s="194" t="s">
        <v>7472</v>
      </c>
      <c r="BD3560" s="194" t="s">
        <v>14368</v>
      </c>
      <c r="BE3560" s="194" t="s">
        <v>14370</v>
      </c>
      <c r="BJ3560" s="230">
        <v>4</v>
      </c>
      <c r="BK3560" s="230" t="s">
        <v>7474</v>
      </c>
      <c r="BL3560" s="198" t="s">
        <v>7412</v>
      </c>
      <c r="CQ3560" s="199">
        <v>1</v>
      </c>
    </row>
    <row r="3561" spans="52:95" x14ac:dyDescent="0.25">
      <c r="AZ3561" s="230" t="s">
        <v>12483</v>
      </c>
      <c r="BA3561" s="230" t="s">
        <v>5332</v>
      </c>
      <c r="BB3561" s="230">
        <v>4</v>
      </c>
      <c r="BC3561" s="194" t="s">
        <v>7502</v>
      </c>
      <c r="BD3561" s="194" t="s">
        <v>14368</v>
      </c>
      <c r="BE3561" s="194" t="s">
        <v>14119</v>
      </c>
      <c r="BJ3561" s="230">
        <v>4</v>
      </c>
      <c r="BK3561" s="230" t="s">
        <v>7504</v>
      </c>
      <c r="BL3561" s="198" t="s">
        <v>7412</v>
      </c>
      <c r="CQ3561" s="199">
        <v>1</v>
      </c>
    </row>
    <row r="3562" spans="52:95" x14ac:dyDescent="0.25">
      <c r="AZ3562" s="230" t="s">
        <v>12483</v>
      </c>
      <c r="BA3562" s="230" t="s">
        <v>5332</v>
      </c>
      <c r="BB3562" s="230">
        <v>5</v>
      </c>
      <c r="BC3562" s="194" t="s">
        <v>7529</v>
      </c>
      <c r="BD3562" s="194" t="s">
        <v>14368</v>
      </c>
      <c r="BE3562" s="194" t="s">
        <v>14371</v>
      </c>
      <c r="BF3562" s="194" t="s">
        <v>7532</v>
      </c>
      <c r="BG3562" s="194" t="s">
        <v>7533</v>
      </c>
      <c r="BJ3562" s="230">
        <v>4</v>
      </c>
      <c r="BK3562" s="230" t="s">
        <v>7534</v>
      </c>
      <c r="BL3562" s="198" t="s">
        <v>7412</v>
      </c>
      <c r="CQ3562" s="199">
        <v>1</v>
      </c>
    </row>
    <row r="3563" spans="52:95" x14ac:dyDescent="0.25">
      <c r="AZ3563" s="230" t="s">
        <v>12483</v>
      </c>
      <c r="BA3563" s="230" t="s">
        <v>7562</v>
      </c>
      <c r="BB3563" s="230">
        <v>1</v>
      </c>
      <c r="BC3563" s="194" t="s">
        <v>7563</v>
      </c>
      <c r="BD3563" s="194" t="s">
        <v>14372</v>
      </c>
      <c r="BJ3563" s="230">
        <v>4</v>
      </c>
      <c r="BK3563" s="230" t="s">
        <v>7564</v>
      </c>
      <c r="BL3563" s="198" t="s">
        <v>7412</v>
      </c>
      <c r="CQ3563" s="199">
        <v>1</v>
      </c>
    </row>
    <row r="3564" spans="52:95" x14ac:dyDescent="0.25">
      <c r="AZ3564" s="230" t="s">
        <v>12483</v>
      </c>
      <c r="BA3564" s="230" t="s">
        <v>7562</v>
      </c>
      <c r="BB3564" s="230">
        <v>2</v>
      </c>
      <c r="BC3564" s="194" t="s">
        <v>7589</v>
      </c>
      <c r="BD3564" s="194" t="s">
        <v>7590</v>
      </c>
      <c r="BE3564" s="194" t="s">
        <v>7591</v>
      </c>
      <c r="BF3564" s="194" t="s">
        <v>7443</v>
      </c>
      <c r="BG3564" s="194" t="s">
        <v>7442</v>
      </c>
      <c r="BH3564" s="230" t="s">
        <v>7592</v>
      </c>
      <c r="BJ3564" s="230">
        <v>4</v>
      </c>
      <c r="BK3564" s="230" t="s">
        <v>7593</v>
      </c>
      <c r="BL3564" s="198" t="s">
        <v>7412</v>
      </c>
      <c r="CQ3564" s="199">
        <v>1</v>
      </c>
    </row>
    <row r="3565" spans="52:95" x14ac:dyDescent="0.25">
      <c r="AZ3565" s="230" t="s">
        <v>12483</v>
      </c>
      <c r="BA3565" s="230" t="s">
        <v>7562</v>
      </c>
      <c r="BB3565" s="230">
        <v>3</v>
      </c>
      <c r="BC3565" s="194" t="s">
        <v>7620</v>
      </c>
      <c r="BD3565" s="194" t="s">
        <v>14370</v>
      </c>
      <c r="BJ3565" s="230">
        <v>4</v>
      </c>
      <c r="BK3565" s="230" t="s">
        <v>7622</v>
      </c>
      <c r="BL3565" s="198" t="s">
        <v>7412</v>
      </c>
      <c r="CQ3565" s="199">
        <v>1</v>
      </c>
    </row>
    <row r="3566" spans="52:95" x14ac:dyDescent="0.25">
      <c r="AZ3566" s="230" t="s">
        <v>12483</v>
      </c>
      <c r="BA3566" s="230" t="s">
        <v>7562</v>
      </c>
      <c r="BB3566" s="230">
        <v>4</v>
      </c>
      <c r="BC3566" s="194" t="s">
        <v>7649</v>
      </c>
      <c r="BD3566" s="194" t="s">
        <v>7650</v>
      </c>
      <c r="BE3566" s="194" t="s">
        <v>7651</v>
      </c>
      <c r="BF3566" s="194" t="s">
        <v>7652</v>
      </c>
      <c r="BG3566" s="194" t="s">
        <v>7653</v>
      </c>
      <c r="BH3566" s="230" t="s">
        <v>7654</v>
      </c>
      <c r="BI3566" s="230" t="s">
        <v>7655</v>
      </c>
      <c r="BJ3566" s="230">
        <v>4</v>
      </c>
      <c r="BK3566" s="230" t="s">
        <v>7656</v>
      </c>
      <c r="BL3566" s="198" t="s">
        <v>7412</v>
      </c>
      <c r="CQ3566" s="199">
        <v>1</v>
      </c>
    </row>
    <row r="3567" spans="52:95" x14ac:dyDescent="0.25">
      <c r="AZ3567" s="230" t="s">
        <v>12483</v>
      </c>
      <c r="BA3567" s="230" t="s">
        <v>7562</v>
      </c>
      <c r="BB3567" s="230">
        <v>5</v>
      </c>
      <c r="BC3567" s="194" t="s">
        <v>7686</v>
      </c>
      <c r="BD3567" s="194" t="s">
        <v>7687</v>
      </c>
      <c r="BE3567" s="194" t="s">
        <v>7688</v>
      </c>
      <c r="BF3567" s="194" t="s">
        <v>7689</v>
      </c>
      <c r="BG3567" s="194" t="s">
        <v>7690</v>
      </c>
      <c r="BH3567" s="230" t="s">
        <v>7691</v>
      </c>
      <c r="BJ3567" s="230">
        <v>4</v>
      </c>
      <c r="BK3567" s="230" t="s">
        <v>7692</v>
      </c>
      <c r="BL3567" s="198" t="s">
        <v>7412</v>
      </c>
      <c r="CQ3567" s="199">
        <v>1</v>
      </c>
    </row>
    <row r="3568" spans="52:95" x14ac:dyDescent="0.25">
      <c r="AZ3568" s="230" t="s">
        <v>12483</v>
      </c>
      <c r="BA3568" s="230" t="s">
        <v>5333</v>
      </c>
      <c r="BB3568" s="230">
        <v>1</v>
      </c>
      <c r="BC3568" s="194" t="s">
        <v>7719</v>
      </c>
      <c r="BD3568" s="194" t="s">
        <v>14369</v>
      </c>
      <c r="BE3568" s="194" t="s">
        <v>12487</v>
      </c>
      <c r="BH3568" s="194"/>
      <c r="BI3568" s="194"/>
      <c r="BJ3568" s="230">
        <v>4</v>
      </c>
      <c r="BK3568" s="230" t="s">
        <v>7720</v>
      </c>
      <c r="BL3568" s="198" t="s">
        <v>7412</v>
      </c>
      <c r="CQ3568" s="199">
        <v>1</v>
      </c>
    </row>
    <row r="3569" spans="52:95" x14ac:dyDescent="0.25">
      <c r="AZ3569" s="230" t="s">
        <v>12483</v>
      </c>
      <c r="BA3569" s="230" t="s">
        <v>5333</v>
      </c>
      <c r="BB3569" s="230">
        <v>2</v>
      </c>
      <c r="BC3569" s="194" t="s">
        <v>7745</v>
      </c>
      <c r="BD3569" s="194" t="s">
        <v>7746</v>
      </c>
      <c r="BE3569" s="194" t="s">
        <v>7747</v>
      </c>
      <c r="BF3569" s="194" t="s">
        <v>7748</v>
      </c>
      <c r="BG3569" s="194" t="s">
        <v>7749</v>
      </c>
      <c r="BH3569" s="194" t="s">
        <v>7750</v>
      </c>
      <c r="BI3569" s="194"/>
      <c r="BJ3569" s="230">
        <v>4</v>
      </c>
      <c r="BK3569" s="230" t="s">
        <v>7751</v>
      </c>
      <c r="BL3569" s="198" t="s">
        <v>7412</v>
      </c>
      <c r="CQ3569" s="199">
        <v>1</v>
      </c>
    </row>
    <row r="3570" spans="52:95" x14ac:dyDescent="0.25">
      <c r="AZ3570" s="230" t="s">
        <v>12483</v>
      </c>
      <c r="BA3570" s="230" t="s">
        <v>5333</v>
      </c>
      <c r="BB3570" s="230">
        <v>3</v>
      </c>
      <c r="BC3570" s="194" t="s">
        <v>7781</v>
      </c>
      <c r="BD3570" s="194" t="s">
        <v>14373</v>
      </c>
      <c r="BE3570" s="194" t="s">
        <v>14370</v>
      </c>
      <c r="BH3570" s="194"/>
      <c r="BI3570" s="194"/>
      <c r="BJ3570" s="230">
        <v>4</v>
      </c>
      <c r="BK3570" s="230" t="s">
        <v>7782</v>
      </c>
      <c r="BL3570" s="198" t="s">
        <v>7412</v>
      </c>
      <c r="CQ3570" s="199">
        <v>1</v>
      </c>
    </row>
    <row r="3571" spans="52:95" x14ac:dyDescent="0.25">
      <c r="AZ3571" s="230" t="s">
        <v>12483</v>
      </c>
      <c r="BA3571" s="230" t="s">
        <v>5333</v>
      </c>
      <c r="BB3571" s="230">
        <v>4</v>
      </c>
      <c r="BC3571" s="194" t="s">
        <v>7806</v>
      </c>
      <c r="BD3571" s="194" t="s">
        <v>7807</v>
      </c>
      <c r="BE3571" s="194" t="s">
        <v>7808</v>
      </c>
      <c r="BF3571" s="194" t="s">
        <v>7654</v>
      </c>
      <c r="BG3571" s="194" t="s">
        <v>7809</v>
      </c>
      <c r="BH3571" s="194" t="s">
        <v>7810</v>
      </c>
      <c r="BI3571" s="194" t="s">
        <v>7811</v>
      </c>
      <c r="BJ3571" s="230">
        <v>4</v>
      </c>
      <c r="BK3571" s="230" t="s">
        <v>7812</v>
      </c>
      <c r="BL3571" s="198" t="s">
        <v>7412</v>
      </c>
      <c r="CQ3571" s="199">
        <v>1</v>
      </c>
    </row>
    <row r="3572" spans="52:95" x14ac:dyDescent="0.25">
      <c r="AZ3572" s="230" t="s">
        <v>12483</v>
      </c>
      <c r="BA3572" s="230" t="s">
        <v>5333</v>
      </c>
      <c r="BB3572" s="230">
        <v>5</v>
      </c>
      <c r="BC3572" s="194" t="s">
        <v>7836</v>
      </c>
      <c r="BD3572" s="194" t="s">
        <v>7837</v>
      </c>
      <c r="BE3572" s="194" t="s">
        <v>7838</v>
      </c>
      <c r="BF3572" s="194" t="s">
        <v>7839</v>
      </c>
      <c r="BG3572" s="194" t="s">
        <v>7840</v>
      </c>
      <c r="BH3572" s="194" t="s">
        <v>7533</v>
      </c>
      <c r="BI3572" s="194"/>
      <c r="BJ3572" s="230">
        <v>4</v>
      </c>
      <c r="BK3572" s="230" t="s">
        <v>7841</v>
      </c>
      <c r="BL3572" s="198" t="s">
        <v>7412</v>
      </c>
      <c r="CQ3572" s="199">
        <v>1</v>
      </c>
    </row>
    <row r="3573" spans="52:95" x14ac:dyDescent="0.25">
      <c r="AZ3573" s="230" t="s">
        <v>12503</v>
      </c>
      <c r="BA3573" s="230" t="s">
        <v>5332</v>
      </c>
      <c r="BB3573" s="230">
        <v>1</v>
      </c>
      <c r="BC3573" s="194" t="s">
        <v>7408</v>
      </c>
      <c r="BD3573" s="194" t="s">
        <v>14374</v>
      </c>
      <c r="BE3573" s="194" t="s">
        <v>14369</v>
      </c>
      <c r="BF3573" s="194" t="s">
        <v>14375</v>
      </c>
      <c r="BJ3573" s="230">
        <v>4</v>
      </c>
      <c r="BK3573" s="230" t="s">
        <v>7411</v>
      </c>
      <c r="BL3573" s="198" t="s">
        <v>7412</v>
      </c>
      <c r="CQ3573" s="199">
        <v>1</v>
      </c>
    </row>
    <row r="3574" spans="52:95" x14ac:dyDescent="0.25">
      <c r="AZ3574" s="230" t="s">
        <v>12503</v>
      </c>
      <c r="BA3574" s="230" t="s">
        <v>5332</v>
      </c>
      <c r="BB3574" s="230">
        <v>2</v>
      </c>
      <c r="BC3574" s="194" t="s">
        <v>7439</v>
      </c>
      <c r="BD3574" s="194" t="s">
        <v>14374</v>
      </c>
      <c r="BE3574" s="194" t="s">
        <v>7441</v>
      </c>
      <c r="BF3574" s="194" t="s">
        <v>7442</v>
      </c>
      <c r="BG3574" s="194" t="s">
        <v>7443</v>
      </c>
      <c r="BJ3574" s="230">
        <v>4</v>
      </c>
      <c r="BK3574" s="230" t="s">
        <v>7444</v>
      </c>
      <c r="BL3574" s="198" t="s">
        <v>7412</v>
      </c>
      <c r="CQ3574" s="199">
        <v>1</v>
      </c>
    </row>
    <row r="3575" spans="52:95" x14ac:dyDescent="0.25">
      <c r="AZ3575" s="230" t="s">
        <v>12503</v>
      </c>
      <c r="BA3575" s="230" t="s">
        <v>5332</v>
      </c>
      <c r="BB3575" s="230">
        <v>3</v>
      </c>
      <c r="BC3575" s="194" t="s">
        <v>7472</v>
      </c>
      <c r="BD3575" s="194" t="s">
        <v>14374</v>
      </c>
      <c r="BE3575" s="194" t="s">
        <v>14376</v>
      </c>
      <c r="BJ3575" s="230">
        <v>4</v>
      </c>
      <c r="BK3575" s="230" t="s">
        <v>7474</v>
      </c>
      <c r="BL3575" s="198" t="s">
        <v>7412</v>
      </c>
      <c r="CQ3575" s="199">
        <v>1</v>
      </c>
    </row>
    <row r="3576" spans="52:95" x14ac:dyDescent="0.25">
      <c r="AZ3576" s="230" t="s">
        <v>12503</v>
      </c>
      <c r="BA3576" s="230" t="s">
        <v>5332</v>
      </c>
      <c r="BB3576" s="230">
        <v>4</v>
      </c>
      <c r="BC3576" s="194" t="s">
        <v>7502</v>
      </c>
      <c r="BD3576" s="194" t="s">
        <v>14374</v>
      </c>
      <c r="BE3576" s="194" t="s">
        <v>14119</v>
      </c>
      <c r="BJ3576" s="230">
        <v>4</v>
      </c>
      <c r="BK3576" s="230" t="s">
        <v>7504</v>
      </c>
      <c r="BL3576" s="198" t="s">
        <v>7412</v>
      </c>
      <c r="CQ3576" s="199">
        <v>1</v>
      </c>
    </row>
    <row r="3577" spans="52:95" x14ac:dyDescent="0.25">
      <c r="AZ3577" s="230" t="s">
        <v>12503</v>
      </c>
      <c r="BA3577" s="230" t="s">
        <v>5332</v>
      </c>
      <c r="BB3577" s="230">
        <v>5</v>
      </c>
      <c r="BC3577" s="194" t="s">
        <v>7529</v>
      </c>
      <c r="BD3577" s="194" t="s">
        <v>14374</v>
      </c>
      <c r="BE3577" s="194" t="s">
        <v>14377</v>
      </c>
      <c r="BF3577" s="194" t="s">
        <v>7532</v>
      </c>
      <c r="BG3577" s="194" t="s">
        <v>7533</v>
      </c>
      <c r="BJ3577" s="230">
        <v>4</v>
      </c>
      <c r="BK3577" s="230" t="s">
        <v>7534</v>
      </c>
      <c r="BL3577" s="198" t="s">
        <v>7412</v>
      </c>
      <c r="CQ3577" s="199">
        <v>1</v>
      </c>
    </row>
    <row r="3578" spans="52:95" x14ac:dyDescent="0.25">
      <c r="AZ3578" s="230" t="s">
        <v>12503</v>
      </c>
      <c r="BA3578" s="230" t="s">
        <v>7562</v>
      </c>
      <c r="BB3578" s="230">
        <v>1</v>
      </c>
      <c r="BC3578" s="194" t="s">
        <v>7563</v>
      </c>
      <c r="BD3578" s="194" t="s">
        <v>14378</v>
      </c>
      <c r="BJ3578" s="230">
        <v>4</v>
      </c>
      <c r="BK3578" s="230" t="s">
        <v>7564</v>
      </c>
      <c r="BL3578" s="198" t="s">
        <v>7412</v>
      </c>
      <c r="CQ3578" s="199">
        <v>1</v>
      </c>
    </row>
    <row r="3579" spans="52:95" x14ac:dyDescent="0.25">
      <c r="AZ3579" s="230" t="s">
        <v>12503</v>
      </c>
      <c r="BA3579" s="230" t="s">
        <v>7562</v>
      </c>
      <c r="BB3579" s="230">
        <v>2</v>
      </c>
      <c r="BC3579" s="194" t="s">
        <v>7589</v>
      </c>
      <c r="BD3579" s="194" t="s">
        <v>7590</v>
      </c>
      <c r="BE3579" s="194" t="s">
        <v>7591</v>
      </c>
      <c r="BF3579" s="194" t="s">
        <v>7443</v>
      </c>
      <c r="BG3579" s="194" t="s">
        <v>7442</v>
      </c>
      <c r="BH3579" s="230" t="s">
        <v>7592</v>
      </c>
      <c r="BJ3579" s="230">
        <v>4</v>
      </c>
      <c r="BK3579" s="230" t="s">
        <v>7593</v>
      </c>
      <c r="BL3579" s="198" t="s">
        <v>7412</v>
      </c>
      <c r="CQ3579" s="199">
        <v>1</v>
      </c>
    </row>
    <row r="3580" spans="52:95" x14ac:dyDescent="0.25">
      <c r="AZ3580" s="230" t="s">
        <v>12503</v>
      </c>
      <c r="BA3580" s="230" t="s">
        <v>7562</v>
      </c>
      <c r="BB3580" s="230">
        <v>3</v>
      </c>
      <c r="BC3580" s="194" t="s">
        <v>7620</v>
      </c>
      <c r="BD3580" s="194" t="s">
        <v>14376</v>
      </c>
      <c r="BJ3580" s="230">
        <v>4</v>
      </c>
      <c r="BK3580" s="230" t="s">
        <v>7622</v>
      </c>
      <c r="BL3580" s="198" t="s">
        <v>7412</v>
      </c>
      <c r="CQ3580" s="199">
        <v>1</v>
      </c>
    </row>
    <row r="3581" spans="52:95" x14ac:dyDescent="0.25">
      <c r="AZ3581" s="230" t="s">
        <v>12503</v>
      </c>
      <c r="BA3581" s="230" t="s">
        <v>7562</v>
      </c>
      <c r="BB3581" s="230">
        <v>4</v>
      </c>
      <c r="BC3581" s="194" t="s">
        <v>7649</v>
      </c>
      <c r="BD3581" s="194" t="s">
        <v>7650</v>
      </c>
      <c r="BE3581" s="194" t="s">
        <v>7651</v>
      </c>
      <c r="BF3581" s="194" t="s">
        <v>7652</v>
      </c>
      <c r="BG3581" s="194" t="s">
        <v>7653</v>
      </c>
      <c r="BH3581" s="230" t="s">
        <v>7654</v>
      </c>
      <c r="BI3581" s="230" t="s">
        <v>7655</v>
      </c>
      <c r="BJ3581" s="230">
        <v>4</v>
      </c>
      <c r="BK3581" s="230" t="s">
        <v>7656</v>
      </c>
      <c r="BL3581" s="198" t="s">
        <v>7412</v>
      </c>
      <c r="CQ3581" s="199">
        <v>1</v>
      </c>
    </row>
    <row r="3582" spans="52:95" x14ac:dyDescent="0.25">
      <c r="AZ3582" s="230" t="s">
        <v>12503</v>
      </c>
      <c r="BA3582" s="230" t="s">
        <v>7562</v>
      </c>
      <c r="BB3582" s="230">
        <v>5</v>
      </c>
      <c r="BC3582" s="194" t="s">
        <v>7686</v>
      </c>
      <c r="BD3582" s="194" t="s">
        <v>7687</v>
      </c>
      <c r="BE3582" s="194" t="s">
        <v>7688</v>
      </c>
      <c r="BF3582" s="194" t="s">
        <v>7689</v>
      </c>
      <c r="BG3582" s="194" t="s">
        <v>7690</v>
      </c>
      <c r="BH3582" s="230" t="s">
        <v>7691</v>
      </c>
      <c r="BJ3582" s="230">
        <v>4</v>
      </c>
      <c r="BK3582" s="230" t="s">
        <v>7692</v>
      </c>
      <c r="BL3582" s="198" t="s">
        <v>7412</v>
      </c>
      <c r="CQ3582" s="199">
        <v>1</v>
      </c>
    </row>
    <row r="3583" spans="52:95" x14ac:dyDescent="0.25">
      <c r="AZ3583" s="230" t="s">
        <v>12503</v>
      </c>
      <c r="BA3583" s="230" t="s">
        <v>5333</v>
      </c>
      <c r="BB3583" s="230">
        <v>1</v>
      </c>
      <c r="BC3583" s="194" t="s">
        <v>7719</v>
      </c>
      <c r="BD3583" s="194" t="s">
        <v>14369</v>
      </c>
      <c r="BE3583" s="194" t="s">
        <v>14375</v>
      </c>
      <c r="BH3583" s="194"/>
      <c r="BI3583" s="194"/>
      <c r="BJ3583" s="230">
        <v>4</v>
      </c>
      <c r="BK3583" s="230" t="s">
        <v>7720</v>
      </c>
      <c r="BL3583" s="198" t="s">
        <v>7412</v>
      </c>
      <c r="CQ3583" s="199">
        <v>1</v>
      </c>
    </row>
    <row r="3584" spans="52:95" x14ac:dyDescent="0.25">
      <c r="AZ3584" s="230" t="s">
        <v>12503</v>
      </c>
      <c r="BA3584" s="230" t="s">
        <v>5333</v>
      </c>
      <c r="BB3584" s="230">
        <v>2</v>
      </c>
      <c r="BC3584" s="194" t="s">
        <v>7745</v>
      </c>
      <c r="BD3584" s="194" t="s">
        <v>7746</v>
      </c>
      <c r="BE3584" s="194" t="s">
        <v>7747</v>
      </c>
      <c r="BF3584" s="194" t="s">
        <v>7748</v>
      </c>
      <c r="BG3584" s="194" t="s">
        <v>7749</v>
      </c>
      <c r="BH3584" s="194" t="s">
        <v>7750</v>
      </c>
      <c r="BI3584" s="194"/>
      <c r="BJ3584" s="230">
        <v>4</v>
      </c>
      <c r="BK3584" s="230" t="s">
        <v>7751</v>
      </c>
      <c r="BL3584" s="198" t="s">
        <v>7412</v>
      </c>
      <c r="CQ3584" s="199">
        <v>1</v>
      </c>
    </row>
    <row r="3585" spans="52:95" x14ac:dyDescent="0.25">
      <c r="AZ3585" s="230" t="s">
        <v>12503</v>
      </c>
      <c r="BA3585" s="230" t="s">
        <v>5333</v>
      </c>
      <c r="BB3585" s="230">
        <v>3</v>
      </c>
      <c r="BC3585" s="194" t="s">
        <v>7781</v>
      </c>
      <c r="BD3585" s="194" t="s">
        <v>14379</v>
      </c>
      <c r="BE3585" s="194" t="s">
        <v>14376</v>
      </c>
      <c r="BH3585" s="194"/>
      <c r="BI3585" s="194"/>
      <c r="BJ3585" s="230">
        <v>4</v>
      </c>
      <c r="BK3585" s="230" t="s">
        <v>7782</v>
      </c>
      <c r="BL3585" s="198" t="s">
        <v>7412</v>
      </c>
      <c r="CQ3585" s="199">
        <v>1</v>
      </c>
    </row>
    <row r="3586" spans="52:95" x14ac:dyDescent="0.25">
      <c r="AZ3586" s="230" t="s">
        <v>12503</v>
      </c>
      <c r="BA3586" s="230" t="s">
        <v>5333</v>
      </c>
      <c r="BB3586" s="230">
        <v>4</v>
      </c>
      <c r="BC3586" s="194" t="s">
        <v>7806</v>
      </c>
      <c r="BD3586" s="194" t="s">
        <v>7807</v>
      </c>
      <c r="BE3586" s="194" t="s">
        <v>7808</v>
      </c>
      <c r="BF3586" s="194" t="s">
        <v>7654</v>
      </c>
      <c r="BG3586" s="194" t="s">
        <v>7809</v>
      </c>
      <c r="BH3586" s="194" t="s">
        <v>7810</v>
      </c>
      <c r="BI3586" s="194" t="s">
        <v>7811</v>
      </c>
      <c r="BJ3586" s="230">
        <v>4</v>
      </c>
      <c r="BK3586" s="230" t="s">
        <v>7812</v>
      </c>
      <c r="BL3586" s="198" t="s">
        <v>7412</v>
      </c>
      <c r="CQ3586" s="199">
        <v>1</v>
      </c>
    </row>
    <row r="3587" spans="52:95" x14ac:dyDescent="0.25">
      <c r="AZ3587" s="230" t="s">
        <v>12503</v>
      </c>
      <c r="BA3587" s="230" t="s">
        <v>5333</v>
      </c>
      <c r="BB3587" s="230">
        <v>5</v>
      </c>
      <c r="BC3587" s="194" t="s">
        <v>7836</v>
      </c>
      <c r="BD3587" s="194" t="s">
        <v>7837</v>
      </c>
      <c r="BE3587" s="194" t="s">
        <v>7838</v>
      </c>
      <c r="BF3587" s="194" t="s">
        <v>7839</v>
      </c>
      <c r="BG3587" s="194" t="s">
        <v>7840</v>
      </c>
      <c r="BH3587" s="194" t="s">
        <v>7533</v>
      </c>
      <c r="BI3587" s="194"/>
      <c r="BJ3587" s="230">
        <v>4</v>
      </c>
      <c r="BK3587" s="230" t="s">
        <v>7841</v>
      </c>
      <c r="BL3587" s="198" t="s">
        <v>7412</v>
      </c>
      <c r="CQ3587" s="199">
        <v>1</v>
      </c>
    </row>
    <row r="3588" spans="52:95" x14ac:dyDescent="0.25">
      <c r="AZ3588" s="230" t="s">
        <v>12520</v>
      </c>
      <c r="BA3588" s="230" t="s">
        <v>5332</v>
      </c>
      <c r="BB3588" s="230">
        <v>1</v>
      </c>
      <c r="BC3588" s="194" t="s">
        <v>7408</v>
      </c>
      <c r="BD3588" s="194" t="s">
        <v>14380</v>
      </c>
      <c r="BE3588" s="194" t="s">
        <v>14369</v>
      </c>
      <c r="BF3588" s="194" t="s">
        <v>14381</v>
      </c>
      <c r="BJ3588" s="230">
        <v>4</v>
      </c>
      <c r="BK3588" s="230" t="s">
        <v>7411</v>
      </c>
      <c r="BL3588" s="198" t="s">
        <v>7412</v>
      </c>
      <c r="CQ3588" s="199">
        <v>1</v>
      </c>
    </row>
    <row r="3589" spans="52:95" x14ac:dyDescent="0.25">
      <c r="AZ3589" s="230" t="s">
        <v>12520</v>
      </c>
      <c r="BA3589" s="230" t="s">
        <v>5332</v>
      </c>
      <c r="BB3589" s="230">
        <v>2</v>
      </c>
      <c r="BC3589" s="194" t="s">
        <v>7439</v>
      </c>
      <c r="BD3589" s="194" t="s">
        <v>14380</v>
      </c>
      <c r="BE3589" s="194" t="s">
        <v>7441</v>
      </c>
      <c r="BF3589" s="194" t="s">
        <v>7442</v>
      </c>
      <c r="BG3589" s="194" t="s">
        <v>7443</v>
      </c>
      <c r="BJ3589" s="230">
        <v>4</v>
      </c>
      <c r="BK3589" s="230" t="s">
        <v>7444</v>
      </c>
      <c r="BL3589" s="198" t="s">
        <v>7412</v>
      </c>
      <c r="CQ3589" s="199">
        <v>1</v>
      </c>
    </row>
    <row r="3590" spans="52:95" x14ac:dyDescent="0.25">
      <c r="AZ3590" s="230" t="s">
        <v>12520</v>
      </c>
      <c r="BA3590" s="230" t="s">
        <v>5332</v>
      </c>
      <c r="BB3590" s="230">
        <v>3</v>
      </c>
      <c r="BC3590" s="194" t="s">
        <v>7472</v>
      </c>
      <c r="BD3590" s="194" t="s">
        <v>14380</v>
      </c>
      <c r="BE3590" s="194" t="s">
        <v>14382</v>
      </c>
      <c r="BJ3590" s="230">
        <v>4</v>
      </c>
      <c r="BK3590" s="230" t="s">
        <v>7474</v>
      </c>
      <c r="BL3590" s="198" t="s">
        <v>7412</v>
      </c>
      <c r="CQ3590" s="199">
        <v>1</v>
      </c>
    </row>
    <row r="3591" spans="52:95" x14ac:dyDescent="0.25">
      <c r="AZ3591" s="230" t="s">
        <v>12520</v>
      </c>
      <c r="BA3591" s="230" t="s">
        <v>5332</v>
      </c>
      <c r="BB3591" s="230">
        <v>4</v>
      </c>
      <c r="BC3591" s="194" t="s">
        <v>7502</v>
      </c>
      <c r="BD3591" s="194" t="s">
        <v>14380</v>
      </c>
      <c r="BE3591" s="194" t="s">
        <v>14119</v>
      </c>
      <c r="BJ3591" s="230">
        <v>4</v>
      </c>
      <c r="BK3591" s="230" t="s">
        <v>7504</v>
      </c>
      <c r="BL3591" s="198" t="s">
        <v>7412</v>
      </c>
      <c r="CQ3591" s="199">
        <v>1</v>
      </c>
    </row>
    <row r="3592" spans="52:95" x14ac:dyDescent="0.25">
      <c r="AZ3592" s="230" t="s">
        <v>12520</v>
      </c>
      <c r="BA3592" s="230" t="s">
        <v>5332</v>
      </c>
      <c r="BB3592" s="230">
        <v>5</v>
      </c>
      <c r="BC3592" s="194" t="s">
        <v>7529</v>
      </c>
      <c r="BD3592" s="194" t="s">
        <v>14380</v>
      </c>
      <c r="BE3592" s="194" t="s">
        <v>14383</v>
      </c>
      <c r="BF3592" s="194" t="s">
        <v>7532</v>
      </c>
      <c r="BG3592" s="194" t="s">
        <v>7533</v>
      </c>
      <c r="BJ3592" s="230">
        <v>4</v>
      </c>
      <c r="BK3592" s="230" t="s">
        <v>7534</v>
      </c>
      <c r="BL3592" s="198" t="s">
        <v>7412</v>
      </c>
      <c r="CQ3592" s="199">
        <v>1</v>
      </c>
    </row>
    <row r="3593" spans="52:95" x14ac:dyDescent="0.25">
      <c r="AZ3593" s="230" t="s">
        <v>12520</v>
      </c>
      <c r="BA3593" s="230" t="s">
        <v>7562</v>
      </c>
      <c r="BB3593" s="230">
        <v>1</v>
      </c>
      <c r="BC3593" s="194" t="s">
        <v>7563</v>
      </c>
      <c r="BD3593" s="194" t="s">
        <v>14384</v>
      </c>
      <c r="BJ3593" s="230">
        <v>4</v>
      </c>
      <c r="BK3593" s="230" t="s">
        <v>7564</v>
      </c>
      <c r="BL3593" s="198" t="s">
        <v>7412</v>
      </c>
      <c r="CQ3593" s="199">
        <v>1</v>
      </c>
    </row>
    <row r="3594" spans="52:95" x14ac:dyDescent="0.25">
      <c r="AZ3594" s="230" t="s">
        <v>12520</v>
      </c>
      <c r="BA3594" s="230" t="s">
        <v>7562</v>
      </c>
      <c r="BB3594" s="230">
        <v>2</v>
      </c>
      <c r="BC3594" s="194" t="s">
        <v>7589</v>
      </c>
      <c r="BD3594" s="194" t="s">
        <v>7590</v>
      </c>
      <c r="BE3594" s="194" t="s">
        <v>7591</v>
      </c>
      <c r="BF3594" s="194" t="s">
        <v>7443</v>
      </c>
      <c r="BG3594" s="194" t="s">
        <v>7442</v>
      </c>
      <c r="BH3594" s="230" t="s">
        <v>7592</v>
      </c>
      <c r="BJ3594" s="230">
        <v>4</v>
      </c>
      <c r="BK3594" s="230" t="s">
        <v>7593</v>
      </c>
      <c r="BL3594" s="198" t="s">
        <v>7412</v>
      </c>
      <c r="CQ3594" s="199">
        <v>1</v>
      </c>
    </row>
    <row r="3595" spans="52:95" x14ac:dyDescent="0.25">
      <c r="AZ3595" s="230" t="s">
        <v>12520</v>
      </c>
      <c r="BA3595" s="230" t="s">
        <v>7562</v>
      </c>
      <c r="BB3595" s="230">
        <v>3</v>
      </c>
      <c r="BC3595" s="194" t="s">
        <v>7620</v>
      </c>
      <c r="BD3595" s="194" t="s">
        <v>14382</v>
      </c>
      <c r="BJ3595" s="230">
        <v>4</v>
      </c>
      <c r="BK3595" s="230" t="s">
        <v>7622</v>
      </c>
      <c r="BL3595" s="198" t="s">
        <v>7412</v>
      </c>
      <c r="CQ3595" s="199">
        <v>1</v>
      </c>
    </row>
    <row r="3596" spans="52:95" x14ac:dyDescent="0.25">
      <c r="AZ3596" s="230" t="s">
        <v>12520</v>
      </c>
      <c r="BA3596" s="230" t="s">
        <v>7562</v>
      </c>
      <c r="BB3596" s="230">
        <v>4</v>
      </c>
      <c r="BC3596" s="194" t="s">
        <v>7649</v>
      </c>
      <c r="BD3596" s="194" t="s">
        <v>7650</v>
      </c>
      <c r="BE3596" s="194" t="s">
        <v>7651</v>
      </c>
      <c r="BF3596" s="194" t="s">
        <v>7652</v>
      </c>
      <c r="BG3596" s="194" t="s">
        <v>7653</v>
      </c>
      <c r="BH3596" s="230" t="s">
        <v>7654</v>
      </c>
      <c r="BI3596" s="230" t="s">
        <v>7655</v>
      </c>
      <c r="BJ3596" s="230">
        <v>4</v>
      </c>
      <c r="BK3596" s="230" t="s">
        <v>7656</v>
      </c>
      <c r="BL3596" s="198" t="s">
        <v>7412</v>
      </c>
      <c r="CQ3596" s="199">
        <v>1</v>
      </c>
    </row>
    <row r="3597" spans="52:95" x14ac:dyDescent="0.25">
      <c r="AZ3597" s="230" t="s">
        <v>12520</v>
      </c>
      <c r="BA3597" s="230" t="s">
        <v>7562</v>
      </c>
      <c r="BB3597" s="230">
        <v>5</v>
      </c>
      <c r="BC3597" s="194" t="s">
        <v>7686</v>
      </c>
      <c r="BD3597" s="194" t="s">
        <v>7687</v>
      </c>
      <c r="BE3597" s="194" t="s">
        <v>7688</v>
      </c>
      <c r="BF3597" s="194" t="s">
        <v>7689</v>
      </c>
      <c r="BG3597" s="194" t="s">
        <v>7690</v>
      </c>
      <c r="BH3597" s="230" t="s">
        <v>7691</v>
      </c>
      <c r="BJ3597" s="230">
        <v>4</v>
      </c>
      <c r="BK3597" s="230" t="s">
        <v>7692</v>
      </c>
      <c r="BL3597" s="198" t="s">
        <v>7412</v>
      </c>
      <c r="CQ3597" s="199">
        <v>1</v>
      </c>
    </row>
    <row r="3598" spans="52:95" x14ac:dyDescent="0.25">
      <c r="AZ3598" s="230" t="s">
        <v>12520</v>
      </c>
      <c r="BA3598" s="230" t="s">
        <v>5333</v>
      </c>
      <c r="BB3598" s="230">
        <v>1</v>
      </c>
      <c r="BC3598" s="194" t="s">
        <v>7719</v>
      </c>
      <c r="BD3598" s="194" t="s">
        <v>14369</v>
      </c>
      <c r="BE3598" s="194" t="s">
        <v>14381</v>
      </c>
      <c r="BH3598" s="194"/>
      <c r="BI3598" s="194"/>
      <c r="BJ3598" s="230">
        <v>4</v>
      </c>
      <c r="BK3598" s="230" t="s">
        <v>7720</v>
      </c>
      <c r="BL3598" s="198" t="s">
        <v>7412</v>
      </c>
      <c r="CQ3598" s="199">
        <v>1</v>
      </c>
    </row>
    <row r="3599" spans="52:95" x14ac:dyDescent="0.25">
      <c r="AZ3599" s="230" t="s">
        <v>12520</v>
      </c>
      <c r="BA3599" s="230" t="s">
        <v>5333</v>
      </c>
      <c r="BB3599" s="230">
        <v>2</v>
      </c>
      <c r="BC3599" s="194" t="s">
        <v>7745</v>
      </c>
      <c r="BD3599" s="194" t="s">
        <v>7746</v>
      </c>
      <c r="BE3599" s="194" t="s">
        <v>7747</v>
      </c>
      <c r="BF3599" s="194" t="s">
        <v>7748</v>
      </c>
      <c r="BG3599" s="194" t="s">
        <v>7749</v>
      </c>
      <c r="BH3599" s="194" t="s">
        <v>7750</v>
      </c>
      <c r="BI3599" s="194"/>
      <c r="BJ3599" s="230">
        <v>4</v>
      </c>
      <c r="BK3599" s="230" t="s">
        <v>7751</v>
      </c>
      <c r="BL3599" s="198" t="s">
        <v>7412</v>
      </c>
      <c r="CQ3599" s="199">
        <v>1</v>
      </c>
    </row>
    <row r="3600" spans="52:95" x14ac:dyDescent="0.25">
      <c r="AZ3600" s="230" t="s">
        <v>12520</v>
      </c>
      <c r="BA3600" s="230" t="s">
        <v>5333</v>
      </c>
      <c r="BB3600" s="230">
        <v>3</v>
      </c>
      <c r="BC3600" s="194" t="s">
        <v>7781</v>
      </c>
      <c r="BD3600" s="194" t="s">
        <v>14385</v>
      </c>
      <c r="BE3600" s="194" t="s">
        <v>14382</v>
      </c>
      <c r="BH3600" s="194"/>
      <c r="BI3600" s="194"/>
      <c r="BJ3600" s="230">
        <v>4</v>
      </c>
      <c r="BK3600" s="230" t="s">
        <v>7782</v>
      </c>
      <c r="BL3600" s="198" t="s">
        <v>7412</v>
      </c>
      <c r="CQ3600" s="199">
        <v>1</v>
      </c>
    </row>
    <row r="3601" spans="52:95" x14ac:dyDescent="0.25">
      <c r="AZ3601" s="230" t="s">
        <v>12520</v>
      </c>
      <c r="BA3601" s="230" t="s">
        <v>5333</v>
      </c>
      <c r="BB3601" s="230">
        <v>4</v>
      </c>
      <c r="BC3601" s="194" t="s">
        <v>7806</v>
      </c>
      <c r="BD3601" s="194" t="s">
        <v>7807</v>
      </c>
      <c r="BE3601" s="194" t="s">
        <v>7808</v>
      </c>
      <c r="BF3601" s="194" t="s">
        <v>7654</v>
      </c>
      <c r="BG3601" s="194" t="s">
        <v>7809</v>
      </c>
      <c r="BH3601" s="194" t="s">
        <v>7810</v>
      </c>
      <c r="BI3601" s="194" t="s">
        <v>7811</v>
      </c>
      <c r="BJ3601" s="230">
        <v>4</v>
      </c>
      <c r="BK3601" s="230" t="s">
        <v>7812</v>
      </c>
      <c r="BL3601" s="198" t="s">
        <v>7412</v>
      </c>
      <c r="CQ3601" s="199">
        <v>1</v>
      </c>
    </row>
    <row r="3602" spans="52:95" x14ac:dyDescent="0.25">
      <c r="AZ3602" s="230" t="s">
        <v>12520</v>
      </c>
      <c r="BA3602" s="230" t="s">
        <v>5333</v>
      </c>
      <c r="BB3602" s="230">
        <v>5</v>
      </c>
      <c r="BC3602" s="194" t="s">
        <v>7836</v>
      </c>
      <c r="BD3602" s="194" t="s">
        <v>7837</v>
      </c>
      <c r="BE3602" s="194" t="s">
        <v>7838</v>
      </c>
      <c r="BF3602" s="194" t="s">
        <v>7839</v>
      </c>
      <c r="BG3602" s="194" t="s">
        <v>7840</v>
      </c>
      <c r="BH3602" s="194" t="s">
        <v>7533</v>
      </c>
      <c r="BI3602" s="194"/>
      <c r="BJ3602" s="230">
        <v>4</v>
      </c>
      <c r="BK3602" s="230" t="s">
        <v>7841</v>
      </c>
      <c r="BL3602" s="198" t="s">
        <v>7412</v>
      </c>
      <c r="CQ3602" s="199">
        <v>1</v>
      </c>
    </row>
    <row r="3603" spans="52:95" x14ac:dyDescent="0.25">
      <c r="AZ3603" s="230" t="s">
        <v>12537</v>
      </c>
      <c r="BA3603" s="230" t="s">
        <v>5332</v>
      </c>
      <c r="BB3603" s="230">
        <v>1</v>
      </c>
      <c r="BC3603" s="194" t="s">
        <v>7408</v>
      </c>
      <c r="BD3603" s="194" t="s">
        <v>14386</v>
      </c>
      <c r="BE3603" s="194" t="s">
        <v>14369</v>
      </c>
      <c r="BF3603" s="194" t="s">
        <v>14387</v>
      </c>
      <c r="BJ3603" s="230">
        <v>4</v>
      </c>
      <c r="BK3603" s="230" t="s">
        <v>7411</v>
      </c>
      <c r="BL3603" s="198" t="s">
        <v>7412</v>
      </c>
      <c r="CQ3603" s="199">
        <v>1</v>
      </c>
    </row>
    <row r="3604" spans="52:95" x14ac:dyDescent="0.25">
      <c r="AZ3604" s="230" t="s">
        <v>12537</v>
      </c>
      <c r="BA3604" s="230" t="s">
        <v>5332</v>
      </c>
      <c r="BB3604" s="230">
        <v>2</v>
      </c>
      <c r="BC3604" s="194" t="s">
        <v>7439</v>
      </c>
      <c r="BD3604" s="194" t="s">
        <v>14386</v>
      </c>
      <c r="BE3604" s="194" t="s">
        <v>7441</v>
      </c>
      <c r="BF3604" s="194" t="s">
        <v>7442</v>
      </c>
      <c r="BG3604" s="194" t="s">
        <v>7443</v>
      </c>
      <c r="BJ3604" s="230">
        <v>4</v>
      </c>
      <c r="BK3604" s="230" t="s">
        <v>7444</v>
      </c>
      <c r="BL3604" s="198" t="s">
        <v>7412</v>
      </c>
      <c r="CQ3604" s="199">
        <v>1</v>
      </c>
    </row>
    <row r="3605" spans="52:95" x14ac:dyDescent="0.25">
      <c r="AZ3605" s="230" t="s">
        <v>12537</v>
      </c>
      <c r="BA3605" s="230" t="s">
        <v>5332</v>
      </c>
      <c r="BB3605" s="230">
        <v>3</v>
      </c>
      <c r="BC3605" s="194" t="s">
        <v>7472</v>
      </c>
      <c r="BD3605" s="194" t="s">
        <v>14386</v>
      </c>
      <c r="BE3605" s="194" t="s">
        <v>14388</v>
      </c>
      <c r="BJ3605" s="230">
        <v>4</v>
      </c>
      <c r="BK3605" s="230" t="s">
        <v>7474</v>
      </c>
      <c r="BL3605" s="198" t="s">
        <v>7412</v>
      </c>
      <c r="CQ3605" s="199">
        <v>1</v>
      </c>
    </row>
    <row r="3606" spans="52:95" x14ac:dyDescent="0.25">
      <c r="AZ3606" s="230" t="s">
        <v>12537</v>
      </c>
      <c r="BA3606" s="230" t="s">
        <v>5332</v>
      </c>
      <c r="BB3606" s="230">
        <v>4</v>
      </c>
      <c r="BC3606" s="194" t="s">
        <v>7502</v>
      </c>
      <c r="BD3606" s="194" t="s">
        <v>14386</v>
      </c>
      <c r="BE3606" s="194" t="s">
        <v>14119</v>
      </c>
      <c r="BJ3606" s="230">
        <v>4</v>
      </c>
      <c r="BK3606" s="230" t="s">
        <v>7504</v>
      </c>
      <c r="BL3606" s="198" t="s">
        <v>7412</v>
      </c>
      <c r="CQ3606" s="199">
        <v>1</v>
      </c>
    </row>
    <row r="3607" spans="52:95" x14ac:dyDescent="0.25">
      <c r="AZ3607" s="230" t="s">
        <v>12537</v>
      </c>
      <c r="BA3607" s="230" t="s">
        <v>5332</v>
      </c>
      <c r="BB3607" s="230">
        <v>5</v>
      </c>
      <c r="BC3607" s="194" t="s">
        <v>7529</v>
      </c>
      <c r="BD3607" s="194" t="s">
        <v>14386</v>
      </c>
      <c r="BE3607" s="194" t="s">
        <v>14389</v>
      </c>
      <c r="BF3607" s="194" t="s">
        <v>7532</v>
      </c>
      <c r="BG3607" s="194" t="s">
        <v>7533</v>
      </c>
      <c r="BJ3607" s="230">
        <v>4</v>
      </c>
      <c r="BK3607" s="230" t="s">
        <v>7534</v>
      </c>
      <c r="BL3607" s="198" t="s">
        <v>7412</v>
      </c>
      <c r="CQ3607" s="199">
        <v>1</v>
      </c>
    </row>
    <row r="3608" spans="52:95" x14ac:dyDescent="0.25">
      <c r="AZ3608" s="230" t="s">
        <v>12537</v>
      </c>
      <c r="BA3608" s="230" t="s">
        <v>7562</v>
      </c>
      <c r="BB3608" s="230">
        <v>1</v>
      </c>
      <c r="BC3608" s="194" t="s">
        <v>7563</v>
      </c>
      <c r="BD3608" s="194" t="s">
        <v>14390</v>
      </c>
      <c r="BJ3608" s="230">
        <v>4</v>
      </c>
      <c r="BK3608" s="230" t="s">
        <v>7564</v>
      </c>
      <c r="BL3608" s="198" t="s">
        <v>7412</v>
      </c>
      <c r="CQ3608" s="199">
        <v>1</v>
      </c>
    </row>
    <row r="3609" spans="52:95" x14ac:dyDescent="0.25">
      <c r="AZ3609" s="230" t="s">
        <v>12537</v>
      </c>
      <c r="BA3609" s="230" t="s">
        <v>7562</v>
      </c>
      <c r="BB3609" s="230">
        <v>2</v>
      </c>
      <c r="BC3609" s="194" t="s">
        <v>7589</v>
      </c>
      <c r="BD3609" s="194" t="s">
        <v>7590</v>
      </c>
      <c r="BE3609" s="194" t="s">
        <v>7591</v>
      </c>
      <c r="BF3609" s="194" t="s">
        <v>7443</v>
      </c>
      <c r="BG3609" s="194" t="s">
        <v>7442</v>
      </c>
      <c r="BH3609" s="230" t="s">
        <v>7592</v>
      </c>
      <c r="BJ3609" s="230">
        <v>4</v>
      </c>
      <c r="BK3609" s="230" t="s">
        <v>7593</v>
      </c>
      <c r="BL3609" s="198" t="s">
        <v>7412</v>
      </c>
      <c r="CQ3609" s="199">
        <v>1</v>
      </c>
    </row>
    <row r="3610" spans="52:95" x14ac:dyDescent="0.25">
      <c r="AZ3610" s="230" t="s">
        <v>12537</v>
      </c>
      <c r="BA3610" s="230" t="s">
        <v>7562</v>
      </c>
      <c r="BB3610" s="230">
        <v>3</v>
      </c>
      <c r="BC3610" s="194" t="s">
        <v>7620</v>
      </c>
      <c r="BD3610" s="194" t="s">
        <v>14388</v>
      </c>
      <c r="BJ3610" s="230">
        <v>4</v>
      </c>
      <c r="BK3610" s="230" t="s">
        <v>7622</v>
      </c>
      <c r="BL3610" s="198" t="s">
        <v>7412</v>
      </c>
      <c r="CQ3610" s="199">
        <v>1</v>
      </c>
    </row>
    <row r="3611" spans="52:95" x14ac:dyDescent="0.25">
      <c r="AZ3611" s="230" t="s">
        <v>12537</v>
      </c>
      <c r="BA3611" s="230" t="s">
        <v>7562</v>
      </c>
      <c r="BB3611" s="230">
        <v>4</v>
      </c>
      <c r="BC3611" s="194" t="s">
        <v>7649</v>
      </c>
      <c r="BD3611" s="194" t="s">
        <v>7650</v>
      </c>
      <c r="BE3611" s="194" t="s">
        <v>7651</v>
      </c>
      <c r="BF3611" s="194" t="s">
        <v>7652</v>
      </c>
      <c r="BG3611" s="194" t="s">
        <v>7653</v>
      </c>
      <c r="BH3611" s="230" t="s">
        <v>7654</v>
      </c>
      <c r="BI3611" s="230" t="s">
        <v>7655</v>
      </c>
      <c r="BJ3611" s="230">
        <v>4</v>
      </c>
      <c r="BK3611" s="230" t="s">
        <v>7656</v>
      </c>
      <c r="BL3611" s="198" t="s">
        <v>7412</v>
      </c>
      <c r="CQ3611" s="199">
        <v>1</v>
      </c>
    </row>
    <row r="3612" spans="52:95" x14ac:dyDescent="0.25">
      <c r="AZ3612" s="230" t="s">
        <v>12537</v>
      </c>
      <c r="BA3612" s="230" t="s">
        <v>7562</v>
      </c>
      <c r="BB3612" s="230">
        <v>5</v>
      </c>
      <c r="BC3612" s="194" t="s">
        <v>7686</v>
      </c>
      <c r="BD3612" s="194" t="s">
        <v>7687</v>
      </c>
      <c r="BE3612" s="194" t="s">
        <v>7688</v>
      </c>
      <c r="BF3612" s="194" t="s">
        <v>7689</v>
      </c>
      <c r="BG3612" s="194" t="s">
        <v>7690</v>
      </c>
      <c r="BH3612" s="230" t="s">
        <v>7691</v>
      </c>
      <c r="BJ3612" s="230">
        <v>4</v>
      </c>
      <c r="BK3612" s="230" t="s">
        <v>7692</v>
      </c>
      <c r="BL3612" s="198" t="s">
        <v>7412</v>
      </c>
      <c r="CQ3612" s="199">
        <v>1</v>
      </c>
    </row>
    <row r="3613" spans="52:95" x14ac:dyDescent="0.25">
      <c r="AZ3613" s="230" t="s">
        <v>12537</v>
      </c>
      <c r="BA3613" s="230" t="s">
        <v>5333</v>
      </c>
      <c r="BB3613" s="230">
        <v>1</v>
      </c>
      <c r="BC3613" s="194" t="s">
        <v>7719</v>
      </c>
      <c r="BD3613" s="194" t="s">
        <v>14369</v>
      </c>
      <c r="BE3613" s="194" t="s">
        <v>14387</v>
      </c>
      <c r="BH3613" s="194"/>
      <c r="BI3613" s="194"/>
      <c r="BJ3613" s="230">
        <v>4</v>
      </c>
      <c r="BK3613" s="230" t="s">
        <v>7720</v>
      </c>
      <c r="BL3613" s="198" t="s">
        <v>7412</v>
      </c>
      <c r="CQ3613" s="199">
        <v>1</v>
      </c>
    </row>
    <row r="3614" spans="52:95" x14ac:dyDescent="0.25">
      <c r="AZ3614" s="230" t="s">
        <v>12537</v>
      </c>
      <c r="BA3614" s="230" t="s">
        <v>5333</v>
      </c>
      <c r="BB3614" s="230">
        <v>2</v>
      </c>
      <c r="BC3614" s="194" t="s">
        <v>7745</v>
      </c>
      <c r="BD3614" s="194" t="s">
        <v>7746</v>
      </c>
      <c r="BE3614" s="194" t="s">
        <v>7747</v>
      </c>
      <c r="BF3614" s="194" t="s">
        <v>7748</v>
      </c>
      <c r="BG3614" s="194" t="s">
        <v>7749</v>
      </c>
      <c r="BH3614" s="194" t="s">
        <v>7750</v>
      </c>
      <c r="BI3614" s="194"/>
      <c r="BJ3614" s="230">
        <v>4</v>
      </c>
      <c r="BK3614" s="230" t="s">
        <v>7751</v>
      </c>
      <c r="BL3614" s="198" t="s">
        <v>7412</v>
      </c>
      <c r="CQ3614" s="199">
        <v>1</v>
      </c>
    </row>
    <row r="3615" spans="52:95" x14ac:dyDescent="0.25">
      <c r="AZ3615" s="230" t="s">
        <v>12537</v>
      </c>
      <c r="BA3615" s="230" t="s">
        <v>5333</v>
      </c>
      <c r="BB3615" s="230">
        <v>3</v>
      </c>
      <c r="BC3615" s="194" t="s">
        <v>7781</v>
      </c>
      <c r="BD3615" s="194" t="s">
        <v>14391</v>
      </c>
      <c r="BE3615" s="194" t="s">
        <v>14388</v>
      </c>
      <c r="BH3615" s="194"/>
      <c r="BI3615" s="194"/>
      <c r="BJ3615" s="230">
        <v>4</v>
      </c>
      <c r="BK3615" s="230" t="s">
        <v>7782</v>
      </c>
      <c r="BL3615" s="198" t="s">
        <v>7412</v>
      </c>
      <c r="CQ3615" s="199">
        <v>1</v>
      </c>
    </row>
    <row r="3616" spans="52:95" x14ac:dyDescent="0.25">
      <c r="AZ3616" s="230" t="s">
        <v>12537</v>
      </c>
      <c r="BA3616" s="230" t="s">
        <v>5333</v>
      </c>
      <c r="BB3616" s="230">
        <v>4</v>
      </c>
      <c r="BC3616" s="194" t="s">
        <v>7806</v>
      </c>
      <c r="BD3616" s="194" t="s">
        <v>7807</v>
      </c>
      <c r="BE3616" s="194" t="s">
        <v>7808</v>
      </c>
      <c r="BF3616" s="194" t="s">
        <v>7654</v>
      </c>
      <c r="BG3616" s="194" t="s">
        <v>7809</v>
      </c>
      <c r="BH3616" s="194" t="s">
        <v>7810</v>
      </c>
      <c r="BI3616" s="194" t="s">
        <v>7811</v>
      </c>
      <c r="BJ3616" s="230">
        <v>4</v>
      </c>
      <c r="BK3616" s="230" t="s">
        <v>7812</v>
      </c>
      <c r="BL3616" s="198" t="s">
        <v>7412</v>
      </c>
      <c r="CQ3616" s="199">
        <v>1</v>
      </c>
    </row>
    <row r="3617" spans="52:95" x14ac:dyDescent="0.25">
      <c r="AZ3617" s="230" t="s">
        <v>12537</v>
      </c>
      <c r="BA3617" s="230" t="s">
        <v>5333</v>
      </c>
      <c r="BB3617" s="230">
        <v>5</v>
      </c>
      <c r="BC3617" s="194" t="s">
        <v>7836</v>
      </c>
      <c r="BD3617" s="194" t="s">
        <v>7837</v>
      </c>
      <c r="BE3617" s="194" t="s">
        <v>7838</v>
      </c>
      <c r="BF3617" s="194" t="s">
        <v>7839</v>
      </c>
      <c r="BG3617" s="194" t="s">
        <v>7840</v>
      </c>
      <c r="BH3617" s="194" t="s">
        <v>7533</v>
      </c>
      <c r="BI3617" s="194"/>
      <c r="BJ3617" s="230">
        <v>4</v>
      </c>
      <c r="BK3617" s="230" t="s">
        <v>7841</v>
      </c>
      <c r="BL3617" s="198" t="s">
        <v>7412</v>
      </c>
      <c r="CQ3617" s="199">
        <v>1</v>
      </c>
    </row>
    <row r="3618" spans="52:95" x14ac:dyDescent="0.25">
      <c r="AZ3618" s="230" t="s">
        <v>12555</v>
      </c>
      <c r="BA3618" s="230" t="s">
        <v>5332</v>
      </c>
      <c r="BB3618" s="230">
        <v>1</v>
      </c>
      <c r="BC3618" s="194" t="s">
        <v>7408</v>
      </c>
      <c r="BD3618" s="194" t="s">
        <v>14392</v>
      </c>
      <c r="BE3618" s="194" t="s">
        <v>14369</v>
      </c>
      <c r="BF3618" s="194" t="s">
        <v>12557</v>
      </c>
      <c r="BJ3618" s="230">
        <v>4</v>
      </c>
      <c r="BK3618" s="230" t="s">
        <v>7411</v>
      </c>
      <c r="BL3618" s="198" t="s">
        <v>7412</v>
      </c>
      <c r="CQ3618" s="199">
        <v>1</v>
      </c>
    </row>
    <row r="3619" spans="52:95" x14ac:dyDescent="0.25">
      <c r="AZ3619" s="230" t="s">
        <v>12555</v>
      </c>
      <c r="BA3619" s="230" t="s">
        <v>5332</v>
      </c>
      <c r="BB3619" s="230">
        <v>2</v>
      </c>
      <c r="BC3619" s="194" t="s">
        <v>7439</v>
      </c>
      <c r="BD3619" s="194" t="s">
        <v>14392</v>
      </c>
      <c r="BE3619" s="194" t="s">
        <v>7441</v>
      </c>
      <c r="BF3619" s="194" t="s">
        <v>7442</v>
      </c>
      <c r="BG3619" s="194" t="s">
        <v>7443</v>
      </c>
      <c r="BJ3619" s="230">
        <v>4</v>
      </c>
      <c r="BK3619" s="230" t="s">
        <v>7444</v>
      </c>
      <c r="BL3619" s="198" t="s">
        <v>7412</v>
      </c>
      <c r="CQ3619" s="199">
        <v>1</v>
      </c>
    </row>
    <row r="3620" spans="52:95" x14ac:dyDescent="0.25">
      <c r="AZ3620" s="230" t="s">
        <v>12555</v>
      </c>
      <c r="BA3620" s="230" t="s">
        <v>5332</v>
      </c>
      <c r="BB3620" s="230">
        <v>3</v>
      </c>
      <c r="BC3620" s="194" t="s">
        <v>7472</v>
      </c>
      <c r="BD3620" s="194" t="s">
        <v>14392</v>
      </c>
      <c r="BE3620" s="194" t="s">
        <v>14393</v>
      </c>
      <c r="BJ3620" s="230">
        <v>4</v>
      </c>
      <c r="BK3620" s="230" t="s">
        <v>7474</v>
      </c>
      <c r="BL3620" s="198" t="s">
        <v>7412</v>
      </c>
      <c r="CQ3620" s="199">
        <v>1</v>
      </c>
    </row>
    <row r="3621" spans="52:95" x14ac:dyDescent="0.25">
      <c r="AZ3621" s="230" t="s">
        <v>12555</v>
      </c>
      <c r="BA3621" s="230" t="s">
        <v>5332</v>
      </c>
      <c r="BB3621" s="230">
        <v>4</v>
      </c>
      <c r="BC3621" s="194" t="s">
        <v>7502</v>
      </c>
      <c r="BD3621" s="194" t="s">
        <v>14392</v>
      </c>
      <c r="BE3621" s="194" t="s">
        <v>14119</v>
      </c>
      <c r="BJ3621" s="230">
        <v>4</v>
      </c>
      <c r="BK3621" s="230" t="s">
        <v>7504</v>
      </c>
      <c r="BL3621" s="198" t="s">
        <v>7412</v>
      </c>
      <c r="CQ3621" s="199">
        <v>1</v>
      </c>
    </row>
    <row r="3622" spans="52:95" x14ac:dyDescent="0.25">
      <c r="AZ3622" s="230" t="s">
        <v>12555</v>
      </c>
      <c r="BA3622" s="230" t="s">
        <v>5332</v>
      </c>
      <c r="BB3622" s="230">
        <v>5</v>
      </c>
      <c r="BC3622" s="194" t="s">
        <v>7529</v>
      </c>
      <c r="BD3622" s="194" t="s">
        <v>14392</v>
      </c>
      <c r="BE3622" s="194" t="s">
        <v>14394</v>
      </c>
      <c r="BF3622" s="194" t="s">
        <v>7532</v>
      </c>
      <c r="BG3622" s="194" t="s">
        <v>7533</v>
      </c>
      <c r="BJ3622" s="230">
        <v>4</v>
      </c>
      <c r="BK3622" s="230" t="s">
        <v>7534</v>
      </c>
      <c r="BL3622" s="198" t="s">
        <v>7412</v>
      </c>
      <c r="CQ3622" s="199">
        <v>1</v>
      </c>
    </row>
    <row r="3623" spans="52:95" x14ac:dyDescent="0.25">
      <c r="AZ3623" s="230" t="s">
        <v>12555</v>
      </c>
      <c r="BA3623" s="230" t="s">
        <v>7562</v>
      </c>
      <c r="BB3623" s="230">
        <v>1</v>
      </c>
      <c r="BC3623" s="194" t="s">
        <v>7563</v>
      </c>
      <c r="BD3623" s="194" t="s">
        <v>14395</v>
      </c>
      <c r="BJ3623" s="230">
        <v>4</v>
      </c>
      <c r="BK3623" s="230" t="s">
        <v>7564</v>
      </c>
      <c r="BL3623" s="198" t="s">
        <v>7412</v>
      </c>
      <c r="CQ3623" s="199">
        <v>1</v>
      </c>
    </row>
    <row r="3624" spans="52:95" x14ac:dyDescent="0.25">
      <c r="AZ3624" s="230" t="s">
        <v>12555</v>
      </c>
      <c r="BA3624" s="230" t="s">
        <v>7562</v>
      </c>
      <c r="BB3624" s="230">
        <v>2</v>
      </c>
      <c r="BC3624" s="194" t="s">
        <v>7589</v>
      </c>
      <c r="BD3624" s="194" t="s">
        <v>7590</v>
      </c>
      <c r="BE3624" s="194" t="s">
        <v>7591</v>
      </c>
      <c r="BF3624" s="194" t="s">
        <v>7443</v>
      </c>
      <c r="BG3624" s="194" t="s">
        <v>7442</v>
      </c>
      <c r="BH3624" s="230" t="s">
        <v>7592</v>
      </c>
      <c r="BJ3624" s="230">
        <v>4</v>
      </c>
      <c r="BK3624" s="230" t="s">
        <v>7593</v>
      </c>
      <c r="BL3624" s="198" t="s">
        <v>7412</v>
      </c>
      <c r="CQ3624" s="199">
        <v>1</v>
      </c>
    </row>
    <row r="3625" spans="52:95" x14ac:dyDescent="0.25">
      <c r="AZ3625" s="230" t="s">
        <v>12555</v>
      </c>
      <c r="BA3625" s="230" t="s">
        <v>7562</v>
      </c>
      <c r="BB3625" s="230">
        <v>3</v>
      </c>
      <c r="BC3625" s="194" t="s">
        <v>7620</v>
      </c>
      <c r="BD3625" s="194" t="s">
        <v>14393</v>
      </c>
      <c r="BJ3625" s="230">
        <v>4</v>
      </c>
      <c r="BK3625" s="230" t="s">
        <v>7622</v>
      </c>
      <c r="BL3625" s="198" t="s">
        <v>7412</v>
      </c>
      <c r="CQ3625" s="199">
        <v>1</v>
      </c>
    </row>
    <row r="3626" spans="52:95" x14ac:dyDescent="0.25">
      <c r="AZ3626" s="230" t="s">
        <v>12555</v>
      </c>
      <c r="BA3626" s="230" t="s">
        <v>7562</v>
      </c>
      <c r="BB3626" s="230">
        <v>4</v>
      </c>
      <c r="BC3626" s="194" t="s">
        <v>7649</v>
      </c>
      <c r="BD3626" s="194" t="s">
        <v>7650</v>
      </c>
      <c r="BE3626" s="194" t="s">
        <v>7651</v>
      </c>
      <c r="BF3626" s="194" t="s">
        <v>7652</v>
      </c>
      <c r="BG3626" s="194" t="s">
        <v>7653</v>
      </c>
      <c r="BH3626" s="230" t="s">
        <v>7654</v>
      </c>
      <c r="BI3626" s="230" t="s">
        <v>7655</v>
      </c>
      <c r="BJ3626" s="230">
        <v>4</v>
      </c>
      <c r="BK3626" s="230" t="s">
        <v>7656</v>
      </c>
      <c r="BL3626" s="198" t="s">
        <v>7412</v>
      </c>
      <c r="CQ3626" s="199">
        <v>1</v>
      </c>
    </row>
    <row r="3627" spans="52:95" x14ac:dyDescent="0.25">
      <c r="AZ3627" s="230" t="s">
        <v>12555</v>
      </c>
      <c r="BA3627" s="230" t="s">
        <v>7562</v>
      </c>
      <c r="BB3627" s="230">
        <v>5</v>
      </c>
      <c r="BC3627" s="194" t="s">
        <v>7686</v>
      </c>
      <c r="BD3627" s="194" t="s">
        <v>7687</v>
      </c>
      <c r="BE3627" s="194" t="s">
        <v>7688</v>
      </c>
      <c r="BF3627" s="194" t="s">
        <v>7689</v>
      </c>
      <c r="BG3627" s="194" t="s">
        <v>7690</v>
      </c>
      <c r="BH3627" s="230" t="s">
        <v>7691</v>
      </c>
      <c r="BJ3627" s="230">
        <v>4</v>
      </c>
      <c r="BK3627" s="230" t="s">
        <v>7692</v>
      </c>
      <c r="BL3627" s="198" t="s">
        <v>7412</v>
      </c>
      <c r="CQ3627" s="199">
        <v>1</v>
      </c>
    </row>
    <row r="3628" spans="52:95" x14ac:dyDescent="0.25">
      <c r="AZ3628" s="230" t="s">
        <v>12555</v>
      </c>
      <c r="BA3628" s="230" t="s">
        <v>5333</v>
      </c>
      <c r="BB3628" s="230">
        <v>1</v>
      </c>
      <c r="BC3628" s="194" t="s">
        <v>7719</v>
      </c>
      <c r="BD3628" s="194" t="s">
        <v>14369</v>
      </c>
      <c r="BE3628" s="194" t="s">
        <v>12557</v>
      </c>
      <c r="BH3628" s="194"/>
      <c r="BI3628" s="194"/>
      <c r="BJ3628" s="230">
        <v>4</v>
      </c>
      <c r="BK3628" s="230" t="s">
        <v>7720</v>
      </c>
      <c r="BL3628" s="198" t="s">
        <v>7412</v>
      </c>
      <c r="CQ3628" s="199">
        <v>1</v>
      </c>
    </row>
    <row r="3629" spans="52:95" x14ac:dyDescent="0.25">
      <c r="AZ3629" s="230" t="s">
        <v>12555</v>
      </c>
      <c r="BA3629" s="230" t="s">
        <v>5333</v>
      </c>
      <c r="BB3629" s="230">
        <v>2</v>
      </c>
      <c r="BC3629" s="194" t="s">
        <v>7745</v>
      </c>
      <c r="BD3629" s="194" t="s">
        <v>7746</v>
      </c>
      <c r="BE3629" s="194" t="s">
        <v>7747</v>
      </c>
      <c r="BF3629" s="194" t="s">
        <v>7748</v>
      </c>
      <c r="BG3629" s="194" t="s">
        <v>7749</v>
      </c>
      <c r="BH3629" s="194" t="s">
        <v>7750</v>
      </c>
      <c r="BI3629" s="194"/>
      <c r="BJ3629" s="230">
        <v>4</v>
      </c>
      <c r="BK3629" s="230" t="s">
        <v>7751</v>
      </c>
      <c r="BL3629" s="198" t="s">
        <v>7412</v>
      </c>
      <c r="CQ3629" s="199">
        <v>1</v>
      </c>
    </row>
    <row r="3630" spans="52:95" x14ac:dyDescent="0.25">
      <c r="AZ3630" s="230" t="s">
        <v>12555</v>
      </c>
      <c r="BA3630" s="230" t="s">
        <v>5333</v>
      </c>
      <c r="BB3630" s="230">
        <v>3</v>
      </c>
      <c r="BC3630" s="194" t="s">
        <v>7781</v>
      </c>
      <c r="BD3630" s="194" t="s">
        <v>14396</v>
      </c>
      <c r="BE3630" s="194" t="s">
        <v>14393</v>
      </c>
      <c r="BH3630" s="194"/>
      <c r="BI3630" s="194"/>
      <c r="BJ3630" s="230">
        <v>4</v>
      </c>
      <c r="BK3630" s="230" t="s">
        <v>7782</v>
      </c>
      <c r="BL3630" s="198" t="s">
        <v>7412</v>
      </c>
      <c r="CQ3630" s="199">
        <v>1</v>
      </c>
    </row>
    <row r="3631" spans="52:95" x14ac:dyDescent="0.25">
      <c r="AZ3631" s="230" t="s">
        <v>12555</v>
      </c>
      <c r="BA3631" s="230" t="s">
        <v>5333</v>
      </c>
      <c r="BB3631" s="230">
        <v>4</v>
      </c>
      <c r="BC3631" s="194" t="s">
        <v>7806</v>
      </c>
      <c r="BD3631" s="194" t="s">
        <v>7807</v>
      </c>
      <c r="BE3631" s="194" t="s">
        <v>7808</v>
      </c>
      <c r="BF3631" s="194" t="s">
        <v>7654</v>
      </c>
      <c r="BG3631" s="194" t="s">
        <v>7809</v>
      </c>
      <c r="BH3631" s="194" t="s">
        <v>7810</v>
      </c>
      <c r="BI3631" s="194" t="s">
        <v>7811</v>
      </c>
      <c r="BJ3631" s="230">
        <v>4</v>
      </c>
      <c r="BK3631" s="230" t="s">
        <v>7812</v>
      </c>
      <c r="BL3631" s="198" t="s">
        <v>7412</v>
      </c>
      <c r="CQ3631" s="199">
        <v>1</v>
      </c>
    </row>
    <row r="3632" spans="52:95" x14ac:dyDescent="0.25">
      <c r="AZ3632" s="230" t="s">
        <v>12555</v>
      </c>
      <c r="BA3632" s="230" t="s">
        <v>5333</v>
      </c>
      <c r="BB3632" s="230">
        <v>5</v>
      </c>
      <c r="BC3632" s="194" t="s">
        <v>7836</v>
      </c>
      <c r="BD3632" s="194" t="s">
        <v>7837</v>
      </c>
      <c r="BE3632" s="194" t="s">
        <v>7838</v>
      </c>
      <c r="BF3632" s="194" t="s">
        <v>7839</v>
      </c>
      <c r="BG3632" s="194" t="s">
        <v>7840</v>
      </c>
      <c r="BH3632" s="194" t="s">
        <v>7533</v>
      </c>
      <c r="BI3632" s="194"/>
      <c r="BJ3632" s="230">
        <v>4</v>
      </c>
      <c r="BK3632" s="230" t="s">
        <v>7841</v>
      </c>
      <c r="BL3632" s="198" t="s">
        <v>7412</v>
      </c>
      <c r="CQ3632" s="199">
        <v>1</v>
      </c>
    </row>
    <row r="3633" spans="52:95" x14ac:dyDescent="0.25">
      <c r="AZ3633" s="230" t="s">
        <v>12573</v>
      </c>
      <c r="BA3633" s="230" t="s">
        <v>5332</v>
      </c>
      <c r="BB3633" s="230">
        <v>1</v>
      </c>
      <c r="BC3633" s="194" t="s">
        <v>7408</v>
      </c>
      <c r="BD3633" s="194" t="s">
        <v>14397</v>
      </c>
      <c r="BE3633" s="194" t="s">
        <v>14369</v>
      </c>
      <c r="BF3633" s="194" t="s">
        <v>12575</v>
      </c>
      <c r="BJ3633" s="230">
        <v>4</v>
      </c>
      <c r="BK3633" s="230" t="s">
        <v>7411</v>
      </c>
      <c r="BL3633" s="198" t="s">
        <v>7412</v>
      </c>
      <c r="CQ3633" s="199">
        <v>1</v>
      </c>
    </row>
    <row r="3634" spans="52:95" x14ac:dyDescent="0.25">
      <c r="AZ3634" s="230" t="s">
        <v>12573</v>
      </c>
      <c r="BA3634" s="230" t="s">
        <v>5332</v>
      </c>
      <c r="BB3634" s="230">
        <v>2</v>
      </c>
      <c r="BC3634" s="194" t="s">
        <v>7439</v>
      </c>
      <c r="BD3634" s="194" t="s">
        <v>14397</v>
      </c>
      <c r="BE3634" s="194" t="s">
        <v>7441</v>
      </c>
      <c r="BF3634" s="194" t="s">
        <v>7442</v>
      </c>
      <c r="BG3634" s="194" t="s">
        <v>7443</v>
      </c>
      <c r="BJ3634" s="230">
        <v>4</v>
      </c>
      <c r="BK3634" s="230" t="s">
        <v>7444</v>
      </c>
      <c r="BL3634" s="198" t="s">
        <v>7412</v>
      </c>
      <c r="CQ3634" s="199">
        <v>1</v>
      </c>
    </row>
    <row r="3635" spans="52:95" x14ac:dyDescent="0.25">
      <c r="AZ3635" s="230" t="s">
        <v>12573</v>
      </c>
      <c r="BA3635" s="230" t="s">
        <v>5332</v>
      </c>
      <c r="BB3635" s="230">
        <v>3</v>
      </c>
      <c r="BC3635" s="194" t="s">
        <v>7472</v>
      </c>
      <c r="BD3635" s="194" t="s">
        <v>14397</v>
      </c>
      <c r="BE3635" s="194" t="s">
        <v>14398</v>
      </c>
      <c r="BJ3635" s="230">
        <v>4</v>
      </c>
      <c r="BK3635" s="230" t="s">
        <v>7474</v>
      </c>
      <c r="BL3635" s="198" t="s">
        <v>7412</v>
      </c>
      <c r="CQ3635" s="199">
        <v>1</v>
      </c>
    </row>
    <row r="3636" spans="52:95" x14ac:dyDescent="0.25">
      <c r="AZ3636" s="230" t="s">
        <v>12573</v>
      </c>
      <c r="BA3636" s="230" t="s">
        <v>5332</v>
      </c>
      <c r="BB3636" s="230">
        <v>4</v>
      </c>
      <c r="BC3636" s="194" t="s">
        <v>7502</v>
      </c>
      <c r="BD3636" s="194" t="s">
        <v>14397</v>
      </c>
      <c r="BE3636" s="194" t="s">
        <v>14119</v>
      </c>
      <c r="BJ3636" s="230">
        <v>4</v>
      </c>
      <c r="BK3636" s="230" t="s">
        <v>7504</v>
      </c>
      <c r="BL3636" s="198" t="s">
        <v>7412</v>
      </c>
      <c r="CQ3636" s="199">
        <v>1</v>
      </c>
    </row>
    <row r="3637" spans="52:95" x14ac:dyDescent="0.25">
      <c r="AZ3637" s="230" t="s">
        <v>12573</v>
      </c>
      <c r="BA3637" s="230" t="s">
        <v>5332</v>
      </c>
      <c r="BB3637" s="230">
        <v>5</v>
      </c>
      <c r="BC3637" s="194" t="s">
        <v>7529</v>
      </c>
      <c r="BD3637" s="194" t="s">
        <v>14397</v>
      </c>
      <c r="BE3637" s="194" t="s">
        <v>14399</v>
      </c>
      <c r="BF3637" s="194" t="s">
        <v>7532</v>
      </c>
      <c r="BG3637" s="194" t="s">
        <v>7533</v>
      </c>
      <c r="BJ3637" s="230">
        <v>4</v>
      </c>
      <c r="BK3637" s="230" t="s">
        <v>7534</v>
      </c>
      <c r="BL3637" s="198" t="s">
        <v>7412</v>
      </c>
      <c r="CQ3637" s="199">
        <v>1</v>
      </c>
    </row>
    <row r="3638" spans="52:95" x14ac:dyDescent="0.25">
      <c r="AZ3638" s="230" t="s">
        <v>12573</v>
      </c>
      <c r="BA3638" s="230" t="s">
        <v>7562</v>
      </c>
      <c r="BB3638" s="230">
        <v>1</v>
      </c>
      <c r="BC3638" s="194" t="s">
        <v>7563</v>
      </c>
      <c r="BD3638" s="194" t="s">
        <v>14400</v>
      </c>
      <c r="BJ3638" s="230">
        <v>4</v>
      </c>
      <c r="BK3638" s="230" t="s">
        <v>7564</v>
      </c>
      <c r="BL3638" s="198" t="s">
        <v>7412</v>
      </c>
      <c r="CQ3638" s="199">
        <v>1</v>
      </c>
    </row>
    <row r="3639" spans="52:95" x14ac:dyDescent="0.25">
      <c r="AZ3639" s="230" t="s">
        <v>12573</v>
      </c>
      <c r="BA3639" s="230" t="s">
        <v>7562</v>
      </c>
      <c r="BB3639" s="230">
        <v>2</v>
      </c>
      <c r="BC3639" s="194" t="s">
        <v>7589</v>
      </c>
      <c r="BD3639" s="194" t="s">
        <v>7590</v>
      </c>
      <c r="BE3639" s="194" t="s">
        <v>7591</v>
      </c>
      <c r="BF3639" s="194" t="s">
        <v>7443</v>
      </c>
      <c r="BG3639" s="194" t="s">
        <v>7442</v>
      </c>
      <c r="BH3639" s="230" t="s">
        <v>7592</v>
      </c>
      <c r="BJ3639" s="230">
        <v>4</v>
      </c>
      <c r="BK3639" s="230" t="s">
        <v>7593</v>
      </c>
      <c r="BL3639" s="198" t="s">
        <v>7412</v>
      </c>
      <c r="CQ3639" s="199">
        <v>1</v>
      </c>
    </row>
    <row r="3640" spans="52:95" x14ac:dyDescent="0.25">
      <c r="AZ3640" s="230" t="s">
        <v>12573</v>
      </c>
      <c r="BA3640" s="230" t="s">
        <v>7562</v>
      </c>
      <c r="BB3640" s="230">
        <v>3</v>
      </c>
      <c r="BC3640" s="194" t="s">
        <v>7620</v>
      </c>
      <c r="BD3640" s="194" t="s">
        <v>14398</v>
      </c>
      <c r="BJ3640" s="230">
        <v>4</v>
      </c>
      <c r="BK3640" s="230" t="s">
        <v>7622</v>
      </c>
      <c r="BL3640" s="198" t="s">
        <v>7412</v>
      </c>
      <c r="CQ3640" s="199">
        <v>1</v>
      </c>
    </row>
    <row r="3641" spans="52:95" x14ac:dyDescent="0.25">
      <c r="AZ3641" s="230" t="s">
        <v>12573</v>
      </c>
      <c r="BA3641" s="230" t="s">
        <v>7562</v>
      </c>
      <c r="BB3641" s="230">
        <v>4</v>
      </c>
      <c r="BC3641" s="194" t="s">
        <v>7649</v>
      </c>
      <c r="BD3641" s="194" t="s">
        <v>7650</v>
      </c>
      <c r="BE3641" s="194" t="s">
        <v>7651</v>
      </c>
      <c r="BF3641" s="194" t="s">
        <v>7652</v>
      </c>
      <c r="BG3641" s="194" t="s">
        <v>7653</v>
      </c>
      <c r="BH3641" s="230" t="s">
        <v>7654</v>
      </c>
      <c r="BI3641" s="230" t="s">
        <v>7655</v>
      </c>
      <c r="BJ3641" s="230">
        <v>4</v>
      </c>
      <c r="BK3641" s="230" t="s">
        <v>7656</v>
      </c>
      <c r="BL3641" s="198" t="s">
        <v>7412</v>
      </c>
      <c r="CQ3641" s="199">
        <v>1</v>
      </c>
    </row>
    <row r="3642" spans="52:95" x14ac:dyDescent="0.25">
      <c r="AZ3642" s="230" t="s">
        <v>12573</v>
      </c>
      <c r="BA3642" s="230" t="s">
        <v>7562</v>
      </c>
      <c r="BB3642" s="230">
        <v>5</v>
      </c>
      <c r="BC3642" s="194" t="s">
        <v>7686</v>
      </c>
      <c r="BD3642" s="194" t="s">
        <v>7687</v>
      </c>
      <c r="BE3642" s="194" t="s">
        <v>7688</v>
      </c>
      <c r="BF3642" s="194" t="s">
        <v>7689</v>
      </c>
      <c r="BG3642" s="194" t="s">
        <v>7690</v>
      </c>
      <c r="BH3642" s="230" t="s">
        <v>7691</v>
      </c>
      <c r="BJ3642" s="230">
        <v>4</v>
      </c>
      <c r="BK3642" s="230" t="s">
        <v>7692</v>
      </c>
      <c r="BL3642" s="198" t="s">
        <v>7412</v>
      </c>
      <c r="CQ3642" s="199">
        <v>1</v>
      </c>
    </row>
    <row r="3643" spans="52:95" x14ac:dyDescent="0.25">
      <c r="AZ3643" s="230" t="s">
        <v>12573</v>
      </c>
      <c r="BA3643" s="230" t="s">
        <v>5333</v>
      </c>
      <c r="BB3643" s="230">
        <v>1</v>
      </c>
      <c r="BC3643" s="194" t="s">
        <v>7719</v>
      </c>
      <c r="BD3643" s="194" t="s">
        <v>14369</v>
      </c>
      <c r="BE3643" s="194" t="s">
        <v>12575</v>
      </c>
      <c r="BH3643" s="194"/>
      <c r="BI3643" s="194"/>
      <c r="BJ3643" s="230">
        <v>4</v>
      </c>
      <c r="BK3643" s="230" t="s">
        <v>7720</v>
      </c>
      <c r="BL3643" s="198" t="s">
        <v>7412</v>
      </c>
      <c r="CQ3643" s="199">
        <v>1</v>
      </c>
    </row>
    <row r="3644" spans="52:95" x14ac:dyDescent="0.25">
      <c r="AZ3644" s="230" t="s">
        <v>12573</v>
      </c>
      <c r="BA3644" s="230" t="s">
        <v>5333</v>
      </c>
      <c r="BB3644" s="230">
        <v>2</v>
      </c>
      <c r="BC3644" s="194" t="s">
        <v>7745</v>
      </c>
      <c r="BD3644" s="194" t="s">
        <v>7746</v>
      </c>
      <c r="BE3644" s="194" t="s">
        <v>7747</v>
      </c>
      <c r="BF3644" s="194" t="s">
        <v>7748</v>
      </c>
      <c r="BG3644" s="194" t="s">
        <v>7749</v>
      </c>
      <c r="BH3644" s="194" t="s">
        <v>7750</v>
      </c>
      <c r="BI3644" s="194"/>
      <c r="BJ3644" s="230">
        <v>4</v>
      </c>
      <c r="BK3644" s="230" t="s">
        <v>7751</v>
      </c>
      <c r="BL3644" s="198" t="s">
        <v>7412</v>
      </c>
      <c r="CQ3644" s="199">
        <v>1</v>
      </c>
    </row>
    <row r="3645" spans="52:95" x14ac:dyDescent="0.25">
      <c r="AZ3645" s="230" t="s">
        <v>12573</v>
      </c>
      <c r="BA3645" s="230" t="s">
        <v>5333</v>
      </c>
      <c r="BB3645" s="230">
        <v>3</v>
      </c>
      <c r="BC3645" s="194" t="s">
        <v>7781</v>
      </c>
      <c r="BD3645" s="194" t="s">
        <v>14401</v>
      </c>
      <c r="BE3645" s="194" t="s">
        <v>14398</v>
      </c>
      <c r="BH3645" s="194"/>
      <c r="BI3645" s="194"/>
      <c r="BJ3645" s="230">
        <v>4</v>
      </c>
      <c r="BK3645" s="230" t="s">
        <v>7782</v>
      </c>
      <c r="BL3645" s="198" t="s">
        <v>7412</v>
      </c>
      <c r="CQ3645" s="199">
        <v>1</v>
      </c>
    </row>
    <row r="3646" spans="52:95" x14ac:dyDescent="0.25">
      <c r="AZ3646" s="230" t="s">
        <v>12573</v>
      </c>
      <c r="BA3646" s="230" t="s">
        <v>5333</v>
      </c>
      <c r="BB3646" s="230">
        <v>4</v>
      </c>
      <c r="BC3646" s="194" t="s">
        <v>7806</v>
      </c>
      <c r="BD3646" s="194" t="s">
        <v>7807</v>
      </c>
      <c r="BE3646" s="194" t="s">
        <v>7808</v>
      </c>
      <c r="BF3646" s="194" t="s">
        <v>7654</v>
      </c>
      <c r="BG3646" s="194" t="s">
        <v>7809</v>
      </c>
      <c r="BH3646" s="194" t="s">
        <v>7810</v>
      </c>
      <c r="BI3646" s="194" t="s">
        <v>7811</v>
      </c>
      <c r="BJ3646" s="230">
        <v>4</v>
      </c>
      <c r="BK3646" s="230" t="s">
        <v>7812</v>
      </c>
      <c r="BL3646" s="198" t="s">
        <v>7412</v>
      </c>
      <c r="CQ3646" s="199">
        <v>1</v>
      </c>
    </row>
    <row r="3647" spans="52:95" x14ac:dyDescent="0.25">
      <c r="AZ3647" s="230" t="s">
        <v>12573</v>
      </c>
      <c r="BA3647" s="230" t="s">
        <v>5333</v>
      </c>
      <c r="BB3647" s="230">
        <v>5</v>
      </c>
      <c r="BC3647" s="194" t="s">
        <v>7836</v>
      </c>
      <c r="BD3647" s="194" t="s">
        <v>7837</v>
      </c>
      <c r="BE3647" s="194" t="s">
        <v>7838</v>
      </c>
      <c r="BF3647" s="194" t="s">
        <v>7839</v>
      </c>
      <c r="BG3647" s="194" t="s">
        <v>7840</v>
      </c>
      <c r="BH3647" s="194" t="s">
        <v>7533</v>
      </c>
      <c r="BI3647" s="194"/>
      <c r="BJ3647" s="230">
        <v>4</v>
      </c>
      <c r="BK3647" s="230" t="s">
        <v>7841</v>
      </c>
      <c r="BL3647" s="198" t="s">
        <v>7412</v>
      </c>
      <c r="CQ3647" s="199">
        <v>1</v>
      </c>
    </row>
    <row r="3648" spans="52:95" x14ac:dyDescent="0.25">
      <c r="AZ3648" s="230" t="s">
        <v>12592</v>
      </c>
      <c r="BA3648" s="230" t="s">
        <v>5332</v>
      </c>
      <c r="BB3648" s="230">
        <v>1</v>
      </c>
      <c r="BC3648" s="194" t="s">
        <v>7408</v>
      </c>
      <c r="BD3648" s="194" t="s">
        <v>14402</v>
      </c>
      <c r="BE3648" s="194" t="s">
        <v>14369</v>
      </c>
      <c r="BF3648" s="194" t="s">
        <v>12594</v>
      </c>
      <c r="BJ3648" s="230">
        <v>4</v>
      </c>
      <c r="BK3648" s="230" t="s">
        <v>7411</v>
      </c>
      <c r="BL3648" s="198" t="s">
        <v>7412</v>
      </c>
      <c r="CQ3648" s="199">
        <v>1</v>
      </c>
    </row>
    <row r="3649" spans="52:95" x14ac:dyDescent="0.25">
      <c r="AZ3649" s="230" t="s">
        <v>12592</v>
      </c>
      <c r="BA3649" s="230" t="s">
        <v>5332</v>
      </c>
      <c r="BB3649" s="230">
        <v>2</v>
      </c>
      <c r="BC3649" s="194" t="s">
        <v>7439</v>
      </c>
      <c r="BD3649" s="194" t="s">
        <v>14402</v>
      </c>
      <c r="BE3649" s="194" t="s">
        <v>7441</v>
      </c>
      <c r="BF3649" s="194" t="s">
        <v>7442</v>
      </c>
      <c r="BG3649" s="194" t="s">
        <v>7443</v>
      </c>
      <c r="BJ3649" s="230">
        <v>4</v>
      </c>
      <c r="BK3649" s="230" t="s">
        <v>7444</v>
      </c>
      <c r="BL3649" s="198" t="s">
        <v>7412</v>
      </c>
      <c r="CQ3649" s="199">
        <v>1</v>
      </c>
    </row>
    <row r="3650" spans="52:95" x14ac:dyDescent="0.25">
      <c r="AZ3650" s="230" t="s">
        <v>12592</v>
      </c>
      <c r="BA3650" s="230" t="s">
        <v>5332</v>
      </c>
      <c r="BB3650" s="230">
        <v>3</v>
      </c>
      <c r="BC3650" s="194" t="s">
        <v>7472</v>
      </c>
      <c r="BD3650" s="194" t="s">
        <v>14402</v>
      </c>
      <c r="BE3650" s="194" t="s">
        <v>14403</v>
      </c>
      <c r="BJ3650" s="230">
        <v>4</v>
      </c>
      <c r="BK3650" s="230" t="s">
        <v>7474</v>
      </c>
      <c r="BL3650" s="198" t="s">
        <v>7412</v>
      </c>
      <c r="CQ3650" s="199">
        <v>1</v>
      </c>
    </row>
    <row r="3651" spans="52:95" x14ac:dyDescent="0.25">
      <c r="AZ3651" s="230" t="s">
        <v>12592</v>
      </c>
      <c r="BA3651" s="230" t="s">
        <v>5332</v>
      </c>
      <c r="BB3651" s="230">
        <v>4</v>
      </c>
      <c r="BC3651" s="194" t="s">
        <v>7502</v>
      </c>
      <c r="BD3651" s="194" t="s">
        <v>14402</v>
      </c>
      <c r="BE3651" s="194" t="s">
        <v>14119</v>
      </c>
      <c r="BJ3651" s="230">
        <v>4</v>
      </c>
      <c r="BK3651" s="230" t="s">
        <v>7504</v>
      </c>
      <c r="BL3651" s="198" t="s">
        <v>7412</v>
      </c>
      <c r="CQ3651" s="199">
        <v>1</v>
      </c>
    </row>
    <row r="3652" spans="52:95" x14ac:dyDescent="0.25">
      <c r="AZ3652" s="230" t="s">
        <v>12592</v>
      </c>
      <c r="BA3652" s="230" t="s">
        <v>5332</v>
      </c>
      <c r="BB3652" s="230">
        <v>5</v>
      </c>
      <c r="BC3652" s="194" t="s">
        <v>7529</v>
      </c>
      <c r="BD3652" s="194" t="s">
        <v>14402</v>
      </c>
      <c r="BE3652" s="194" t="s">
        <v>14404</v>
      </c>
      <c r="BF3652" s="194" t="s">
        <v>7532</v>
      </c>
      <c r="BG3652" s="194" t="s">
        <v>7533</v>
      </c>
      <c r="BJ3652" s="230">
        <v>4</v>
      </c>
      <c r="BK3652" s="230" t="s">
        <v>7534</v>
      </c>
      <c r="BL3652" s="198" t="s">
        <v>7412</v>
      </c>
      <c r="CQ3652" s="199">
        <v>1</v>
      </c>
    </row>
    <row r="3653" spans="52:95" x14ac:dyDescent="0.25">
      <c r="AZ3653" s="230" t="s">
        <v>12592</v>
      </c>
      <c r="BA3653" s="230" t="s">
        <v>7562</v>
      </c>
      <c r="BB3653" s="230">
        <v>1</v>
      </c>
      <c r="BC3653" s="194" t="s">
        <v>7563</v>
      </c>
      <c r="BD3653" s="194" t="s">
        <v>14405</v>
      </c>
      <c r="BJ3653" s="230">
        <v>4</v>
      </c>
      <c r="BK3653" s="230" t="s">
        <v>7564</v>
      </c>
      <c r="BL3653" s="198" t="s">
        <v>7412</v>
      </c>
      <c r="CQ3653" s="199">
        <v>1</v>
      </c>
    </row>
    <row r="3654" spans="52:95" x14ac:dyDescent="0.25">
      <c r="AZ3654" s="230" t="s">
        <v>12592</v>
      </c>
      <c r="BA3654" s="230" t="s">
        <v>7562</v>
      </c>
      <c r="BB3654" s="230">
        <v>2</v>
      </c>
      <c r="BC3654" s="194" t="s">
        <v>7589</v>
      </c>
      <c r="BD3654" s="194" t="s">
        <v>7590</v>
      </c>
      <c r="BE3654" s="194" t="s">
        <v>7591</v>
      </c>
      <c r="BF3654" s="194" t="s">
        <v>7443</v>
      </c>
      <c r="BG3654" s="194" t="s">
        <v>7442</v>
      </c>
      <c r="BH3654" s="230" t="s">
        <v>7592</v>
      </c>
      <c r="BJ3654" s="230">
        <v>4</v>
      </c>
      <c r="BK3654" s="230" t="s">
        <v>7593</v>
      </c>
      <c r="BL3654" s="198" t="s">
        <v>7412</v>
      </c>
      <c r="CQ3654" s="199">
        <v>1</v>
      </c>
    </row>
    <row r="3655" spans="52:95" x14ac:dyDescent="0.25">
      <c r="AZ3655" s="230" t="s">
        <v>12592</v>
      </c>
      <c r="BA3655" s="230" t="s">
        <v>7562</v>
      </c>
      <c r="BB3655" s="230">
        <v>3</v>
      </c>
      <c r="BC3655" s="194" t="s">
        <v>7620</v>
      </c>
      <c r="BD3655" s="194" t="s">
        <v>14403</v>
      </c>
      <c r="BJ3655" s="230">
        <v>4</v>
      </c>
      <c r="BK3655" s="230" t="s">
        <v>7622</v>
      </c>
      <c r="BL3655" s="198" t="s">
        <v>7412</v>
      </c>
      <c r="CQ3655" s="199">
        <v>1</v>
      </c>
    </row>
    <row r="3656" spans="52:95" x14ac:dyDescent="0.25">
      <c r="AZ3656" s="230" t="s">
        <v>12592</v>
      </c>
      <c r="BA3656" s="230" t="s">
        <v>7562</v>
      </c>
      <c r="BB3656" s="230">
        <v>4</v>
      </c>
      <c r="BC3656" s="194" t="s">
        <v>7649</v>
      </c>
      <c r="BD3656" s="194" t="s">
        <v>7650</v>
      </c>
      <c r="BE3656" s="194" t="s">
        <v>7651</v>
      </c>
      <c r="BF3656" s="194" t="s">
        <v>7652</v>
      </c>
      <c r="BG3656" s="194" t="s">
        <v>7653</v>
      </c>
      <c r="BH3656" s="230" t="s">
        <v>7654</v>
      </c>
      <c r="BI3656" s="230" t="s">
        <v>7655</v>
      </c>
      <c r="BJ3656" s="230">
        <v>4</v>
      </c>
      <c r="BK3656" s="230" t="s">
        <v>7656</v>
      </c>
      <c r="BL3656" s="198" t="s">
        <v>7412</v>
      </c>
      <c r="CQ3656" s="199">
        <v>1</v>
      </c>
    </row>
    <row r="3657" spans="52:95" x14ac:dyDescent="0.25">
      <c r="AZ3657" s="230" t="s">
        <v>12592</v>
      </c>
      <c r="BA3657" s="230" t="s">
        <v>7562</v>
      </c>
      <c r="BB3657" s="230">
        <v>5</v>
      </c>
      <c r="BC3657" s="194" t="s">
        <v>7686</v>
      </c>
      <c r="BD3657" s="194" t="s">
        <v>7687</v>
      </c>
      <c r="BE3657" s="194" t="s">
        <v>7688</v>
      </c>
      <c r="BF3657" s="194" t="s">
        <v>7689</v>
      </c>
      <c r="BG3657" s="194" t="s">
        <v>7690</v>
      </c>
      <c r="BH3657" s="230" t="s">
        <v>7691</v>
      </c>
      <c r="BJ3657" s="230">
        <v>4</v>
      </c>
      <c r="BK3657" s="230" t="s">
        <v>7692</v>
      </c>
      <c r="BL3657" s="198" t="s">
        <v>7412</v>
      </c>
      <c r="CQ3657" s="199">
        <v>1</v>
      </c>
    </row>
    <row r="3658" spans="52:95" x14ac:dyDescent="0.25">
      <c r="AZ3658" s="230" t="s">
        <v>12592</v>
      </c>
      <c r="BA3658" s="230" t="s">
        <v>5333</v>
      </c>
      <c r="BB3658" s="230">
        <v>1</v>
      </c>
      <c r="BC3658" s="194" t="s">
        <v>7719</v>
      </c>
      <c r="BD3658" s="194" t="s">
        <v>14369</v>
      </c>
      <c r="BE3658" s="194" t="s">
        <v>12594</v>
      </c>
      <c r="BH3658" s="194"/>
      <c r="BI3658" s="194"/>
      <c r="BJ3658" s="230">
        <v>4</v>
      </c>
      <c r="BK3658" s="230" t="s">
        <v>7720</v>
      </c>
      <c r="BL3658" s="198" t="s">
        <v>7412</v>
      </c>
      <c r="CQ3658" s="199">
        <v>1</v>
      </c>
    </row>
    <row r="3659" spans="52:95" x14ac:dyDescent="0.25">
      <c r="AZ3659" s="230" t="s">
        <v>12592</v>
      </c>
      <c r="BA3659" s="230" t="s">
        <v>5333</v>
      </c>
      <c r="BB3659" s="230">
        <v>2</v>
      </c>
      <c r="BC3659" s="194" t="s">
        <v>7745</v>
      </c>
      <c r="BD3659" s="194" t="s">
        <v>7746</v>
      </c>
      <c r="BE3659" s="194" t="s">
        <v>7747</v>
      </c>
      <c r="BF3659" s="194" t="s">
        <v>7748</v>
      </c>
      <c r="BG3659" s="194" t="s">
        <v>7749</v>
      </c>
      <c r="BH3659" s="194" t="s">
        <v>7750</v>
      </c>
      <c r="BI3659" s="194"/>
      <c r="BJ3659" s="230">
        <v>4</v>
      </c>
      <c r="BK3659" s="230" t="s">
        <v>7751</v>
      </c>
      <c r="BL3659" s="198" t="s">
        <v>7412</v>
      </c>
      <c r="CQ3659" s="199">
        <v>1</v>
      </c>
    </row>
    <row r="3660" spans="52:95" x14ac:dyDescent="0.25">
      <c r="AZ3660" s="230" t="s">
        <v>12592</v>
      </c>
      <c r="BA3660" s="230" t="s">
        <v>5333</v>
      </c>
      <c r="BB3660" s="230">
        <v>3</v>
      </c>
      <c r="BC3660" s="194" t="s">
        <v>7781</v>
      </c>
      <c r="BD3660" s="194" t="s">
        <v>14406</v>
      </c>
      <c r="BE3660" s="194" t="s">
        <v>14403</v>
      </c>
      <c r="BH3660" s="194"/>
      <c r="BI3660" s="194"/>
      <c r="BJ3660" s="230">
        <v>4</v>
      </c>
      <c r="BK3660" s="230" t="s">
        <v>7782</v>
      </c>
      <c r="BL3660" s="198" t="s">
        <v>7412</v>
      </c>
      <c r="CQ3660" s="199">
        <v>1</v>
      </c>
    </row>
    <row r="3661" spans="52:95" x14ac:dyDescent="0.25">
      <c r="AZ3661" s="230" t="s">
        <v>12592</v>
      </c>
      <c r="BA3661" s="230" t="s">
        <v>5333</v>
      </c>
      <c r="BB3661" s="230">
        <v>4</v>
      </c>
      <c r="BC3661" s="194" t="s">
        <v>7806</v>
      </c>
      <c r="BD3661" s="194" t="s">
        <v>7807</v>
      </c>
      <c r="BE3661" s="194" t="s">
        <v>7808</v>
      </c>
      <c r="BF3661" s="194" t="s">
        <v>7654</v>
      </c>
      <c r="BG3661" s="194" t="s">
        <v>7809</v>
      </c>
      <c r="BH3661" s="194" t="s">
        <v>7810</v>
      </c>
      <c r="BI3661" s="194" t="s">
        <v>7811</v>
      </c>
      <c r="BJ3661" s="230">
        <v>4</v>
      </c>
      <c r="BK3661" s="230" t="s">
        <v>7812</v>
      </c>
      <c r="BL3661" s="198" t="s">
        <v>7412</v>
      </c>
      <c r="CQ3661" s="199">
        <v>1</v>
      </c>
    </row>
    <row r="3662" spans="52:95" x14ac:dyDescent="0.25">
      <c r="AZ3662" s="230" t="s">
        <v>12592</v>
      </c>
      <c r="BA3662" s="230" t="s">
        <v>5333</v>
      </c>
      <c r="BB3662" s="230">
        <v>5</v>
      </c>
      <c r="BC3662" s="194" t="s">
        <v>7836</v>
      </c>
      <c r="BD3662" s="194" t="s">
        <v>7837</v>
      </c>
      <c r="BE3662" s="194" t="s">
        <v>7838</v>
      </c>
      <c r="BF3662" s="194" t="s">
        <v>7839</v>
      </c>
      <c r="BG3662" s="194" t="s">
        <v>7840</v>
      </c>
      <c r="BH3662" s="194" t="s">
        <v>7533</v>
      </c>
      <c r="BI3662" s="194"/>
      <c r="BJ3662" s="230">
        <v>4</v>
      </c>
      <c r="BK3662" s="230" t="s">
        <v>7841</v>
      </c>
      <c r="BL3662" s="198" t="s">
        <v>7412</v>
      </c>
      <c r="CQ3662" s="199">
        <v>1</v>
      </c>
    </row>
    <row r="3663" spans="52:95" x14ac:dyDescent="0.25">
      <c r="AZ3663" s="230" t="s">
        <v>12609</v>
      </c>
      <c r="BA3663" s="230" t="s">
        <v>5332</v>
      </c>
      <c r="BB3663" s="230">
        <v>1</v>
      </c>
      <c r="BC3663" s="194" t="s">
        <v>7408</v>
      </c>
      <c r="BD3663" s="194" t="s">
        <v>14407</v>
      </c>
      <c r="BE3663" s="194" t="s">
        <v>14369</v>
      </c>
      <c r="BF3663" s="194" t="s">
        <v>14408</v>
      </c>
      <c r="BJ3663" s="230">
        <v>4</v>
      </c>
      <c r="BK3663" s="230" t="s">
        <v>7411</v>
      </c>
      <c r="BL3663" s="198" t="s">
        <v>7412</v>
      </c>
      <c r="CQ3663" s="199">
        <v>1</v>
      </c>
    </row>
    <row r="3664" spans="52:95" x14ac:dyDescent="0.25">
      <c r="AZ3664" s="230" t="s">
        <v>12609</v>
      </c>
      <c r="BA3664" s="230" t="s">
        <v>5332</v>
      </c>
      <c r="BB3664" s="230">
        <v>2</v>
      </c>
      <c r="BC3664" s="194" t="s">
        <v>7439</v>
      </c>
      <c r="BD3664" s="194" t="s">
        <v>14407</v>
      </c>
      <c r="BE3664" s="194" t="s">
        <v>7441</v>
      </c>
      <c r="BF3664" s="194" t="s">
        <v>7442</v>
      </c>
      <c r="BG3664" s="194" t="s">
        <v>7443</v>
      </c>
      <c r="BJ3664" s="230">
        <v>4</v>
      </c>
      <c r="BK3664" s="230" t="s">
        <v>7444</v>
      </c>
      <c r="BL3664" s="198" t="s">
        <v>7412</v>
      </c>
      <c r="CQ3664" s="199">
        <v>1</v>
      </c>
    </row>
    <row r="3665" spans="52:95" x14ac:dyDescent="0.25">
      <c r="AZ3665" s="230" t="s">
        <v>12609</v>
      </c>
      <c r="BA3665" s="230" t="s">
        <v>5332</v>
      </c>
      <c r="BB3665" s="230">
        <v>3</v>
      </c>
      <c r="BC3665" s="194" t="s">
        <v>7472</v>
      </c>
      <c r="BD3665" s="194" t="s">
        <v>14407</v>
      </c>
      <c r="BE3665" s="194" t="s">
        <v>14409</v>
      </c>
      <c r="BJ3665" s="230">
        <v>4</v>
      </c>
      <c r="BK3665" s="230" t="s">
        <v>7474</v>
      </c>
      <c r="BL3665" s="198" t="s">
        <v>7412</v>
      </c>
      <c r="CQ3665" s="199">
        <v>1</v>
      </c>
    </row>
    <row r="3666" spans="52:95" x14ac:dyDescent="0.25">
      <c r="AZ3666" s="230" t="s">
        <v>12609</v>
      </c>
      <c r="BA3666" s="230" t="s">
        <v>5332</v>
      </c>
      <c r="BB3666" s="230">
        <v>4</v>
      </c>
      <c r="BC3666" s="194" t="s">
        <v>7502</v>
      </c>
      <c r="BD3666" s="194" t="s">
        <v>14407</v>
      </c>
      <c r="BE3666" s="194" t="s">
        <v>14119</v>
      </c>
      <c r="BJ3666" s="230">
        <v>4</v>
      </c>
      <c r="BK3666" s="230" t="s">
        <v>7504</v>
      </c>
      <c r="BL3666" s="198" t="s">
        <v>7412</v>
      </c>
      <c r="CQ3666" s="199">
        <v>1</v>
      </c>
    </row>
    <row r="3667" spans="52:95" x14ac:dyDescent="0.25">
      <c r="AZ3667" s="230" t="s">
        <v>12609</v>
      </c>
      <c r="BA3667" s="230" t="s">
        <v>5332</v>
      </c>
      <c r="BB3667" s="230">
        <v>5</v>
      </c>
      <c r="BC3667" s="194" t="s">
        <v>7529</v>
      </c>
      <c r="BD3667" s="194" t="s">
        <v>14407</v>
      </c>
      <c r="BE3667" s="194" t="s">
        <v>14410</v>
      </c>
      <c r="BF3667" s="194" t="s">
        <v>7532</v>
      </c>
      <c r="BG3667" s="194" t="s">
        <v>7533</v>
      </c>
      <c r="BJ3667" s="230">
        <v>4</v>
      </c>
      <c r="BK3667" s="230" t="s">
        <v>7534</v>
      </c>
      <c r="BL3667" s="198" t="s">
        <v>7412</v>
      </c>
      <c r="CQ3667" s="199">
        <v>1</v>
      </c>
    </row>
    <row r="3668" spans="52:95" x14ac:dyDescent="0.25">
      <c r="AZ3668" s="230" t="s">
        <v>12609</v>
      </c>
      <c r="BA3668" s="230" t="s">
        <v>7562</v>
      </c>
      <c r="BB3668" s="230">
        <v>1</v>
      </c>
      <c r="BC3668" s="194" t="s">
        <v>7563</v>
      </c>
      <c r="BD3668" s="194" t="s">
        <v>14411</v>
      </c>
      <c r="BJ3668" s="230">
        <v>4</v>
      </c>
      <c r="BK3668" s="230" t="s">
        <v>7564</v>
      </c>
      <c r="BL3668" s="198" t="s">
        <v>7412</v>
      </c>
      <c r="CQ3668" s="199">
        <v>1</v>
      </c>
    </row>
    <row r="3669" spans="52:95" x14ac:dyDescent="0.25">
      <c r="AZ3669" s="230" t="s">
        <v>12609</v>
      </c>
      <c r="BA3669" s="230" t="s">
        <v>7562</v>
      </c>
      <c r="BB3669" s="230">
        <v>2</v>
      </c>
      <c r="BC3669" s="194" t="s">
        <v>7589</v>
      </c>
      <c r="BD3669" s="194" t="s">
        <v>7590</v>
      </c>
      <c r="BE3669" s="194" t="s">
        <v>7591</v>
      </c>
      <c r="BF3669" s="194" t="s">
        <v>7443</v>
      </c>
      <c r="BG3669" s="194" t="s">
        <v>7442</v>
      </c>
      <c r="BH3669" s="230" t="s">
        <v>7592</v>
      </c>
      <c r="BJ3669" s="230">
        <v>4</v>
      </c>
      <c r="BK3669" s="230" t="s">
        <v>7593</v>
      </c>
      <c r="BL3669" s="198" t="s">
        <v>7412</v>
      </c>
      <c r="CQ3669" s="199">
        <v>1</v>
      </c>
    </row>
    <row r="3670" spans="52:95" x14ac:dyDescent="0.25">
      <c r="AZ3670" s="230" t="s">
        <v>12609</v>
      </c>
      <c r="BA3670" s="230" t="s">
        <v>7562</v>
      </c>
      <c r="BB3670" s="230">
        <v>3</v>
      </c>
      <c r="BC3670" s="194" t="s">
        <v>7620</v>
      </c>
      <c r="BD3670" s="194" t="s">
        <v>14409</v>
      </c>
      <c r="BJ3670" s="230">
        <v>4</v>
      </c>
      <c r="BK3670" s="230" t="s">
        <v>7622</v>
      </c>
      <c r="BL3670" s="198" t="s">
        <v>7412</v>
      </c>
      <c r="CQ3670" s="199">
        <v>1</v>
      </c>
    </row>
    <row r="3671" spans="52:95" x14ac:dyDescent="0.25">
      <c r="AZ3671" s="230" t="s">
        <v>12609</v>
      </c>
      <c r="BA3671" s="230" t="s">
        <v>7562</v>
      </c>
      <c r="BB3671" s="230">
        <v>4</v>
      </c>
      <c r="BC3671" s="194" t="s">
        <v>7649</v>
      </c>
      <c r="BD3671" s="194" t="s">
        <v>7650</v>
      </c>
      <c r="BE3671" s="194" t="s">
        <v>7651</v>
      </c>
      <c r="BF3671" s="194" t="s">
        <v>7652</v>
      </c>
      <c r="BG3671" s="194" t="s">
        <v>7653</v>
      </c>
      <c r="BH3671" s="230" t="s">
        <v>7654</v>
      </c>
      <c r="BI3671" s="230" t="s">
        <v>7655</v>
      </c>
      <c r="BJ3671" s="230">
        <v>4</v>
      </c>
      <c r="BK3671" s="230" t="s">
        <v>7656</v>
      </c>
      <c r="BL3671" s="198" t="s">
        <v>7412</v>
      </c>
      <c r="CQ3671" s="199">
        <v>1</v>
      </c>
    </row>
    <row r="3672" spans="52:95" x14ac:dyDescent="0.25">
      <c r="AZ3672" s="230" t="s">
        <v>12609</v>
      </c>
      <c r="BA3672" s="230" t="s">
        <v>7562</v>
      </c>
      <c r="BB3672" s="230">
        <v>5</v>
      </c>
      <c r="BC3672" s="194" t="s">
        <v>7686</v>
      </c>
      <c r="BD3672" s="194" t="s">
        <v>7687</v>
      </c>
      <c r="BE3672" s="194" t="s">
        <v>7688</v>
      </c>
      <c r="BF3672" s="194" t="s">
        <v>7689</v>
      </c>
      <c r="BG3672" s="194" t="s">
        <v>7690</v>
      </c>
      <c r="BH3672" s="230" t="s">
        <v>7691</v>
      </c>
      <c r="BJ3672" s="230">
        <v>4</v>
      </c>
      <c r="BK3672" s="230" t="s">
        <v>7692</v>
      </c>
      <c r="BL3672" s="198" t="s">
        <v>7412</v>
      </c>
      <c r="CQ3672" s="199">
        <v>1</v>
      </c>
    </row>
    <row r="3673" spans="52:95" x14ac:dyDescent="0.25">
      <c r="AZ3673" s="230" t="s">
        <v>12609</v>
      </c>
      <c r="BA3673" s="230" t="s">
        <v>5333</v>
      </c>
      <c r="BB3673" s="230">
        <v>1</v>
      </c>
      <c r="BC3673" s="194" t="s">
        <v>7719</v>
      </c>
      <c r="BD3673" s="194" t="s">
        <v>14369</v>
      </c>
      <c r="BE3673" s="194" t="s">
        <v>14408</v>
      </c>
      <c r="BH3673" s="194"/>
      <c r="BI3673" s="194"/>
      <c r="BJ3673" s="230">
        <v>4</v>
      </c>
      <c r="BK3673" s="230" t="s">
        <v>7720</v>
      </c>
      <c r="BL3673" s="198" t="s">
        <v>7412</v>
      </c>
      <c r="CQ3673" s="199">
        <v>1</v>
      </c>
    </row>
    <row r="3674" spans="52:95" x14ac:dyDescent="0.25">
      <c r="AZ3674" s="230" t="s">
        <v>12609</v>
      </c>
      <c r="BA3674" s="230" t="s">
        <v>5333</v>
      </c>
      <c r="BB3674" s="230">
        <v>2</v>
      </c>
      <c r="BC3674" s="194" t="s">
        <v>7745</v>
      </c>
      <c r="BD3674" s="194" t="s">
        <v>7746</v>
      </c>
      <c r="BE3674" s="194" t="s">
        <v>7747</v>
      </c>
      <c r="BF3674" s="194" t="s">
        <v>7748</v>
      </c>
      <c r="BG3674" s="194" t="s">
        <v>7749</v>
      </c>
      <c r="BH3674" s="194" t="s">
        <v>7750</v>
      </c>
      <c r="BI3674" s="194"/>
      <c r="BJ3674" s="230">
        <v>4</v>
      </c>
      <c r="BK3674" s="230" t="s">
        <v>7751</v>
      </c>
      <c r="BL3674" s="198" t="s">
        <v>7412</v>
      </c>
      <c r="CQ3674" s="199">
        <v>1</v>
      </c>
    </row>
    <row r="3675" spans="52:95" x14ac:dyDescent="0.25">
      <c r="AZ3675" s="230" t="s">
        <v>12609</v>
      </c>
      <c r="BA3675" s="230" t="s">
        <v>5333</v>
      </c>
      <c r="BB3675" s="230">
        <v>3</v>
      </c>
      <c r="BC3675" s="194" t="s">
        <v>7781</v>
      </c>
      <c r="BD3675" s="194" t="s">
        <v>14412</v>
      </c>
      <c r="BE3675" s="194" t="s">
        <v>14409</v>
      </c>
      <c r="BH3675" s="194"/>
      <c r="BI3675" s="194"/>
      <c r="BJ3675" s="230">
        <v>4</v>
      </c>
      <c r="BK3675" s="230" t="s">
        <v>7782</v>
      </c>
      <c r="BL3675" s="198" t="s">
        <v>7412</v>
      </c>
      <c r="CQ3675" s="199">
        <v>1</v>
      </c>
    </row>
    <row r="3676" spans="52:95" x14ac:dyDescent="0.25">
      <c r="AZ3676" s="230" t="s">
        <v>12609</v>
      </c>
      <c r="BA3676" s="230" t="s">
        <v>5333</v>
      </c>
      <c r="BB3676" s="230">
        <v>4</v>
      </c>
      <c r="BC3676" s="194" t="s">
        <v>7806</v>
      </c>
      <c r="BD3676" s="194" t="s">
        <v>7807</v>
      </c>
      <c r="BE3676" s="194" t="s">
        <v>7808</v>
      </c>
      <c r="BF3676" s="194" t="s">
        <v>7654</v>
      </c>
      <c r="BG3676" s="194" t="s">
        <v>7809</v>
      </c>
      <c r="BH3676" s="194" t="s">
        <v>7810</v>
      </c>
      <c r="BI3676" s="194" t="s">
        <v>7811</v>
      </c>
      <c r="BJ3676" s="230">
        <v>4</v>
      </c>
      <c r="BK3676" s="230" t="s">
        <v>7812</v>
      </c>
      <c r="BL3676" s="198" t="s">
        <v>7412</v>
      </c>
      <c r="CQ3676" s="199">
        <v>1</v>
      </c>
    </row>
    <row r="3677" spans="52:95" x14ac:dyDescent="0.25">
      <c r="AZ3677" s="230" t="s">
        <v>12609</v>
      </c>
      <c r="BA3677" s="230" t="s">
        <v>5333</v>
      </c>
      <c r="BB3677" s="230">
        <v>5</v>
      </c>
      <c r="BC3677" s="194" t="s">
        <v>7836</v>
      </c>
      <c r="BD3677" s="194" t="s">
        <v>7837</v>
      </c>
      <c r="BE3677" s="194" t="s">
        <v>7838</v>
      </c>
      <c r="BF3677" s="194" t="s">
        <v>7839</v>
      </c>
      <c r="BG3677" s="194" t="s">
        <v>7840</v>
      </c>
      <c r="BH3677" s="194" t="s">
        <v>7533</v>
      </c>
      <c r="BI3677" s="194"/>
      <c r="BJ3677" s="230">
        <v>4</v>
      </c>
      <c r="BK3677" s="230" t="s">
        <v>7841</v>
      </c>
      <c r="BL3677" s="198" t="s">
        <v>7412</v>
      </c>
      <c r="CQ3677" s="199">
        <v>1</v>
      </c>
    </row>
    <row r="3678" spans="52:95" x14ac:dyDescent="0.25">
      <c r="AZ3678" s="230" t="s">
        <v>12628</v>
      </c>
      <c r="BA3678" s="230" t="s">
        <v>5332</v>
      </c>
      <c r="BB3678" s="230">
        <v>1</v>
      </c>
      <c r="BC3678" s="194" t="s">
        <v>7408</v>
      </c>
      <c r="BD3678" s="194" t="s">
        <v>14413</v>
      </c>
      <c r="BE3678" s="194" t="s">
        <v>14414</v>
      </c>
      <c r="BJ3678" s="230">
        <v>4</v>
      </c>
      <c r="BK3678" s="230" t="s">
        <v>7411</v>
      </c>
      <c r="BL3678" s="198" t="s">
        <v>7412</v>
      </c>
      <c r="CQ3678" s="199">
        <v>1</v>
      </c>
    </row>
    <row r="3679" spans="52:95" x14ac:dyDescent="0.25">
      <c r="AZ3679" s="230" t="s">
        <v>12628</v>
      </c>
      <c r="BA3679" s="230" t="s">
        <v>5332</v>
      </c>
      <c r="BB3679" s="230">
        <v>2</v>
      </c>
      <c r="BC3679" s="194" t="s">
        <v>7439</v>
      </c>
      <c r="BD3679" s="194" t="s">
        <v>14413</v>
      </c>
      <c r="BE3679" s="194" t="s">
        <v>7441</v>
      </c>
      <c r="BF3679" s="194" t="s">
        <v>7442</v>
      </c>
      <c r="BG3679" s="194" t="s">
        <v>7443</v>
      </c>
      <c r="BJ3679" s="230">
        <v>4</v>
      </c>
      <c r="BK3679" s="230" t="s">
        <v>7444</v>
      </c>
      <c r="BL3679" s="198" t="s">
        <v>7412</v>
      </c>
      <c r="CQ3679" s="199">
        <v>1</v>
      </c>
    </row>
    <row r="3680" spans="52:95" x14ac:dyDescent="0.25">
      <c r="AZ3680" s="230" t="s">
        <v>12628</v>
      </c>
      <c r="BA3680" s="230" t="s">
        <v>5332</v>
      </c>
      <c r="BB3680" s="230">
        <v>3</v>
      </c>
      <c r="BC3680" s="194" t="s">
        <v>7472</v>
      </c>
      <c r="BD3680" s="194" t="s">
        <v>14413</v>
      </c>
      <c r="BE3680" s="194" t="s">
        <v>14415</v>
      </c>
      <c r="BJ3680" s="230">
        <v>4</v>
      </c>
      <c r="BK3680" s="230" t="s">
        <v>7474</v>
      </c>
      <c r="BL3680" s="198" t="s">
        <v>7412</v>
      </c>
      <c r="CQ3680" s="199">
        <v>1</v>
      </c>
    </row>
    <row r="3681" spans="52:95" x14ac:dyDescent="0.25">
      <c r="AZ3681" s="230" t="s">
        <v>12628</v>
      </c>
      <c r="BA3681" s="230" t="s">
        <v>5332</v>
      </c>
      <c r="BB3681" s="230">
        <v>4</v>
      </c>
      <c r="BC3681" s="194" t="s">
        <v>7502</v>
      </c>
      <c r="BD3681" s="194" t="s">
        <v>14413</v>
      </c>
      <c r="BE3681" s="194" t="s">
        <v>14119</v>
      </c>
      <c r="BJ3681" s="230">
        <v>4</v>
      </c>
      <c r="BK3681" s="230" t="s">
        <v>7504</v>
      </c>
      <c r="BL3681" s="198" t="s">
        <v>7412</v>
      </c>
      <c r="CQ3681" s="199">
        <v>1</v>
      </c>
    </row>
    <row r="3682" spans="52:95" x14ac:dyDescent="0.25">
      <c r="AZ3682" s="230" t="s">
        <v>12628</v>
      </c>
      <c r="BA3682" s="230" t="s">
        <v>5332</v>
      </c>
      <c r="BB3682" s="230">
        <v>5</v>
      </c>
      <c r="BC3682" s="194" t="s">
        <v>7529</v>
      </c>
      <c r="BD3682" s="194" t="s">
        <v>14413</v>
      </c>
      <c r="BE3682" s="194" t="s">
        <v>14416</v>
      </c>
      <c r="BF3682" s="194" t="s">
        <v>7532</v>
      </c>
      <c r="BG3682" s="194" t="s">
        <v>7533</v>
      </c>
      <c r="BJ3682" s="230">
        <v>4</v>
      </c>
      <c r="BK3682" s="230" t="s">
        <v>7534</v>
      </c>
      <c r="BL3682" s="198" t="s">
        <v>7412</v>
      </c>
      <c r="CQ3682" s="199">
        <v>1</v>
      </c>
    </row>
    <row r="3683" spans="52:95" x14ac:dyDescent="0.25">
      <c r="AZ3683" s="230" t="s">
        <v>12628</v>
      </c>
      <c r="BA3683" s="230" t="s">
        <v>7562</v>
      </c>
      <c r="BB3683" s="230">
        <v>1</v>
      </c>
      <c r="BC3683" s="194" t="s">
        <v>7563</v>
      </c>
      <c r="BD3683" s="194" t="s">
        <v>14231</v>
      </c>
      <c r="BJ3683" s="230">
        <v>4</v>
      </c>
      <c r="BK3683" s="230" t="s">
        <v>7564</v>
      </c>
      <c r="BL3683" s="198" t="s">
        <v>7412</v>
      </c>
      <c r="CQ3683" s="199">
        <v>1</v>
      </c>
    </row>
    <row r="3684" spans="52:95" x14ac:dyDescent="0.25">
      <c r="AZ3684" s="230" t="s">
        <v>12628</v>
      </c>
      <c r="BA3684" s="230" t="s">
        <v>7562</v>
      </c>
      <c r="BB3684" s="230">
        <v>2</v>
      </c>
      <c r="BC3684" s="194" t="s">
        <v>7589</v>
      </c>
      <c r="BD3684" s="194" t="s">
        <v>7590</v>
      </c>
      <c r="BE3684" s="194" t="s">
        <v>7591</v>
      </c>
      <c r="BF3684" s="194" t="s">
        <v>7443</v>
      </c>
      <c r="BG3684" s="194" t="s">
        <v>7442</v>
      </c>
      <c r="BH3684" s="230" t="s">
        <v>7592</v>
      </c>
      <c r="BJ3684" s="230">
        <v>4</v>
      </c>
      <c r="BK3684" s="230" t="s">
        <v>7593</v>
      </c>
      <c r="BL3684" s="198" t="s">
        <v>7412</v>
      </c>
      <c r="CQ3684" s="199">
        <v>1</v>
      </c>
    </row>
    <row r="3685" spans="52:95" x14ac:dyDescent="0.25">
      <c r="AZ3685" s="230" t="s">
        <v>12628</v>
      </c>
      <c r="BA3685" s="230" t="s">
        <v>7562</v>
      </c>
      <c r="BB3685" s="230">
        <v>3</v>
      </c>
      <c r="BC3685" s="194" t="s">
        <v>7620</v>
      </c>
      <c r="BD3685" s="194" t="s">
        <v>14415</v>
      </c>
      <c r="BJ3685" s="230">
        <v>4</v>
      </c>
      <c r="BK3685" s="230" t="s">
        <v>7622</v>
      </c>
      <c r="BL3685" s="198" t="s">
        <v>7412</v>
      </c>
      <c r="CQ3685" s="199">
        <v>1</v>
      </c>
    </row>
    <row r="3686" spans="52:95" x14ac:dyDescent="0.25">
      <c r="AZ3686" s="230" t="s">
        <v>12628</v>
      </c>
      <c r="BA3686" s="230" t="s">
        <v>7562</v>
      </c>
      <c r="BB3686" s="230">
        <v>4</v>
      </c>
      <c r="BC3686" s="194" t="s">
        <v>7649</v>
      </c>
      <c r="BD3686" s="194" t="s">
        <v>7650</v>
      </c>
      <c r="BE3686" s="194" t="s">
        <v>7651</v>
      </c>
      <c r="BF3686" s="194" t="s">
        <v>7652</v>
      </c>
      <c r="BG3686" s="194" t="s">
        <v>7653</v>
      </c>
      <c r="BH3686" s="230" t="s">
        <v>7654</v>
      </c>
      <c r="BI3686" s="230" t="s">
        <v>7655</v>
      </c>
      <c r="BJ3686" s="230">
        <v>4</v>
      </c>
      <c r="BK3686" s="230" t="s">
        <v>7656</v>
      </c>
      <c r="BL3686" s="198" t="s">
        <v>7412</v>
      </c>
      <c r="CQ3686" s="199">
        <v>1</v>
      </c>
    </row>
    <row r="3687" spans="52:95" x14ac:dyDescent="0.25">
      <c r="AZ3687" s="230" t="s">
        <v>12628</v>
      </c>
      <c r="BA3687" s="230" t="s">
        <v>7562</v>
      </c>
      <c r="BB3687" s="230">
        <v>5</v>
      </c>
      <c r="BC3687" s="194" t="s">
        <v>7686</v>
      </c>
      <c r="BD3687" s="194" t="s">
        <v>7687</v>
      </c>
      <c r="BE3687" s="194" t="s">
        <v>7688</v>
      </c>
      <c r="BF3687" s="194" t="s">
        <v>7689</v>
      </c>
      <c r="BG3687" s="194" t="s">
        <v>7690</v>
      </c>
      <c r="BH3687" s="230" t="s">
        <v>7691</v>
      </c>
      <c r="BJ3687" s="230">
        <v>4</v>
      </c>
      <c r="BK3687" s="230" t="s">
        <v>7692</v>
      </c>
      <c r="BL3687" s="198" t="s">
        <v>7412</v>
      </c>
      <c r="CQ3687" s="199">
        <v>1</v>
      </c>
    </row>
    <row r="3688" spans="52:95" x14ac:dyDescent="0.25">
      <c r="AZ3688" s="230" t="s">
        <v>12628</v>
      </c>
      <c r="BA3688" s="230" t="s">
        <v>5333</v>
      </c>
      <c r="BB3688" s="230">
        <v>1</v>
      </c>
      <c r="BC3688" s="194" t="s">
        <v>7719</v>
      </c>
      <c r="BD3688" s="194" t="s">
        <v>14414</v>
      </c>
      <c r="BH3688" s="194"/>
      <c r="BI3688" s="194"/>
      <c r="BJ3688" s="230">
        <v>4</v>
      </c>
      <c r="BK3688" s="230" t="s">
        <v>7720</v>
      </c>
      <c r="BL3688" s="198" t="s">
        <v>7412</v>
      </c>
      <c r="CQ3688" s="199">
        <v>1</v>
      </c>
    </row>
    <row r="3689" spans="52:95" x14ac:dyDescent="0.25">
      <c r="AZ3689" s="230" t="s">
        <v>12628</v>
      </c>
      <c r="BA3689" s="230" t="s">
        <v>5333</v>
      </c>
      <c r="BB3689" s="230">
        <v>2</v>
      </c>
      <c r="BC3689" s="194" t="s">
        <v>7745</v>
      </c>
      <c r="BD3689" s="194" t="s">
        <v>7746</v>
      </c>
      <c r="BE3689" s="194" t="s">
        <v>7747</v>
      </c>
      <c r="BF3689" s="194" t="s">
        <v>7748</v>
      </c>
      <c r="BG3689" s="194" t="s">
        <v>7749</v>
      </c>
      <c r="BH3689" s="194" t="s">
        <v>7750</v>
      </c>
      <c r="BI3689" s="194"/>
      <c r="BJ3689" s="230">
        <v>4</v>
      </c>
      <c r="BK3689" s="230" t="s">
        <v>7751</v>
      </c>
      <c r="BL3689" s="198" t="s">
        <v>7412</v>
      </c>
      <c r="CQ3689" s="199">
        <v>1</v>
      </c>
    </row>
    <row r="3690" spans="52:95" x14ac:dyDescent="0.25">
      <c r="AZ3690" s="230" t="s">
        <v>12628</v>
      </c>
      <c r="BA3690" s="230" t="s">
        <v>5333</v>
      </c>
      <c r="BB3690" s="230">
        <v>3</v>
      </c>
      <c r="BC3690" s="194" t="s">
        <v>7781</v>
      </c>
      <c r="BD3690" s="194" t="s">
        <v>14417</v>
      </c>
      <c r="BE3690" s="194" t="s">
        <v>14415</v>
      </c>
      <c r="BH3690" s="194"/>
      <c r="BI3690" s="194"/>
      <c r="BJ3690" s="230">
        <v>4</v>
      </c>
      <c r="BK3690" s="230" t="s">
        <v>7782</v>
      </c>
      <c r="BL3690" s="198" t="s">
        <v>7412</v>
      </c>
      <c r="CQ3690" s="199">
        <v>1</v>
      </c>
    </row>
    <row r="3691" spans="52:95" x14ac:dyDescent="0.25">
      <c r="AZ3691" s="230" t="s">
        <v>12628</v>
      </c>
      <c r="BA3691" s="230" t="s">
        <v>5333</v>
      </c>
      <c r="BB3691" s="230">
        <v>4</v>
      </c>
      <c r="BC3691" s="194" t="s">
        <v>7806</v>
      </c>
      <c r="BD3691" s="194" t="s">
        <v>7807</v>
      </c>
      <c r="BE3691" s="194" t="s">
        <v>7808</v>
      </c>
      <c r="BF3691" s="194" t="s">
        <v>7654</v>
      </c>
      <c r="BG3691" s="194" t="s">
        <v>7809</v>
      </c>
      <c r="BH3691" s="194" t="s">
        <v>7810</v>
      </c>
      <c r="BI3691" s="194" t="s">
        <v>7811</v>
      </c>
      <c r="BJ3691" s="230">
        <v>4</v>
      </c>
      <c r="BK3691" s="230" t="s">
        <v>7812</v>
      </c>
      <c r="BL3691" s="198" t="s">
        <v>7412</v>
      </c>
      <c r="CQ3691" s="199">
        <v>1</v>
      </c>
    </row>
    <row r="3692" spans="52:95" x14ac:dyDescent="0.25">
      <c r="AZ3692" s="230" t="s">
        <v>12628</v>
      </c>
      <c r="BA3692" s="230" t="s">
        <v>5333</v>
      </c>
      <c r="BB3692" s="230">
        <v>5</v>
      </c>
      <c r="BC3692" s="194" t="s">
        <v>7836</v>
      </c>
      <c r="BD3692" s="194" t="s">
        <v>7837</v>
      </c>
      <c r="BE3692" s="194" t="s">
        <v>7838</v>
      </c>
      <c r="BF3692" s="194" t="s">
        <v>7839</v>
      </c>
      <c r="BG3692" s="194" t="s">
        <v>7840</v>
      </c>
      <c r="BH3692" s="194" t="s">
        <v>7533</v>
      </c>
      <c r="BI3692" s="194"/>
      <c r="BJ3692" s="230">
        <v>4</v>
      </c>
      <c r="BK3692" s="230" t="s">
        <v>7841</v>
      </c>
      <c r="BL3692" s="198" t="s">
        <v>7412</v>
      </c>
      <c r="CQ3692" s="199">
        <v>1</v>
      </c>
    </row>
    <row r="3693" spans="52:95" x14ac:dyDescent="0.25">
      <c r="AZ3693" s="230" t="s">
        <v>12647</v>
      </c>
      <c r="BA3693" s="230" t="s">
        <v>5332</v>
      </c>
      <c r="BB3693" s="230">
        <v>1</v>
      </c>
      <c r="BC3693" s="194" t="s">
        <v>7408</v>
      </c>
      <c r="BD3693" s="194" t="s">
        <v>14418</v>
      </c>
      <c r="BE3693" s="194" t="s">
        <v>14414</v>
      </c>
      <c r="BF3693" s="194" t="s">
        <v>12649</v>
      </c>
      <c r="BJ3693" s="230">
        <v>4</v>
      </c>
      <c r="BK3693" s="230" t="s">
        <v>7411</v>
      </c>
      <c r="BL3693" s="198" t="s">
        <v>7412</v>
      </c>
      <c r="CQ3693" s="199">
        <v>1</v>
      </c>
    </row>
    <row r="3694" spans="52:95" x14ac:dyDescent="0.25">
      <c r="AZ3694" s="230" t="s">
        <v>12647</v>
      </c>
      <c r="BA3694" s="230" t="s">
        <v>5332</v>
      </c>
      <c r="BB3694" s="230">
        <v>2</v>
      </c>
      <c r="BC3694" s="194" t="s">
        <v>7439</v>
      </c>
      <c r="BD3694" s="194" t="s">
        <v>14418</v>
      </c>
      <c r="BE3694" s="194" t="s">
        <v>7441</v>
      </c>
      <c r="BF3694" s="194" t="s">
        <v>7442</v>
      </c>
      <c r="BG3694" s="194" t="s">
        <v>7443</v>
      </c>
      <c r="BJ3694" s="230">
        <v>4</v>
      </c>
      <c r="BK3694" s="230" t="s">
        <v>7444</v>
      </c>
      <c r="BL3694" s="198" t="s">
        <v>7412</v>
      </c>
      <c r="CQ3694" s="199">
        <v>1</v>
      </c>
    </row>
    <row r="3695" spans="52:95" x14ac:dyDescent="0.25">
      <c r="AZ3695" s="230" t="s">
        <v>12647</v>
      </c>
      <c r="BA3695" s="230" t="s">
        <v>5332</v>
      </c>
      <c r="BB3695" s="230">
        <v>3</v>
      </c>
      <c r="BC3695" s="194" t="s">
        <v>7472</v>
      </c>
      <c r="BD3695" s="194" t="s">
        <v>14418</v>
      </c>
      <c r="BE3695" s="194" t="s">
        <v>14419</v>
      </c>
      <c r="BJ3695" s="230">
        <v>4</v>
      </c>
      <c r="BK3695" s="230" t="s">
        <v>7474</v>
      </c>
      <c r="BL3695" s="198" t="s">
        <v>7412</v>
      </c>
      <c r="CQ3695" s="199">
        <v>1</v>
      </c>
    </row>
    <row r="3696" spans="52:95" x14ac:dyDescent="0.25">
      <c r="AZ3696" s="230" t="s">
        <v>12647</v>
      </c>
      <c r="BA3696" s="230" t="s">
        <v>5332</v>
      </c>
      <c r="BB3696" s="230">
        <v>4</v>
      </c>
      <c r="BC3696" s="194" t="s">
        <v>7502</v>
      </c>
      <c r="BD3696" s="194" t="s">
        <v>14418</v>
      </c>
      <c r="BE3696" s="194" t="s">
        <v>14119</v>
      </c>
      <c r="BJ3696" s="230">
        <v>4</v>
      </c>
      <c r="BK3696" s="230" t="s">
        <v>7504</v>
      </c>
      <c r="BL3696" s="198" t="s">
        <v>7412</v>
      </c>
      <c r="CQ3696" s="199">
        <v>1</v>
      </c>
    </row>
    <row r="3697" spans="52:95" x14ac:dyDescent="0.25">
      <c r="AZ3697" s="230" t="s">
        <v>12647</v>
      </c>
      <c r="BA3697" s="230" t="s">
        <v>5332</v>
      </c>
      <c r="BB3697" s="230">
        <v>5</v>
      </c>
      <c r="BC3697" s="194" t="s">
        <v>7529</v>
      </c>
      <c r="BD3697" s="194" t="s">
        <v>14418</v>
      </c>
      <c r="BE3697" s="194" t="s">
        <v>14420</v>
      </c>
      <c r="BF3697" s="194" t="s">
        <v>7532</v>
      </c>
      <c r="BG3697" s="194" t="s">
        <v>7533</v>
      </c>
      <c r="BJ3697" s="230">
        <v>4</v>
      </c>
      <c r="BK3697" s="230" t="s">
        <v>7534</v>
      </c>
      <c r="BL3697" s="198" t="s">
        <v>7412</v>
      </c>
      <c r="CQ3697" s="199">
        <v>1</v>
      </c>
    </row>
    <row r="3698" spans="52:95" x14ac:dyDescent="0.25">
      <c r="AZ3698" s="230" t="s">
        <v>12647</v>
      </c>
      <c r="BA3698" s="230" t="s">
        <v>7562</v>
      </c>
      <c r="BB3698" s="230">
        <v>1</v>
      </c>
      <c r="BC3698" s="194" t="s">
        <v>7563</v>
      </c>
      <c r="BD3698" s="194" t="s">
        <v>14421</v>
      </c>
      <c r="BJ3698" s="230">
        <v>4</v>
      </c>
      <c r="BK3698" s="230" t="s">
        <v>7564</v>
      </c>
      <c r="BL3698" s="198" t="s">
        <v>7412</v>
      </c>
      <c r="CQ3698" s="199">
        <v>1</v>
      </c>
    </row>
    <row r="3699" spans="52:95" x14ac:dyDescent="0.25">
      <c r="AZ3699" s="230" t="s">
        <v>12647</v>
      </c>
      <c r="BA3699" s="230" t="s">
        <v>7562</v>
      </c>
      <c r="BB3699" s="230">
        <v>2</v>
      </c>
      <c r="BC3699" s="194" t="s">
        <v>7589</v>
      </c>
      <c r="BD3699" s="194" t="s">
        <v>7590</v>
      </c>
      <c r="BE3699" s="194" t="s">
        <v>7591</v>
      </c>
      <c r="BF3699" s="194" t="s">
        <v>7443</v>
      </c>
      <c r="BG3699" s="194" t="s">
        <v>7442</v>
      </c>
      <c r="BH3699" s="230" t="s">
        <v>7592</v>
      </c>
      <c r="BJ3699" s="230">
        <v>4</v>
      </c>
      <c r="BK3699" s="230" t="s">
        <v>7593</v>
      </c>
      <c r="BL3699" s="198" t="s">
        <v>7412</v>
      </c>
      <c r="CQ3699" s="199">
        <v>1</v>
      </c>
    </row>
    <row r="3700" spans="52:95" x14ac:dyDescent="0.25">
      <c r="AZ3700" s="230" t="s">
        <v>12647</v>
      </c>
      <c r="BA3700" s="230" t="s">
        <v>7562</v>
      </c>
      <c r="BB3700" s="230">
        <v>3</v>
      </c>
      <c r="BC3700" s="194" t="s">
        <v>7620</v>
      </c>
      <c r="BD3700" s="194" t="s">
        <v>14419</v>
      </c>
      <c r="BJ3700" s="230">
        <v>4</v>
      </c>
      <c r="BK3700" s="230" t="s">
        <v>7622</v>
      </c>
      <c r="BL3700" s="198" t="s">
        <v>7412</v>
      </c>
      <c r="CQ3700" s="199">
        <v>1</v>
      </c>
    </row>
    <row r="3701" spans="52:95" x14ac:dyDescent="0.25">
      <c r="AZ3701" s="230" t="s">
        <v>12647</v>
      </c>
      <c r="BA3701" s="230" t="s">
        <v>7562</v>
      </c>
      <c r="BB3701" s="230">
        <v>4</v>
      </c>
      <c r="BC3701" s="194" t="s">
        <v>7649</v>
      </c>
      <c r="BD3701" s="194" t="s">
        <v>7650</v>
      </c>
      <c r="BE3701" s="194" t="s">
        <v>7651</v>
      </c>
      <c r="BF3701" s="194" t="s">
        <v>7652</v>
      </c>
      <c r="BG3701" s="194" t="s">
        <v>7653</v>
      </c>
      <c r="BH3701" s="230" t="s">
        <v>7654</v>
      </c>
      <c r="BI3701" s="230" t="s">
        <v>7655</v>
      </c>
      <c r="BJ3701" s="230">
        <v>4</v>
      </c>
      <c r="BK3701" s="230" t="s">
        <v>7656</v>
      </c>
      <c r="BL3701" s="198" t="s">
        <v>7412</v>
      </c>
      <c r="CQ3701" s="199">
        <v>1</v>
      </c>
    </row>
    <row r="3702" spans="52:95" x14ac:dyDescent="0.25">
      <c r="AZ3702" s="230" t="s">
        <v>12647</v>
      </c>
      <c r="BA3702" s="230" t="s">
        <v>7562</v>
      </c>
      <c r="BB3702" s="230">
        <v>5</v>
      </c>
      <c r="BC3702" s="194" t="s">
        <v>7686</v>
      </c>
      <c r="BD3702" s="194" t="s">
        <v>7687</v>
      </c>
      <c r="BE3702" s="194" t="s">
        <v>7688</v>
      </c>
      <c r="BF3702" s="194" t="s">
        <v>7689</v>
      </c>
      <c r="BG3702" s="194" t="s">
        <v>7690</v>
      </c>
      <c r="BH3702" s="230" t="s">
        <v>7691</v>
      </c>
      <c r="BJ3702" s="230">
        <v>4</v>
      </c>
      <c r="BK3702" s="230" t="s">
        <v>7692</v>
      </c>
      <c r="BL3702" s="198" t="s">
        <v>7412</v>
      </c>
      <c r="CQ3702" s="199">
        <v>1</v>
      </c>
    </row>
    <row r="3703" spans="52:95" x14ac:dyDescent="0.25">
      <c r="AZ3703" s="230" t="s">
        <v>12647</v>
      </c>
      <c r="BA3703" s="230" t="s">
        <v>5333</v>
      </c>
      <c r="BB3703" s="230">
        <v>1</v>
      </c>
      <c r="BC3703" s="194" t="s">
        <v>7719</v>
      </c>
      <c r="BD3703" s="194" t="s">
        <v>14414</v>
      </c>
      <c r="BE3703" s="194" t="s">
        <v>12649</v>
      </c>
      <c r="BH3703" s="194"/>
      <c r="BI3703" s="194"/>
      <c r="BJ3703" s="230">
        <v>4</v>
      </c>
      <c r="BK3703" s="230" t="s">
        <v>7720</v>
      </c>
      <c r="BL3703" s="198" t="s">
        <v>7412</v>
      </c>
      <c r="CQ3703" s="199">
        <v>1</v>
      </c>
    </row>
    <row r="3704" spans="52:95" x14ac:dyDescent="0.25">
      <c r="AZ3704" s="230" t="s">
        <v>12647</v>
      </c>
      <c r="BA3704" s="230" t="s">
        <v>5333</v>
      </c>
      <c r="BB3704" s="230">
        <v>2</v>
      </c>
      <c r="BC3704" s="194" t="s">
        <v>7745</v>
      </c>
      <c r="BD3704" s="194" t="s">
        <v>7746</v>
      </c>
      <c r="BE3704" s="194" t="s">
        <v>7747</v>
      </c>
      <c r="BF3704" s="194" t="s">
        <v>7748</v>
      </c>
      <c r="BG3704" s="194" t="s">
        <v>7749</v>
      </c>
      <c r="BH3704" s="194" t="s">
        <v>7750</v>
      </c>
      <c r="BI3704" s="194"/>
      <c r="BJ3704" s="230">
        <v>4</v>
      </c>
      <c r="BK3704" s="230" t="s">
        <v>7751</v>
      </c>
      <c r="BL3704" s="198" t="s">
        <v>7412</v>
      </c>
      <c r="CQ3704" s="199">
        <v>1</v>
      </c>
    </row>
    <row r="3705" spans="52:95" x14ac:dyDescent="0.25">
      <c r="AZ3705" s="230" t="s">
        <v>12647</v>
      </c>
      <c r="BA3705" s="230" t="s">
        <v>5333</v>
      </c>
      <c r="BB3705" s="230">
        <v>3</v>
      </c>
      <c r="BC3705" s="194" t="s">
        <v>7781</v>
      </c>
      <c r="BD3705" s="194" t="s">
        <v>14422</v>
      </c>
      <c r="BE3705" s="194" t="s">
        <v>14419</v>
      </c>
      <c r="BH3705" s="194"/>
      <c r="BI3705" s="194"/>
      <c r="BJ3705" s="230">
        <v>4</v>
      </c>
      <c r="BK3705" s="230" t="s">
        <v>7782</v>
      </c>
      <c r="BL3705" s="198" t="s">
        <v>7412</v>
      </c>
      <c r="CQ3705" s="199">
        <v>1</v>
      </c>
    </row>
    <row r="3706" spans="52:95" x14ac:dyDescent="0.25">
      <c r="AZ3706" s="230" t="s">
        <v>12647</v>
      </c>
      <c r="BA3706" s="230" t="s">
        <v>5333</v>
      </c>
      <c r="BB3706" s="230">
        <v>4</v>
      </c>
      <c r="BC3706" s="194" t="s">
        <v>7806</v>
      </c>
      <c r="BD3706" s="194" t="s">
        <v>7807</v>
      </c>
      <c r="BE3706" s="194" t="s">
        <v>7808</v>
      </c>
      <c r="BF3706" s="194" t="s">
        <v>7654</v>
      </c>
      <c r="BG3706" s="194" t="s">
        <v>7809</v>
      </c>
      <c r="BH3706" s="194" t="s">
        <v>7810</v>
      </c>
      <c r="BI3706" s="194" t="s">
        <v>7811</v>
      </c>
      <c r="BJ3706" s="230">
        <v>4</v>
      </c>
      <c r="BK3706" s="230" t="s">
        <v>7812</v>
      </c>
      <c r="BL3706" s="198" t="s">
        <v>7412</v>
      </c>
      <c r="CQ3706" s="199">
        <v>1</v>
      </c>
    </row>
    <row r="3707" spans="52:95" x14ac:dyDescent="0.25">
      <c r="AZ3707" s="230" t="s">
        <v>12647</v>
      </c>
      <c r="BA3707" s="230" t="s">
        <v>5333</v>
      </c>
      <c r="BB3707" s="230">
        <v>5</v>
      </c>
      <c r="BC3707" s="194" t="s">
        <v>7836</v>
      </c>
      <c r="BD3707" s="194" t="s">
        <v>7837</v>
      </c>
      <c r="BE3707" s="194" t="s">
        <v>7838</v>
      </c>
      <c r="BF3707" s="194" t="s">
        <v>7839</v>
      </c>
      <c r="BG3707" s="194" t="s">
        <v>7840</v>
      </c>
      <c r="BH3707" s="194" t="s">
        <v>7533</v>
      </c>
      <c r="BI3707" s="194"/>
      <c r="BJ3707" s="230">
        <v>4</v>
      </c>
      <c r="BK3707" s="230" t="s">
        <v>7841</v>
      </c>
      <c r="BL3707" s="198" t="s">
        <v>7412</v>
      </c>
      <c r="CQ3707" s="199">
        <v>1</v>
      </c>
    </row>
    <row r="3708" spans="52:95" x14ac:dyDescent="0.25">
      <c r="AZ3708" s="230" t="s">
        <v>12664</v>
      </c>
      <c r="BA3708" s="230" t="s">
        <v>5332</v>
      </c>
      <c r="BB3708" s="230">
        <v>1</v>
      </c>
      <c r="BC3708" s="194" t="s">
        <v>7408</v>
      </c>
      <c r="BD3708" s="194" t="s">
        <v>14423</v>
      </c>
      <c r="BE3708" s="194" t="s">
        <v>14414</v>
      </c>
      <c r="BF3708" s="194" t="s">
        <v>12666</v>
      </c>
      <c r="BJ3708" s="230">
        <v>4</v>
      </c>
      <c r="BK3708" s="230" t="s">
        <v>7411</v>
      </c>
      <c r="BL3708" s="198" t="s">
        <v>7412</v>
      </c>
      <c r="CQ3708" s="199">
        <v>1</v>
      </c>
    </row>
    <row r="3709" spans="52:95" x14ac:dyDescent="0.25">
      <c r="AZ3709" s="230" t="s">
        <v>12664</v>
      </c>
      <c r="BA3709" s="230" t="s">
        <v>5332</v>
      </c>
      <c r="BB3709" s="230">
        <v>2</v>
      </c>
      <c r="BC3709" s="194" t="s">
        <v>7439</v>
      </c>
      <c r="BD3709" s="194" t="s">
        <v>14423</v>
      </c>
      <c r="BE3709" s="194" t="s">
        <v>7441</v>
      </c>
      <c r="BF3709" s="194" t="s">
        <v>7442</v>
      </c>
      <c r="BG3709" s="194" t="s">
        <v>7443</v>
      </c>
      <c r="BJ3709" s="230">
        <v>4</v>
      </c>
      <c r="BK3709" s="230" t="s">
        <v>7444</v>
      </c>
      <c r="BL3709" s="198" t="s">
        <v>7412</v>
      </c>
      <c r="CQ3709" s="199">
        <v>1</v>
      </c>
    </row>
    <row r="3710" spans="52:95" x14ac:dyDescent="0.25">
      <c r="AZ3710" s="230" t="s">
        <v>12664</v>
      </c>
      <c r="BA3710" s="230" t="s">
        <v>5332</v>
      </c>
      <c r="BB3710" s="230">
        <v>3</v>
      </c>
      <c r="BC3710" s="194" t="s">
        <v>7472</v>
      </c>
      <c r="BD3710" s="194" t="s">
        <v>14423</v>
      </c>
      <c r="BE3710" s="194" t="s">
        <v>14424</v>
      </c>
      <c r="BJ3710" s="230">
        <v>4</v>
      </c>
      <c r="BK3710" s="230" t="s">
        <v>7474</v>
      </c>
      <c r="BL3710" s="198" t="s">
        <v>7412</v>
      </c>
      <c r="CQ3710" s="199">
        <v>1</v>
      </c>
    </row>
    <row r="3711" spans="52:95" x14ac:dyDescent="0.25">
      <c r="AZ3711" s="230" t="s">
        <v>12664</v>
      </c>
      <c r="BA3711" s="230" t="s">
        <v>5332</v>
      </c>
      <c r="BB3711" s="230">
        <v>4</v>
      </c>
      <c r="BC3711" s="194" t="s">
        <v>7502</v>
      </c>
      <c r="BD3711" s="194" t="s">
        <v>14423</v>
      </c>
      <c r="BE3711" s="194" t="s">
        <v>14119</v>
      </c>
      <c r="BJ3711" s="230">
        <v>4</v>
      </c>
      <c r="BK3711" s="230" t="s">
        <v>7504</v>
      </c>
      <c r="BL3711" s="198" t="s">
        <v>7412</v>
      </c>
      <c r="CQ3711" s="199">
        <v>1</v>
      </c>
    </row>
    <row r="3712" spans="52:95" x14ac:dyDescent="0.25">
      <c r="AZ3712" s="230" t="s">
        <v>12664</v>
      </c>
      <c r="BA3712" s="230" t="s">
        <v>5332</v>
      </c>
      <c r="BB3712" s="230">
        <v>5</v>
      </c>
      <c r="BC3712" s="194" t="s">
        <v>7529</v>
      </c>
      <c r="BD3712" s="194" t="s">
        <v>14423</v>
      </c>
      <c r="BE3712" s="194" t="s">
        <v>14425</v>
      </c>
      <c r="BF3712" s="194" t="s">
        <v>7532</v>
      </c>
      <c r="BG3712" s="194" t="s">
        <v>7533</v>
      </c>
      <c r="BJ3712" s="230">
        <v>4</v>
      </c>
      <c r="BK3712" s="230" t="s">
        <v>7534</v>
      </c>
      <c r="BL3712" s="198" t="s">
        <v>7412</v>
      </c>
      <c r="CQ3712" s="199">
        <v>1</v>
      </c>
    </row>
    <row r="3713" spans="52:95" x14ac:dyDescent="0.25">
      <c r="AZ3713" s="230" t="s">
        <v>12664</v>
      </c>
      <c r="BA3713" s="230" t="s">
        <v>7562</v>
      </c>
      <c r="BB3713" s="230">
        <v>1</v>
      </c>
      <c r="BC3713" s="194" t="s">
        <v>7563</v>
      </c>
      <c r="BD3713" s="194" t="s">
        <v>14426</v>
      </c>
      <c r="BJ3713" s="230">
        <v>4</v>
      </c>
      <c r="BK3713" s="230" t="s">
        <v>7564</v>
      </c>
      <c r="BL3713" s="198" t="s">
        <v>7412</v>
      </c>
      <c r="CQ3713" s="199">
        <v>1</v>
      </c>
    </row>
    <row r="3714" spans="52:95" x14ac:dyDescent="0.25">
      <c r="AZ3714" s="230" t="s">
        <v>12664</v>
      </c>
      <c r="BA3714" s="230" t="s">
        <v>7562</v>
      </c>
      <c r="BB3714" s="230">
        <v>2</v>
      </c>
      <c r="BC3714" s="194" t="s">
        <v>7589</v>
      </c>
      <c r="BD3714" s="194" t="s">
        <v>7590</v>
      </c>
      <c r="BE3714" s="194" t="s">
        <v>7591</v>
      </c>
      <c r="BF3714" s="194" t="s">
        <v>7443</v>
      </c>
      <c r="BG3714" s="194" t="s">
        <v>7442</v>
      </c>
      <c r="BH3714" s="230" t="s">
        <v>7592</v>
      </c>
      <c r="BJ3714" s="230">
        <v>4</v>
      </c>
      <c r="BK3714" s="230" t="s">
        <v>7593</v>
      </c>
      <c r="BL3714" s="198" t="s">
        <v>7412</v>
      </c>
      <c r="CQ3714" s="199">
        <v>1</v>
      </c>
    </row>
    <row r="3715" spans="52:95" x14ac:dyDescent="0.25">
      <c r="AZ3715" s="230" t="s">
        <v>12664</v>
      </c>
      <c r="BA3715" s="230" t="s">
        <v>7562</v>
      </c>
      <c r="BB3715" s="230">
        <v>3</v>
      </c>
      <c r="BC3715" s="194" t="s">
        <v>7620</v>
      </c>
      <c r="BD3715" s="194" t="s">
        <v>14424</v>
      </c>
      <c r="BJ3715" s="230">
        <v>4</v>
      </c>
      <c r="BK3715" s="230" t="s">
        <v>7622</v>
      </c>
      <c r="BL3715" s="198" t="s">
        <v>7412</v>
      </c>
      <c r="CQ3715" s="199">
        <v>1</v>
      </c>
    </row>
    <row r="3716" spans="52:95" x14ac:dyDescent="0.25">
      <c r="AZ3716" s="230" t="s">
        <v>12664</v>
      </c>
      <c r="BA3716" s="230" t="s">
        <v>7562</v>
      </c>
      <c r="BB3716" s="230">
        <v>4</v>
      </c>
      <c r="BC3716" s="194" t="s">
        <v>7649</v>
      </c>
      <c r="BD3716" s="194" t="s">
        <v>7650</v>
      </c>
      <c r="BE3716" s="194" t="s">
        <v>7651</v>
      </c>
      <c r="BF3716" s="194" t="s">
        <v>7652</v>
      </c>
      <c r="BG3716" s="194" t="s">
        <v>7653</v>
      </c>
      <c r="BH3716" s="230" t="s">
        <v>7654</v>
      </c>
      <c r="BI3716" s="230" t="s">
        <v>7655</v>
      </c>
      <c r="BJ3716" s="230">
        <v>4</v>
      </c>
      <c r="BK3716" s="230" t="s">
        <v>7656</v>
      </c>
      <c r="BL3716" s="198" t="s">
        <v>7412</v>
      </c>
      <c r="CQ3716" s="199">
        <v>1</v>
      </c>
    </row>
    <row r="3717" spans="52:95" x14ac:dyDescent="0.25">
      <c r="AZ3717" s="230" t="s">
        <v>12664</v>
      </c>
      <c r="BA3717" s="230" t="s">
        <v>7562</v>
      </c>
      <c r="BB3717" s="230">
        <v>5</v>
      </c>
      <c r="BC3717" s="194" t="s">
        <v>7686</v>
      </c>
      <c r="BD3717" s="194" t="s">
        <v>7687</v>
      </c>
      <c r="BE3717" s="194" t="s">
        <v>7688</v>
      </c>
      <c r="BF3717" s="194" t="s">
        <v>7689</v>
      </c>
      <c r="BG3717" s="194" t="s">
        <v>7690</v>
      </c>
      <c r="BH3717" s="230" t="s">
        <v>7691</v>
      </c>
      <c r="BJ3717" s="230">
        <v>4</v>
      </c>
      <c r="BK3717" s="230" t="s">
        <v>7692</v>
      </c>
      <c r="BL3717" s="198" t="s">
        <v>7412</v>
      </c>
      <c r="CQ3717" s="199">
        <v>1</v>
      </c>
    </row>
    <row r="3718" spans="52:95" x14ac:dyDescent="0.25">
      <c r="AZ3718" s="230" t="s">
        <v>12664</v>
      </c>
      <c r="BA3718" s="230" t="s">
        <v>5333</v>
      </c>
      <c r="BB3718" s="230">
        <v>1</v>
      </c>
      <c r="BC3718" s="194" t="s">
        <v>7719</v>
      </c>
      <c r="BD3718" s="194" t="s">
        <v>14414</v>
      </c>
      <c r="BE3718" s="194" t="s">
        <v>12666</v>
      </c>
      <c r="BH3718" s="194"/>
      <c r="BI3718" s="194"/>
      <c r="BJ3718" s="230">
        <v>4</v>
      </c>
      <c r="BK3718" s="230" t="s">
        <v>7720</v>
      </c>
      <c r="BL3718" s="198" t="s">
        <v>7412</v>
      </c>
      <c r="CQ3718" s="199">
        <v>1</v>
      </c>
    </row>
    <row r="3719" spans="52:95" x14ac:dyDescent="0.25">
      <c r="AZ3719" s="230" t="s">
        <v>12664</v>
      </c>
      <c r="BA3719" s="230" t="s">
        <v>5333</v>
      </c>
      <c r="BB3719" s="230">
        <v>2</v>
      </c>
      <c r="BC3719" s="194" t="s">
        <v>7745</v>
      </c>
      <c r="BD3719" s="194" t="s">
        <v>7746</v>
      </c>
      <c r="BE3719" s="194" t="s">
        <v>7747</v>
      </c>
      <c r="BF3719" s="194" t="s">
        <v>7748</v>
      </c>
      <c r="BG3719" s="194" t="s">
        <v>7749</v>
      </c>
      <c r="BH3719" s="194" t="s">
        <v>7750</v>
      </c>
      <c r="BI3719" s="194"/>
      <c r="BJ3719" s="230">
        <v>4</v>
      </c>
      <c r="BK3719" s="230" t="s">
        <v>7751</v>
      </c>
      <c r="BL3719" s="198" t="s">
        <v>7412</v>
      </c>
      <c r="CQ3719" s="199">
        <v>1</v>
      </c>
    </row>
    <row r="3720" spans="52:95" x14ac:dyDescent="0.25">
      <c r="AZ3720" s="230" t="s">
        <v>12664</v>
      </c>
      <c r="BA3720" s="230" t="s">
        <v>5333</v>
      </c>
      <c r="BB3720" s="230">
        <v>3</v>
      </c>
      <c r="BC3720" s="194" t="s">
        <v>7781</v>
      </c>
      <c r="BD3720" s="194" t="s">
        <v>14427</v>
      </c>
      <c r="BE3720" s="194" t="s">
        <v>14424</v>
      </c>
      <c r="BH3720" s="194"/>
      <c r="BI3720" s="194"/>
      <c r="BJ3720" s="230">
        <v>4</v>
      </c>
      <c r="BK3720" s="230" t="s">
        <v>7782</v>
      </c>
      <c r="BL3720" s="198" t="s">
        <v>7412</v>
      </c>
      <c r="CQ3720" s="199">
        <v>1</v>
      </c>
    </row>
    <row r="3721" spans="52:95" x14ac:dyDescent="0.25">
      <c r="AZ3721" s="230" t="s">
        <v>12664</v>
      </c>
      <c r="BA3721" s="230" t="s">
        <v>5333</v>
      </c>
      <c r="BB3721" s="230">
        <v>4</v>
      </c>
      <c r="BC3721" s="194" t="s">
        <v>7806</v>
      </c>
      <c r="BD3721" s="194" t="s">
        <v>7807</v>
      </c>
      <c r="BE3721" s="194" t="s">
        <v>7808</v>
      </c>
      <c r="BF3721" s="194" t="s">
        <v>7654</v>
      </c>
      <c r="BG3721" s="194" t="s">
        <v>7809</v>
      </c>
      <c r="BH3721" s="194" t="s">
        <v>7810</v>
      </c>
      <c r="BI3721" s="194" t="s">
        <v>7811</v>
      </c>
      <c r="BJ3721" s="230">
        <v>4</v>
      </c>
      <c r="BK3721" s="230" t="s">
        <v>7812</v>
      </c>
      <c r="BL3721" s="198" t="s">
        <v>7412</v>
      </c>
      <c r="CQ3721" s="199">
        <v>1</v>
      </c>
    </row>
    <row r="3722" spans="52:95" x14ac:dyDescent="0.25">
      <c r="AZ3722" s="230" t="s">
        <v>12664</v>
      </c>
      <c r="BA3722" s="230" t="s">
        <v>5333</v>
      </c>
      <c r="BB3722" s="230">
        <v>5</v>
      </c>
      <c r="BC3722" s="194" t="s">
        <v>7836</v>
      </c>
      <c r="BD3722" s="194" t="s">
        <v>7837</v>
      </c>
      <c r="BE3722" s="194" t="s">
        <v>7838</v>
      </c>
      <c r="BF3722" s="194" t="s">
        <v>7839</v>
      </c>
      <c r="BG3722" s="194" t="s">
        <v>7840</v>
      </c>
      <c r="BH3722" s="194" t="s">
        <v>7533</v>
      </c>
      <c r="BI3722" s="194"/>
      <c r="BJ3722" s="230">
        <v>4</v>
      </c>
      <c r="BK3722" s="230" t="s">
        <v>7841</v>
      </c>
      <c r="BL3722" s="198" t="s">
        <v>7412</v>
      </c>
      <c r="CQ3722" s="199">
        <v>1</v>
      </c>
    </row>
    <row r="3723" spans="52:95" x14ac:dyDescent="0.25">
      <c r="AZ3723" s="230" t="s">
        <v>12681</v>
      </c>
      <c r="BA3723" s="230" t="s">
        <v>5332</v>
      </c>
      <c r="BB3723" s="230">
        <v>1</v>
      </c>
      <c r="BC3723" s="194" t="s">
        <v>7408</v>
      </c>
      <c r="BD3723" s="194" t="s">
        <v>14428</v>
      </c>
      <c r="BE3723" s="194" t="s">
        <v>14414</v>
      </c>
      <c r="BF3723" s="194" t="s">
        <v>14429</v>
      </c>
      <c r="BJ3723" s="230">
        <v>4</v>
      </c>
      <c r="BK3723" s="230" t="s">
        <v>7411</v>
      </c>
      <c r="BL3723" s="198" t="s">
        <v>7412</v>
      </c>
      <c r="CQ3723" s="199">
        <v>1</v>
      </c>
    </row>
    <row r="3724" spans="52:95" x14ac:dyDescent="0.25">
      <c r="AZ3724" s="230" t="s">
        <v>12681</v>
      </c>
      <c r="BA3724" s="230" t="s">
        <v>5332</v>
      </c>
      <c r="BB3724" s="230">
        <v>2</v>
      </c>
      <c r="BC3724" s="194" t="s">
        <v>7439</v>
      </c>
      <c r="BD3724" s="194" t="s">
        <v>14428</v>
      </c>
      <c r="BE3724" s="194" t="s">
        <v>7441</v>
      </c>
      <c r="BF3724" s="194" t="s">
        <v>7442</v>
      </c>
      <c r="BG3724" s="194" t="s">
        <v>7443</v>
      </c>
      <c r="BJ3724" s="230">
        <v>4</v>
      </c>
      <c r="BK3724" s="230" t="s">
        <v>7444</v>
      </c>
      <c r="BL3724" s="198" t="s">
        <v>7412</v>
      </c>
      <c r="CQ3724" s="199">
        <v>1</v>
      </c>
    </row>
    <row r="3725" spans="52:95" x14ac:dyDescent="0.25">
      <c r="AZ3725" s="230" t="s">
        <v>12681</v>
      </c>
      <c r="BA3725" s="230" t="s">
        <v>5332</v>
      </c>
      <c r="BB3725" s="230">
        <v>3</v>
      </c>
      <c r="BC3725" s="194" t="s">
        <v>7472</v>
      </c>
      <c r="BD3725" s="194" t="s">
        <v>14428</v>
      </c>
      <c r="BE3725" s="194" t="s">
        <v>14430</v>
      </c>
      <c r="BJ3725" s="230">
        <v>4</v>
      </c>
      <c r="BK3725" s="230" t="s">
        <v>7474</v>
      </c>
      <c r="BL3725" s="198" t="s">
        <v>7412</v>
      </c>
      <c r="CQ3725" s="199">
        <v>1</v>
      </c>
    </row>
    <row r="3726" spans="52:95" x14ac:dyDescent="0.25">
      <c r="AZ3726" s="230" t="s">
        <v>12681</v>
      </c>
      <c r="BA3726" s="230" t="s">
        <v>5332</v>
      </c>
      <c r="BB3726" s="230">
        <v>4</v>
      </c>
      <c r="BC3726" s="194" t="s">
        <v>7502</v>
      </c>
      <c r="BD3726" s="194" t="s">
        <v>14428</v>
      </c>
      <c r="BE3726" s="194" t="s">
        <v>14119</v>
      </c>
      <c r="BJ3726" s="230">
        <v>4</v>
      </c>
      <c r="BK3726" s="230" t="s">
        <v>7504</v>
      </c>
      <c r="BL3726" s="198" t="s">
        <v>7412</v>
      </c>
      <c r="CQ3726" s="199">
        <v>1</v>
      </c>
    </row>
    <row r="3727" spans="52:95" x14ac:dyDescent="0.25">
      <c r="AZ3727" s="230" t="s">
        <v>12681</v>
      </c>
      <c r="BA3727" s="230" t="s">
        <v>5332</v>
      </c>
      <c r="BB3727" s="230">
        <v>5</v>
      </c>
      <c r="BC3727" s="194" t="s">
        <v>7529</v>
      </c>
      <c r="BD3727" s="194" t="s">
        <v>14428</v>
      </c>
      <c r="BE3727" s="194" t="s">
        <v>14431</v>
      </c>
      <c r="BF3727" s="194" t="s">
        <v>7532</v>
      </c>
      <c r="BG3727" s="194" t="s">
        <v>7533</v>
      </c>
      <c r="BJ3727" s="230">
        <v>4</v>
      </c>
      <c r="BK3727" s="230" t="s">
        <v>7534</v>
      </c>
      <c r="BL3727" s="198" t="s">
        <v>7412</v>
      </c>
      <c r="CQ3727" s="199">
        <v>1</v>
      </c>
    </row>
    <row r="3728" spans="52:95" x14ac:dyDescent="0.25">
      <c r="AZ3728" s="230" t="s">
        <v>12681</v>
      </c>
      <c r="BA3728" s="230" t="s">
        <v>7562</v>
      </c>
      <c r="BB3728" s="230">
        <v>1</v>
      </c>
      <c r="BC3728" s="194" t="s">
        <v>7563</v>
      </c>
      <c r="BD3728" s="194" t="s">
        <v>14432</v>
      </c>
      <c r="BJ3728" s="230">
        <v>4</v>
      </c>
      <c r="BK3728" s="230" t="s">
        <v>7564</v>
      </c>
      <c r="BL3728" s="198" t="s">
        <v>7412</v>
      </c>
      <c r="CQ3728" s="199">
        <v>1</v>
      </c>
    </row>
    <row r="3729" spans="52:95" x14ac:dyDescent="0.25">
      <c r="AZ3729" s="230" t="s">
        <v>12681</v>
      </c>
      <c r="BA3729" s="230" t="s">
        <v>7562</v>
      </c>
      <c r="BB3729" s="230">
        <v>2</v>
      </c>
      <c r="BC3729" s="194" t="s">
        <v>7589</v>
      </c>
      <c r="BD3729" s="194" t="s">
        <v>7590</v>
      </c>
      <c r="BE3729" s="194" t="s">
        <v>7591</v>
      </c>
      <c r="BF3729" s="194" t="s">
        <v>7443</v>
      </c>
      <c r="BG3729" s="194" t="s">
        <v>7442</v>
      </c>
      <c r="BH3729" s="230" t="s">
        <v>7592</v>
      </c>
      <c r="BJ3729" s="230">
        <v>4</v>
      </c>
      <c r="BK3729" s="230" t="s">
        <v>7593</v>
      </c>
      <c r="BL3729" s="198" t="s">
        <v>7412</v>
      </c>
      <c r="CQ3729" s="199">
        <v>1</v>
      </c>
    </row>
    <row r="3730" spans="52:95" x14ac:dyDescent="0.25">
      <c r="AZ3730" s="230" t="s">
        <v>12681</v>
      </c>
      <c r="BA3730" s="230" t="s">
        <v>7562</v>
      </c>
      <c r="BB3730" s="230">
        <v>3</v>
      </c>
      <c r="BC3730" s="194" t="s">
        <v>7620</v>
      </c>
      <c r="BD3730" s="194" t="s">
        <v>14430</v>
      </c>
      <c r="BJ3730" s="230">
        <v>4</v>
      </c>
      <c r="BK3730" s="230" t="s">
        <v>7622</v>
      </c>
      <c r="BL3730" s="198" t="s">
        <v>7412</v>
      </c>
      <c r="CQ3730" s="199">
        <v>1</v>
      </c>
    </row>
    <row r="3731" spans="52:95" x14ac:dyDescent="0.25">
      <c r="AZ3731" s="230" t="s">
        <v>12681</v>
      </c>
      <c r="BA3731" s="230" t="s">
        <v>7562</v>
      </c>
      <c r="BB3731" s="230">
        <v>4</v>
      </c>
      <c r="BC3731" s="194" t="s">
        <v>7649</v>
      </c>
      <c r="BD3731" s="194" t="s">
        <v>7650</v>
      </c>
      <c r="BE3731" s="194" t="s">
        <v>7651</v>
      </c>
      <c r="BF3731" s="194" t="s">
        <v>7652</v>
      </c>
      <c r="BG3731" s="194" t="s">
        <v>7653</v>
      </c>
      <c r="BH3731" s="230" t="s">
        <v>7654</v>
      </c>
      <c r="BI3731" s="230" t="s">
        <v>7655</v>
      </c>
      <c r="BJ3731" s="230">
        <v>4</v>
      </c>
      <c r="BK3731" s="230" t="s">
        <v>7656</v>
      </c>
      <c r="BL3731" s="198" t="s">
        <v>7412</v>
      </c>
      <c r="CQ3731" s="199">
        <v>1</v>
      </c>
    </row>
    <row r="3732" spans="52:95" x14ac:dyDescent="0.25">
      <c r="AZ3732" s="230" t="s">
        <v>12681</v>
      </c>
      <c r="BA3732" s="230" t="s">
        <v>7562</v>
      </c>
      <c r="BB3732" s="230">
        <v>5</v>
      </c>
      <c r="BC3732" s="194" t="s">
        <v>7686</v>
      </c>
      <c r="BD3732" s="194" t="s">
        <v>7687</v>
      </c>
      <c r="BE3732" s="194" t="s">
        <v>7688</v>
      </c>
      <c r="BF3732" s="194" t="s">
        <v>7689</v>
      </c>
      <c r="BG3732" s="194" t="s">
        <v>7690</v>
      </c>
      <c r="BH3732" s="230" t="s">
        <v>7691</v>
      </c>
      <c r="BJ3732" s="230">
        <v>4</v>
      </c>
      <c r="BK3732" s="230" t="s">
        <v>7692</v>
      </c>
      <c r="BL3732" s="198" t="s">
        <v>7412</v>
      </c>
      <c r="CQ3732" s="199">
        <v>1</v>
      </c>
    </row>
    <row r="3733" spans="52:95" x14ac:dyDescent="0.25">
      <c r="AZ3733" s="230" t="s">
        <v>12681</v>
      </c>
      <c r="BA3733" s="230" t="s">
        <v>5333</v>
      </c>
      <c r="BB3733" s="230">
        <v>1</v>
      </c>
      <c r="BC3733" s="194" t="s">
        <v>7719</v>
      </c>
      <c r="BD3733" s="194" t="s">
        <v>14414</v>
      </c>
      <c r="BE3733" s="194" t="s">
        <v>14429</v>
      </c>
      <c r="BH3733" s="194"/>
      <c r="BI3733" s="194"/>
      <c r="BJ3733" s="230">
        <v>4</v>
      </c>
      <c r="BK3733" s="230" t="s">
        <v>7720</v>
      </c>
      <c r="BL3733" s="198" t="s">
        <v>7412</v>
      </c>
      <c r="CQ3733" s="199">
        <v>1</v>
      </c>
    </row>
    <row r="3734" spans="52:95" x14ac:dyDescent="0.25">
      <c r="AZ3734" s="230" t="s">
        <v>12681</v>
      </c>
      <c r="BA3734" s="230" t="s">
        <v>5333</v>
      </c>
      <c r="BB3734" s="230">
        <v>2</v>
      </c>
      <c r="BC3734" s="194" t="s">
        <v>7745</v>
      </c>
      <c r="BD3734" s="194" t="s">
        <v>7746</v>
      </c>
      <c r="BE3734" s="194" t="s">
        <v>7747</v>
      </c>
      <c r="BF3734" s="194" t="s">
        <v>7748</v>
      </c>
      <c r="BG3734" s="194" t="s">
        <v>7749</v>
      </c>
      <c r="BH3734" s="194" t="s">
        <v>7750</v>
      </c>
      <c r="BI3734" s="194"/>
      <c r="BJ3734" s="230">
        <v>4</v>
      </c>
      <c r="BK3734" s="230" t="s">
        <v>7751</v>
      </c>
      <c r="BL3734" s="198" t="s">
        <v>7412</v>
      </c>
      <c r="CQ3734" s="199">
        <v>1</v>
      </c>
    </row>
    <row r="3735" spans="52:95" x14ac:dyDescent="0.25">
      <c r="AZ3735" s="230" t="s">
        <v>12681</v>
      </c>
      <c r="BA3735" s="230" t="s">
        <v>5333</v>
      </c>
      <c r="BB3735" s="230">
        <v>3</v>
      </c>
      <c r="BC3735" s="194" t="s">
        <v>7781</v>
      </c>
      <c r="BD3735" s="194" t="s">
        <v>14433</v>
      </c>
      <c r="BE3735" s="194" t="s">
        <v>14430</v>
      </c>
      <c r="BH3735" s="194"/>
      <c r="BI3735" s="194"/>
      <c r="BJ3735" s="230">
        <v>4</v>
      </c>
      <c r="BK3735" s="230" t="s">
        <v>7782</v>
      </c>
      <c r="BL3735" s="198" t="s">
        <v>7412</v>
      </c>
      <c r="CQ3735" s="199">
        <v>1</v>
      </c>
    </row>
    <row r="3736" spans="52:95" x14ac:dyDescent="0.25">
      <c r="AZ3736" s="230" t="s">
        <v>12681</v>
      </c>
      <c r="BA3736" s="230" t="s">
        <v>5333</v>
      </c>
      <c r="BB3736" s="230">
        <v>4</v>
      </c>
      <c r="BC3736" s="194" t="s">
        <v>7806</v>
      </c>
      <c r="BD3736" s="194" t="s">
        <v>7807</v>
      </c>
      <c r="BE3736" s="194" t="s">
        <v>7808</v>
      </c>
      <c r="BF3736" s="194" t="s">
        <v>7654</v>
      </c>
      <c r="BG3736" s="194" t="s">
        <v>7809</v>
      </c>
      <c r="BH3736" s="194" t="s">
        <v>7810</v>
      </c>
      <c r="BI3736" s="194" t="s">
        <v>7811</v>
      </c>
      <c r="BJ3736" s="230">
        <v>4</v>
      </c>
      <c r="BK3736" s="230" t="s">
        <v>7812</v>
      </c>
      <c r="BL3736" s="198" t="s">
        <v>7412</v>
      </c>
      <c r="CQ3736" s="199">
        <v>1</v>
      </c>
    </row>
    <row r="3737" spans="52:95" x14ac:dyDescent="0.25">
      <c r="AZ3737" s="230" t="s">
        <v>12681</v>
      </c>
      <c r="BA3737" s="230" t="s">
        <v>5333</v>
      </c>
      <c r="BB3737" s="230">
        <v>5</v>
      </c>
      <c r="BC3737" s="194" t="s">
        <v>7836</v>
      </c>
      <c r="BD3737" s="194" t="s">
        <v>7837</v>
      </c>
      <c r="BE3737" s="194" t="s">
        <v>7838</v>
      </c>
      <c r="BF3737" s="194" t="s">
        <v>7839</v>
      </c>
      <c r="BG3737" s="194" t="s">
        <v>7840</v>
      </c>
      <c r="BH3737" s="194" t="s">
        <v>7533</v>
      </c>
      <c r="BI3737" s="194"/>
      <c r="BJ3737" s="230">
        <v>4</v>
      </c>
      <c r="BK3737" s="230" t="s">
        <v>7841</v>
      </c>
      <c r="BL3737" s="198" t="s">
        <v>7412</v>
      </c>
      <c r="CQ3737" s="199">
        <v>1</v>
      </c>
    </row>
    <row r="3738" spans="52:95" x14ac:dyDescent="0.25">
      <c r="AZ3738" s="230" t="s">
        <v>12698</v>
      </c>
      <c r="BA3738" s="230" t="s">
        <v>5332</v>
      </c>
      <c r="BB3738" s="230">
        <v>1</v>
      </c>
      <c r="BC3738" s="194" t="s">
        <v>7408</v>
      </c>
      <c r="BD3738" s="194" t="s">
        <v>14434</v>
      </c>
      <c r="BE3738" s="194" t="s">
        <v>14414</v>
      </c>
      <c r="BF3738" s="194" t="s">
        <v>12700</v>
      </c>
      <c r="BJ3738" s="230">
        <v>4</v>
      </c>
      <c r="BK3738" s="230" t="s">
        <v>7411</v>
      </c>
      <c r="BL3738" s="198" t="s">
        <v>7412</v>
      </c>
      <c r="CQ3738" s="199">
        <v>1</v>
      </c>
    </row>
    <row r="3739" spans="52:95" x14ac:dyDescent="0.25">
      <c r="AZ3739" s="230" t="s">
        <v>12698</v>
      </c>
      <c r="BA3739" s="230" t="s">
        <v>5332</v>
      </c>
      <c r="BB3739" s="230">
        <v>2</v>
      </c>
      <c r="BC3739" s="194" t="s">
        <v>7439</v>
      </c>
      <c r="BD3739" s="194" t="s">
        <v>14434</v>
      </c>
      <c r="BE3739" s="194" t="s">
        <v>7441</v>
      </c>
      <c r="BF3739" s="194" t="s">
        <v>7442</v>
      </c>
      <c r="BG3739" s="194" t="s">
        <v>7443</v>
      </c>
      <c r="BJ3739" s="230">
        <v>4</v>
      </c>
      <c r="BK3739" s="230" t="s">
        <v>7444</v>
      </c>
      <c r="BL3739" s="198" t="s">
        <v>7412</v>
      </c>
      <c r="CQ3739" s="199">
        <v>1</v>
      </c>
    </row>
    <row r="3740" spans="52:95" x14ac:dyDescent="0.25">
      <c r="AZ3740" s="230" t="s">
        <v>12698</v>
      </c>
      <c r="BA3740" s="230" t="s">
        <v>5332</v>
      </c>
      <c r="BB3740" s="230">
        <v>3</v>
      </c>
      <c r="BC3740" s="194" t="s">
        <v>7472</v>
      </c>
      <c r="BD3740" s="194" t="s">
        <v>14434</v>
      </c>
      <c r="BE3740" s="194" t="s">
        <v>14435</v>
      </c>
      <c r="BJ3740" s="230">
        <v>4</v>
      </c>
      <c r="BK3740" s="230" t="s">
        <v>7474</v>
      </c>
      <c r="BL3740" s="198" t="s">
        <v>7412</v>
      </c>
      <c r="CQ3740" s="199">
        <v>1</v>
      </c>
    </row>
    <row r="3741" spans="52:95" x14ac:dyDescent="0.25">
      <c r="AZ3741" s="230" t="s">
        <v>12698</v>
      </c>
      <c r="BA3741" s="230" t="s">
        <v>5332</v>
      </c>
      <c r="BB3741" s="230">
        <v>4</v>
      </c>
      <c r="BC3741" s="194" t="s">
        <v>7502</v>
      </c>
      <c r="BD3741" s="194" t="s">
        <v>14434</v>
      </c>
      <c r="BE3741" s="194" t="s">
        <v>14119</v>
      </c>
      <c r="BJ3741" s="230">
        <v>4</v>
      </c>
      <c r="BK3741" s="230" t="s">
        <v>7504</v>
      </c>
      <c r="BL3741" s="198" t="s">
        <v>7412</v>
      </c>
      <c r="CQ3741" s="199">
        <v>1</v>
      </c>
    </row>
    <row r="3742" spans="52:95" x14ac:dyDescent="0.25">
      <c r="AZ3742" s="230" t="s">
        <v>12698</v>
      </c>
      <c r="BA3742" s="230" t="s">
        <v>5332</v>
      </c>
      <c r="BB3742" s="230">
        <v>5</v>
      </c>
      <c r="BC3742" s="194" t="s">
        <v>7529</v>
      </c>
      <c r="BD3742" s="194" t="s">
        <v>14434</v>
      </c>
      <c r="BE3742" s="194" t="s">
        <v>14436</v>
      </c>
      <c r="BF3742" s="194" t="s">
        <v>7532</v>
      </c>
      <c r="BG3742" s="194" t="s">
        <v>7533</v>
      </c>
      <c r="BJ3742" s="230">
        <v>4</v>
      </c>
      <c r="BK3742" s="230" t="s">
        <v>7534</v>
      </c>
      <c r="BL3742" s="198" t="s">
        <v>7412</v>
      </c>
      <c r="CQ3742" s="199">
        <v>1</v>
      </c>
    </row>
    <row r="3743" spans="52:95" x14ac:dyDescent="0.25">
      <c r="AZ3743" s="230" t="s">
        <v>12698</v>
      </c>
      <c r="BA3743" s="230" t="s">
        <v>7562</v>
      </c>
      <c r="BB3743" s="230">
        <v>1</v>
      </c>
      <c r="BC3743" s="194" t="s">
        <v>7563</v>
      </c>
      <c r="BD3743" s="194" t="s">
        <v>14437</v>
      </c>
      <c r="BJ3743" s="230">
        <v>4</v>
      </c>
      <c r="BK3743" s="230" t="s">
        <v>7564</v>
      </c>
      <c r="BL3743" s="198" t="s">
        <v>7412</v>
      </c>
      <c r="CQ3743" s="199">
        <v>1</v>
      </c>
    </row>
    <row r="3744" spans="52:95" x14ac:dyDescent="0.25">
      <c r="AZ3744" s="230" t="s">
        <v>12698</v>
      </c>
      <c r="BA3744" s="230" t="s">
        <v>7562</v>
      </c>
      <c r="BB3744" s="230">
        <v>2</v>
      </c>
      <c r="BC3744" s="194" t="s">
        <v>7589</v>
      </c>
      <c r="BD3744" s="194" t="s">
        <v>7590</v>
      </c>
      <c r="BE3744" s="194" t="s">
        <v>7591</v>
      </c>
      <c r="BF3744" s="194" t="s">
        <v>7443</v>
      </c>
      <c r="BG3744" s="194" t="s">
        <v>7442</v>
      </c>
      <c r="BH3744" s="230" t="s">
        <v>7592</v>
      </c>
      <c r="BJ3744" s="230">
        <v>4</v>
      </c>
      <c r="BK3744" s="230" t="s">
        <v>7593</v>
      </c>
      <c r="BL3744" s="198" t="s">
        <v>7412</v>
      </c>
      <c r="CQ3744" s="199">
        <v>1</v>
      </c>
    </row>
    <row r="3745" spans="52:95" x14ac:dyDescent="0.25">
      <c r="AZ3745" s="230" t="s">
        <v>12698</v>
      </c>
      <c r="BA3745" s="230" t="s">
        <v>7562</v>
      </c>
      <c r="BB3745" s="230">
        <v>3</v>
      </c>
      <c r="BC3745" s="194" t="s">
        <v>7620</v>
      </c>
      <c r="BD3745" s="194" t="s">
        <v>14435</v>
      </c>
      <c r="BJ3745" s="230">
        <v>4</v>
      </c>
      <c r="BK3745" s="230" t="s">
        <v>7622</v>
      </c>
      <c r="BL3745" s="198" t="s">
        <v>7412</v>
      </c>
      <c r="CQ3745" s="199">
        <v>1</v>
      </c>
    </row>
    <row r="3746" spans="52:95" x14ac:dyDescent="0.25">
      <c r="AZ3746" s="230" t="s">
        <v>12698</v>
      </c>
      <c r="BA3746" s="230" t="s">
        <v>7562</v>
      </c>
      <c r="BB3746" s="230">
        <v>4</v>
      </c>
      <c r="BC3746" s="194" t="s">
        <v>7649</v>
      </c>
      <c r="BD3746" s="194" t="s">
        <v>7650</v>
      </c>
      <c r="BE3746" s="194" t="s">
        <v>7651</v>
      </c>
      <c r="BF3746" s="194" t="s">
        <v>7652</v>
      </c>
      <c r="BG3746" s="194" t="s">
        <v>7653</v>
      </c>
      <c r="BH3746" s="230" t="s">
        <v>7654</v>
      </c>
      <c r="BI3746" s="230" t="s">
        <v>7655</v>
      </c>
      <c r="BJ3746" s="230">
        <v>4</v>
      </c>
      <c r="BK3746" s="230" t="s">
        <v>7656</v>
      </c>
      <c r="BL3746" s="198" t="s">
        <v>7412</v>
      </c>
      <c r="CQ3746" s="199">
        <v>1</v>
      </c>
    </row>
    <row r="3747" spans="52:95" x14ac:dyDescent="0.25">
      <c r="AZ3747" s="230" t="s">
        <v>12698</v>
      </c>
      <c r="BA3747" s="230" t="s">
        <v>7562</v>
      </c>
      <c r="BB3747" s="230">
        <v>5</v>
      </c>
      <c r="BC3747" s="194" t="s">
        <v>7686</v>
      </c>
      <c r="BD3747" s="194" t="s">
        <v>7687</v>
      </c>
      <c r="BE3747" s="194" t="s">
        <v>7688</v>
      </c>
      <c r="BF3747" s="194" t="s">
        <v>7689</v>
      </c>
      <c r="BG3747" s="194" t="s">
        <v>7690</v>
      </c>
      <c r="BH3747" s="230" t="s">
        <v>7691</v>
      </c>
      <c r="BJ3747" s="230">
        <v>4</v>
      </c>
      <c r="BK3747" s="230" t="s">
        <v>7692</v>
      </c>
      <c r="BL3747" s="198" t="s">
        <v>7412</v>
      </c>
      <c r="CQ3747" s="199">
        <v>1</v>
      </c>
    </row>
    <row r="3748" spans="52:95" x14ac:dyDescent="0.25">
      <c r="AZ3748" s="230" t="s">
        <v>12698</v>
      </c>
      <c r="BA3748" s="230" t="s">
        <v>5333</v>
      </c>
      <c r="BB3748" s="230">
        <v>1</v>
      </c>
      <c r="BC3748" s="194" t="s">
        <v>7719</v>
      </c>
      <c r="BD3748" s="194" t="s">
        <v>14414</v>
      </c>
      <c r="BE3748" s="194" t="s">
        <v>12700</v>
      </c>
      <c r="BH3748" s="194"/>
      <c r="BI3748" s="194"/>
      <c r="BJ3748" s="230">
        <v>4</v>
      </c>
      <c r="BK3748" s="230" t="s">
        <v>7720</v>
      </c>
      <c r="BL3748" s="198" t="s">
        <v>7412</v>
      </c>
      <c r="CQ3748" s="199">
        <v>1</v>
      </c>
    </row>
    <row r="3749" spans="52:95" x14ac:dyDescent="0.25">
      <c r="AZ3749" s="230" t="s">
        <v>12698</v>
      </c>
      <c r="BA3749" s="230" t="s">
        <v>5333</v>
      </c>
      <c r="BB3749" s="230">
        <v>2</v>
      </c>
      <c r="BC3749" s="194" t="s">
        <v>7745</v>
      </c>
      <c r="BD3749" s="194" t="s">
        <v>7746</v>
      </c>
      <c r="BE3749" s="194" t="s">
        <v>7747</v>
      </c>
      <c r="BF3749" s="194" t="s">
        <v>7748</v>
      </c>
      <c r="BG3749" s="194" t="s">
        <v>7749</v>
      </c>
      <c r="BH3749" s="194" t="s">
        <v>7750</v>
      </c>
      <c r="BI3749" s="194"/>
      <c r="BJ3749" s="230">
        <v>4</v>
      </c>
      <c r="BK3749" s="230" t="s">
        <v>7751</v>
      </c>
      <c r="BL3749" s="198" t="s">
        <v>7412</v>
      </c>
      <c r="CQ3749" s="199">
        <v>1</v>
      </c>
    </row>
    <row r="3750" spans="52:95" x14ac:dyDescent="0.25">
      <c r="AZ3750" s="230" t="s">
        <v>12698</v>
      </c>
      <c r="BA3750" s="230" t="s">
        <v>5333</v>
      </c>
      <c r="BB3750" s="230">
        <v>3</v>
      </c>
      <c r="BC3750" s="194" t="s">
        <v>7781</v>
      </c>
      <c r="BD3750" s="194" t="s">
        <v>14438</v>
      </c>
      <c r="BE3750" s="194" t="s">
        <v>14435</v>
      </c>
      <c r="BH3750" s="194"/>
      <c r="BI3750" s="194"/>
      <c r="BJ3750" s="230">
        <v>4</v>
      </c>
      <c r="BK3750" s="230" t="s">
        <v>7782</v>
      </c>
      <c r="BL3750" s="198" t="s">
        <v>7412</v>
      </c>
      <c r="CQ3750" s="199">
        <v>1</v>
      </c>
    </row>
    <row r="3751" spans="52:95" x14ac:dyDescent="0.25">
      <c r="AZ3751" s="230" t="s">
        <v>12698</v>
      </c>
      <c r="BA3751" s="230" t="s">
        <v>5333</v>
      </c>
      <c r="BB3751" s="230">
        <v>4</v>
      </c>
      <c r="BC3751" s="194" t="s">
        <v>7806</v>
      </c>
      <c r="BD3751" s="194" t="s">
        <v>7807</v>
      </c>
      <c r="BE3751" s="194" t="s">
        <v>7808</v>
      </c>
      <c r="BF3751" s="194" t="s">
        <v>7654</v>
      </c>
      <c r="BG3751" s="194" t="s">
        <v>7809</v>
      </c>
      <c r="BH3751" s="194" t="s">
        <v>7810</v>
      </c>
      <c r="BI3751" s="194" t="s">
        <v>7811</v>
      </c>
      <c r="BJ3751" s="230">
        <v>4</v>
      </c>
      <c r="BK3751" s="230" t="s">
        <v>7812</v>
      </c>
      <c r="BL3751" s="198" t="s">
        <v>7412</v>
      </c>
      <c r="CQ3751" s="199">
        <v>1</v>
      </c>
    </row>
    <row r="3752" spans="52:95" x14ac:dyDescent="0.25">
      <c r="AZ3752" s="230" t="s">
        <v>12698</v>
      </c>
      <c r="BA3752" s="230" t="s">
        <v>5333</v>
      </c>
      <c r="BB3752" s="230">
        <v>5</v>
      </c>
      <c r="BC3752" s="194" t="s">
        <v>7836</v>
      </c>
      <c r="BD3752" s="194" t="s">
        <v>7837</v>
      </c>
      <c r="BE3752" s="194" t="s">
        <v>7838</v>
      </c>
      <c r="BF3752" s="194" t="s">
        <v>7839</v>
      </c>
      <c r="BG3752" s="194" t="s">
        <v>7840</v>
      </c>
      <c r="BH3752" s="194" t="s">
        <v>7533</v>
      </c>
      <c r="BI3752" s="194"/>
      <c r="BJ3752" s="230">
        <v>4</v>
      </c>
      <c r="BK3752" s="230" t="s">
        <v>7841</v>
      </c>
      <c r="BL3752" s="198" t="s">
        <v>7412</v>
      </c>
      <c r="CQ3752" s="199">
        <v>1</v>
      </c>
    </row>
    <row r="3753" spans="52:95" x14ac:dyDescent="0.25">
      <c r="AZ3753" s="230" t="s">
        <v>12715</v>
      </c>
      <c r="BA3753" s="230" t="s">
        <v>5332</v>
      </c>
      <c r="BB3753" s="230">
        <v>1</v>
      </c>
      <c r="BC3753" s="194" t="s">
        <v>7408</v>
      </c>
      <c r="BD3753" s="194" t="s">
        <v>14439</v>
      </c>
      <c r="BE3753" s="194" t="s">
        <v>14414</v>
      </c>
      <c r="BF3753" s="194" t="s">
        <v>12717</v>
      </c>
      <c r="BJ3753" s="230">
        <v>4</v>
      </c>
      <c r="BK3753" s="230" t="s">
        <v>7411</v>
      </c>
      <c r="BL3753" s="198" t="s">
        <v>7412</v>
      </c>
      <c r="CQ3753" s="199">
        <v>1</v>
      </c>
    </row>
    <row r="3754" spans="52:95" x14ac:dyDescent="0.25">
      <c r="AZ3754" s="230" t="s">
        <v>12715</v>
      </c>
      <c r="BA3754" s="230" t="s">
        <v>5332</v>
      </c>
      <c r="BB3754" s="230">
        <v>2</v>
      </c>
      <c r="BC3754" s="194" t="s">
        <v>7439</v>
      </c>
      <c r="BD3754" s="194" t="s">
        <v>14439</v>
      </c>
      <c r="BE3754" s="194" t="s">
        <v>7441</v>
      </c>
      <c r="BF3754" s="194" t="s">
        <v>7442</v>
      </c>
      <c r="BG3754" s="194" t="s">
        <v>7443</v>
      </c>
      <c r="BJ3754" s="230">
        <v>4</v>
      </c>
      <c r="BK3754" s="230" t="s">
        <v>7444</v>
      </c>
      <c r="BL3754" s="198" t="s">
        <v>7412</v>
      </c>
      <c r="CQ3754" s="199">
        <v>1</v>
      </c>
    </row>
    <row r="3755" spans="52:95" x14ac:dyDescent="0.25">
      <c r="AZ3755" s="230" t="s">
        <v>12715</v>
      </c>
      <c r="BA3755" s="230" t="s">
        <v>5332</v>
      </c>
      <c r="BB3755" s="230">
        <v>3</v>
      </c>
      <c r="BC3755" s="194" t="s">
        <v>7472</v>
      </c>
      <c r="BD3755" s="194" t="s">
        <v>14439</v>
      </c>
      <c r="BE3755" s="194" t="s">
        <v>14440</v>
      </c>
      <c r="BJ3755" s="230">
        <v>4</v>
      </c>
      <c r="BK3755" s="230" t="s">
        <v>7474</v>
      </c>
      <c r="BL3755" s="198" t="s">
        <v>7412</v>
      </c>
      <c r="CQ3755" s="199">
        <v>1</v>
      </c>
    </row>
    <row r="3756" spans="52:95" x14ac:dyDescent="0.25">
      <c r="AZ3756" s="230" t="s">
        <v>12715</v>
      </c>
      <c r="BA3756" s="230" t="s">
        <v>5332</v>
      </c>
      <c r="BB3756" s="230">
        <v>4</v>
      </c>
      <c r="BC3756" s="194" t="s">
        <v>7502</v>
      </c>
      <c r="BD3756" s="194" t="s">
        <v>14439</v>
      </c>
      <c r="BE3756" s="194" t="s">
        <v>14119</v>
      </c>
      <c r="BJ3756" s="230">
        <v>4</v>
      </c>
      <c r="BK3756" s="230" t="s">
        <v>7504</v>
      </c>
      <c r="BL3756" s="198" t="s">
        <v>7412</v>
      </c>
      <c r="CQ3756" s="199">
        <v>1</v>
      </c>
    </row>
    <row r="3757" spans="52:95" x14ac:dyDescent="0.25">
      <c r="AZ3757" s="230" t="s">
        <v>12715</v>
      </c>
      <c r="BA3757" s="230" t="s">
        <v>5332</v>
      </c>
      <c r="BB3757" s="230">
        <v>5</v>
      </c>
      <c r="BC3757" s="194" t="s">
        <v>7529</v>
      </c>
      <c r="BD3757" s="194" t="s">
        <v>14439</v>
      </c>
      <c r="BE3757" s="194" t="s">
        <v>14441</v>
      </c>
      <c r="BF3757" s="194" t="s">
        <v>7532</v>
      </c>
      <c r="BG3757" s="194" t="s">
        <v>7533</v>
      </c>
      <c r="BJ3757" s="230">
        <v>4</v>
      </c>
      <c r="BK3757" s="230" t="s">
        <v>7534</v>
      </c>
      <c r="BL3757" s="198" t="s">
        <v>7412</v>
      </c>
      <c r="CQ3757" s="199">
        <v>1</v>
      </c>
    </row>
    <row r="3758" spans="52:95" x14ac:dyDescent="0.25">
      <c r="AZ3758" s="230" t="s">
        <v>12715</v>
      </c>
      <c r="BA3758" s="230" t="s">
        <v>7562</v>
      </c>
      <c r="BB3758" s="230">
        <v>1</v>
      </c>
      <c r="BC3758" s="194" t="s">
        <v>7563</v>
      </c>
      <c r="BD3758" s="194" t="s">
        <v>14442</v>
      </c>
      <c r="BJ3758" s="230">
        <v>4</v>
      </c>
      <c r="BK3758" s="230" t="s">
        <v>7564</v>
      </c>
      <c r="BL3758" s="198" t="s">
        <v>7412</v>
      </c>
      <c r="CQ3758" s="199">
        <v>1</v>
      </c>
    </row>
    <row r="3759" spans="52:95" x14ac:dyDescent="0.25">
      <c r="AZ3759" s="230" t="s">
        <v>12715</v>
      </c>
      <c r="BA3759" s="230" t="s">
        <v>7562</v>
      </c>
      <c r="BB3759" s="230">
        <v>2</v>
      </c>
      <c r="BC3759" s="194" t="s">
        <v>7589</v>
      </c>
      <c r="BD3759" s="194" t="s">
        <v>7590</v>
      </c>
      <c r="BE3759" s="194" t="s">
        <v>7591</v>
      </c>
      <c r="BF3759" s="194" t="s">
        <v>7443</v>
      </c>
      <c r="BG3759" s="194" t="s">
        <v>7442</v>
      </c>
      <c r="BH3759" s="230" t="s">
        <v>7592</v>
      </c>
      <c r="BJ3759" s="230">
        <v>4</v>
      </c>
      <c r="BK3759" s="230" t="s">
        <v>7593</v>
      </c>
      <c r="BL3759" s="198" t="s">
        <v>7412</v>
      </c>
      <c r="CQ3759" s="199">
        <v>1</v>
      </c>
    </row>
    <row r="3760" spans="52:95" x14ac:dyDescent="0.25">
      <c r="AZ3760" s="230" t="s">
        <v>12715</v>
      </c>
      <c r="BA3760" s="230" t="s">
        <v>7562</v>
      </c>
      <c r="BB3760" s="230">
        <v>3</v>
      </c>
      <c r="BC3760" s="194" t="s">
        <v>7620</v>
      </c>
      <c r="BD3760" s="194" t="s">
        <v>14440</v>
      </c>
      <c r="BJ3760" s="230">
        <v>4</v>
      </c>
      <c r="BK3760" s="230" t="s">
        <v>7622</v>
      </c>
      <c r="BL3760" s="198" t="s">
        <v>7412</v>
      </c>
      <c r="CQ3760" s="199">
        <v>1</v>
      </c>
    </row>
    <row r="3761" spans="52:95" x14ac:dyDescent="0.25">
      <c r="AZ3761" s="230" t="s">
        <v>12715</v>
      </c>
      <c r="BA3761" s="230" t="s">
        <v>7562</v>
      </c>
      <c r="BB3761" s="230">
        <v>4</v>
      </c>
      <c r="BC3761" s="194" t="s">
        <v>7649</v>
      </c>
      <c r="BD3761" s="194" t="s">
        <v>7650</v>
      </c>
      <c r="BE3761" s="194" t="s">
        <v>7651</v>
      </c>
      <c r="BF3761" s="194" t="s">
        <v>7652</v>
      </c>
      <c r="BG3761" s="194" t="s">
        <v>7653</v>
      </c>
      <c r="BH3761" s="230" t="s">
        <v>7654</v>
      </c>
      <c r="BI3761" s="230" t="s">
        <v>7655</v>
      </c>
      <c r="BJ3761" s="230">
        <v>4</v>
      </c>
      <c r="BK3761" s="230" t="s">
        <v>7656</v>
      </c>
      <c r="BL3761" s="198" t="s">
        <v>7412</v>
      </c>
      <c r="CQ3761" s="199">
        <v>1</v>
      </c>
    </row>
    <row r="3762" spans="52:95" x14ac:dyDescent="0.25">
      <c r="AZ3762" s="230" t="s">
        <v>12715</v>
      </c>
      <c r="BA3762" s="230" t="s">
        <v>7562</v>
      </c>
      <c r="BB3762" s="230">
        <v>5</v>
      </c>
      <c r="BC3762" s="194" t="s">
        <v>7686</v>
      </c>
      <c r="BD3762" s="194" t="s">
        <v>7687</v>
      </c>
      <c r="BE3762" s="194" t="s">
        <v>7688</v>
      </c>
      <c r="BF3762" s="194" t="s">
        <v>7689</v>
      </c>
      <c r="BG3762" s="194" t="s">
        <v>7690</v>
      </c>
      <c r="BH3762" s="230" t="s">
        <v>7691</v>
      </c>
      <c r="BJ3762" s="230">
        <v>4</v>
      </c>
      <c r="BK3762" s="230" t="s">
        <v>7692</v>
      </c>
      <c r="BL3762" s="198" t="s">
        <v>7412</v>
      </c>
      <c r="CQ3762" s="199">
        <v>1</v>
      </c>
    </row>
    <row r="3763" spans="52:95" x14ac:dyDescent="0.25">
      <c r="AZ3763" s="230" t="s">
        <v>12715</v>
      </c>
      <c r="BA3763" s="230" t="s">
        <v>5333</v>
      </c>
      <c r="BB3763" s="230">
        <v>1</v>
      </c>
      <c r="BC3763" s="194" t="s">
        <v>7719</v>
      </c>
      <c r="BD3763" s="194" t="s">
        <v>14414</v>
      </c>
      <c r="BE3763" s="194" t="s">
        <v>12717</v>
      </c>
      <c r="BH3763" s="194"/>
      <c r="BI3763" s="194"/>
      <c r="BJ3763" s="230">
        <v>4</v>
      </c>
      <c r="BK3763" s="230" t="s">
        <v>7720</v>
      </c>
      <c r="BL3763" s="198" t="s">
        <v>7412</v>
      </c>
      <c r="CQ3763" s="199">
        <v>1</v>
      </c>
    </row>
    <row r="3764" spans="52:95" x14ac:dyDescent="0.25">
      <c r="AZ3764" s="230" t="s">
        <v>12715</v>
      </c>
      <c r="BA3764" s="230" t="s">
        <v>5333</v>
      </c>
      <c r="BB3764" s="230">
        <v>2</v>
      </c>
      <c r="BC3764" s="194" t="s">
        <v>7745</v>
      </c>
      <c r="BD3764" s="194" t="s">
        <v>7746</v>
      </c>
      <c r="BE3764" s="194" t="s">
        <v>7747</v>
      </c>
      <c r="BF3764" s="194" t="s">
        <v>7748</v>
      </c>
      <c r="BG3764" s="194" t="s">
        <v>7749</v>
      </c>
      <c r="BH3764" s="194" t="s">
        <v>7750</v>
      </c>
      <c r="BI3764" s="194"/>
      <c r="BJ3764" s="230">
        <v>4</v>
      </c>
      <c r="BK3764" s="230" t="s">
        <v>7751</v>
      </c>
      <c r="BL3764" s="198" t="s">
        <v>7412</v>
      </c>
      <c r="CQ3764" s="199">
        <v>1</v>
      </c>
    </row>
    <row r="3765" spans="52:95" x14ac:dyDescent="0.25">
      <c r="AZ3765" s="230" t="s">
        <v>12715</v>
      </c>
      <c r="BA3765" s="230" t="s">
        <v>5333</v>
      </c>
      <c r="BB3765" s="230">
        <v>3</v>
      </c>
      <c r="BC3765" s="194" t="s">
        <v>7781</v>
      </c>
      <c r="BD3765" s="194" t="s">
        <v>14443</v>
      </c>
      <c r="BE3765" s="194" t="s">
        <v>14440</v>
      </c>
      <c r="BH3765" s="194"/>
      <c r="BI3765" s="194"/>
      <c r="BJ3765" s="230">
        <v>4</v>
      </c>
      <c r="BK3765" s="230" t="s">
        <v>7782</v>
      </c>
      <c r="BL3765" s="198" t="s">
        <v>7412</v>
      </c>
      <c r="CQ3765" s="199">
        <v>1</v>
      </c>
    </row>
    <row r="3766" spans="52:95" x14ac:dyDescent="0.25">
      <c r="AZ3766" s="230" t="s">
        <v>12715</v>
      </c>
      <c r="BA3766" s="230" t="s">
        <v>5333</v>
      </c>
      <c r="BB3766" s="230">
        <v>4</v>
      </c>
      <c r="BC3766" s="194" t="s">
        <v>7806</v>
      </c>
      <c r="BD3766" s="194" t="s">
        <v>7807</v>
      </c>
      <c r="BE3766" s="194" t="s">
        <v>7808</v>
      </c>
      <c r="BF3766" s="194" t="s">
        <v>7654</v>
      </c>
      <c r="BG3766" s="194" t="s">
        <v>7809</v>
      </c>
      <c r="BH3766" s="194" t="s">
        <v>7810</v>
      </c>
      <c r="BI3766" s="194" t="s">
        <v>7811</v>
      </c>
      <c r="BJ3766" s="230">
        <v>4</v>
      </c>
      <c r="BK3766" s="230" t="s">
        <v>7812</v>
      </c>
      <c r="BL3766" s="198" t="s">
        <v>7412</v>
      </c>
      <c r="CQ3766" s="199">
        <v>1</v>
      </c>
    </row>
    <row r="3767" spans="52:95" x14ac:dyDescent="0.25">
      <c r="AZ3767" s="230" t="s">
        <v>12715</v>
      </c>
      <c r="BA3767" s="230" t="s">
        <v>5333</v>
      </c>
      <c r="BB3767" s="230">
        <v>5</v>
      </c>
      <c r="BC3767" s="194" t="s">
        <v>7836</v>
      </c>
      <c r="BD3767" s="194" t="s">
        <v>7837</v>
      </c>
      <c r="BE3767" s="194" t="s">
        <v>7838</v>
      </c>
      <c r="BF3767" s="194" t="s">
        <v>7839</v>
      </c>
      <c r="BG3767" s="194" t="s">
        <v>7840</v>
      </c>
      <c r="BH3767" s="194" t="s">
        <v>7533</v>
      </c>
      <c r="BI3767" s="194"/>
      <c r="BJ3767" s="230">
        <v>4</v>
      </c>
      <c r="BK3767" s="230" t="s">
        <v>7841</v>
      </c>
      <c r="BL3767" s="198" t="s">
        <v>7412</v>
      </c>
      <c r="CQ3767" s="199">
        <v>1</v>
      </c>
    </row>
    <row r="3768" spans="52:95" x14ac:dyDescent="0.25">
      <c r="AZ3768" s="230" t="s">
        <v>12732</v>
      </c>
      <c r="BA3768" s="230" t="s">
        <v>5332</v>
      </c>
      <c r="BB3768" s="230">
        <v>1</v>
      </c>
      <c r="BC3768" s="194" t="s">
        <v>7408</v>
      </c>
      <c r="BD3768" s="194" t="s">
        <v>14444</v>
      </c>
      <c r="BE3768" s="194" t="s">
        <v>14414</v>
      </c>
      <c r="BF3768" s="194" t="s">
        <v>14408</v>
      </c>
      <c r="BJ3768" s="230">
        <v>4</v>
      </c>
      <c r="BK3768" s="230" t="s">
        <v>7411</v>
      </c>
      <c r="BL3768" s="198" t="s">
        <v>7412</v>
      </c>
      <c r="CQ3768" s="199">
        <v>1</v>
      </c>
    </row>
    <row r="3769" spans="52:95" x14ac:dyDescent="0.25">
      <c r="AZ3769" s="230" t="s">
        <v>12732</v>
      </c>
      <c r="BA3769" s="230" t="s">
        <v>5332</v>
      </c>
      <c r="BB3769" s="230">
        <v>2</v>
      </c>
      <c r="BC3769" s="194" t="s">
        <v>7439</v>
      </c>
      <c r="BD3769" s="194" t="s">
        <v>14444</v>
      </c>
      <c r="BE3769" s="194" t="s">
        <v>7441</v>
      </c>
      <c r="BF3769" s="194" t="s">
        <v>7442</v>
      </c>
      <c r="BG3769" s="194" t="s">
        <v>7443</v>
      </c>
      <c r="BJ3769" s="230">
        <v>4</v>
      </c>
      <c r="BK3769" s="230" t="s">
        <v>7444</v>
      </c>
      <c r="BL3769" s="198" t="s">
        <v>7412</v>
      </c>
      <c r="CQ3769" s="199">
        <v>1</v>
      </c>
    </row>
    <row r="3770" spans="52:95" x14ac:dyDescent="0.25">
      <c r="AZ3770" s="230" t="s">
        <v>12732</v>
      </c>
      <c r="BA3770" s="230" t="s">
        <v>5332</v>
      </c>
      <c r="BB3770" s="230">
        <v>3</v>
      </c>
      <c r="BC3770" s="194" t="s">
        <v>7472</v>
      </c>
      <c r="BD3770" s="194" t="s">
        <v>14444</v>
      </c>
      <c r="BE3770" s="194" t="s">
        <v>14445</v>
      </c>
      <c r="BJ3770" s="230">
        <v>4</v>
      </c>
      <c r="BK3770" s="230" t="s">
        <v>7474</v>
      </c>
      <c r="BL3770" s="198" t="s">
        <v>7412</v>
      </c>
      <c r="CQ3770" s="199">
        <v>1</v>
      </c>
    </row>
    <row r="3771" spans="52:95" x14ac:dyDescent="0.25">
      <c r="AZ3771" s="230" t="s">
        <v>12732</v>
      </c>
      <c r="BA3771" s="230" t="s">
        <v>5332</v>
      </c>
      <c r="BB3771" s="230">
        <v>4</v>
      </c>
      <c r="BC3771" s="194" t="s">
        <v>7502</v>
      </c>
      <c r="BD3771" s="194" t="s">
        <v>14444</v>
      </c>
      <c r="BE3771" s="194" t="s">
        <v>14119</v>
      </c>
      <c r="BJ3771" s="230">
        <v>4</v>
      </c>
      <c r="BK3771" s="230" t="s">
        <v>7504</v>
      </c>
      <c r="BL3771" s="198" t="s">
        <v>7412</v>
      </c>
      <c r="CQ3771" s="199">
        <v>1</v>
      </c>
    </row>
    <row r="3772" spans="52:95" x14ac:dyDescent="0.25">
      <c r="AZ3772" s="230" t="s">
        <v>12732</v>
      </c>
      <c r="BA3772" s="230" t="s">
        <v>5332</v>
      </c>
      <c r="BB3772" s="230">
        <v>5</v>
      </c>
      <c r="BC3772" s="194" t="s">
        <v>7529</v>
      </c>
      <c r="BD3772" s="194" t="s">
        <v>14444</v>
      </c>
      <c r="BE3772" s="194" t="s">
        <v>14446</v>
      </c>
      <c r="BF3772" s="194" t="s">
        <v>7532</v>
      </c>
      <c r="BG3772" s="194" t="s">
        <v>7533</v>
      </c>
      <c r="BJ3772" s="230">
        <v>4</v>
      </c>
      <c r="BK3772" s="230" t="s">
        <v>7534</v>
      </c>
      <c r="BL3772" s="198" t="s">
        <v>7412</v>
      </c>
      <c r="CQ3772" s="199">
        <v>1</v>
      </c>
    </row>
    <row r="3773" spans="52:95" x14ac:dyDescent="0.25">
      <c r="AZ3773" s="230" t="s">
        <v>12732</v>
      </c>
      <c r="BA3773" s="230" t="s">
        <v>7562</v>
      </c>
      <c r="BB3773" s="230">
        <v>1</v>
      </c>
      <c r="BC3773" s="194" t="s">
        <v>7563</v>
      </c>
      <c r="BD3773" s="194" t="s">
        <v>14411</v>
      </c>
      <c r="BJ3773" s="230">
        <v>4</v>
      </c>
      <c r="BK3773" s="230" t="s">
        <v>7564</v>
      </c>
      <c r="BL3773" s="198" t="s">
        <v>7412</v>
      </c>
      <c r="CQ3773" s="199">
        <v>1</v>
      </c>
    </row>
    <row r="3774" spans="52:95" x14ac:dyDescent="0.25">
      <c r="AZ3774" s="230" t="s">
        <v>12732</v>
      </c>
      <c r="BA3774" s="230" t="s">
        <v>7562</v>
      </c>
      <c r="BB3774" s="230">
        <v>2</v>
      </c>
      <c r="BC3774" s="194" t="s">
        <v>7589</v>
      </c>
      <c r="BD3774" s="194" t="s">
        <v>7590</v>
      </c>
      <c r="BE3774" s="194" t="s">
        <v>7591</v>
      </c>
      <c r="BF3774" s="194" t="s">
        <v>7443</v>
      </c>
      <c r="BG3774" s="194" t="s">
        <v>7442</v>
      </c>
      <c r="BH3774" s="230" t="s">
        <v>7592</v>
      </c>
      <c r="BJ3774" s="230">
        <v>4</v>
      </c>
      <c r="BK3774" s="230" t="s">
        <v>7593</v>
      </c>
      <c r="BL3774" s="198" t="s">
        <v>7412</v>
      </c>
      <c r="CQ3774" s="199">
        <v>1</v>
      </c>
    </row>
    <row r="3775" spans="52:95" x14ac:dyDescent="0.25">
      <c r="AZ3775" s="230" t="s">
        <v>12732</v>
      </c>
      <c r="BA3775" s="230" t="s">
        <v>7562</v>
      </c>
      <c r="BB3775" s="230">
        <v>3</v>
      </c>
      <c r="BC3775" s="194" t="s">
        <v>7620</v>
      </c>
      <c r="BD3775" s="194" t="s">
        <v>14445</v>
      </c>
      <c r="BJ3775" s="230">
        <v>4</v>
      </c>
      <c r="BK3775" s="230" t="s">
        <v>7622</v>
      </c>
      <c r="BL3775" s="198" t="s">
        <v>7412</v>
      </c>
      <c r="CQ3775" s="199">
        <v>1</v>
      </c>
    </row>
    <row r="3776" spans="52:95" x14ac:dyDescent="0.25">
      <c r="AZ3776" s="230" t="s">
        <v>12732</v>
      </c>
      <c r="BA3776" s="230" t="s">
        <v>7562</v>
      </c>
      <c r="BB3776" s="230">
        <v>4</v>
      </c>
      <c r="BC3776" s="194" t="s">
        <v>7649</v>
      </c>
      <c r="BD3776" s="194" t="s">
        <v>7650</v>
      </c>
      <c r="BE3776" s="194" t="s">
        <v>7651</v>
      </c>
      <c r="BF3776" s="194" t="s">
        <v>7652</v>
      </c>
      <c r="BG3776" s="194" t="s">
        <v>7653</v>
      </c>
      <c r="BH3776" s="230" t="s">
        <v>7654</v>
      </c>
      <c r="BI3776" s="230" t="s">
        <v>7655</v>
      </c>
      <c r="BJ3776" s="230">
        <v>4</v>
      </c>
      <c r="BK3776" s="230" t="s">
        <v>7656</v>
      </c>
      <c r="BL3776" s="198" t="s">
        <v>7412</v>
      </c>
      <c r="CQ3776" s="199">
        <v>1</v>
      </c>
    </row>
    <row r="3777" spans="52:95" x14ac:dyDescent="0.25">
      <c r="AZ3777" s="230" t="s">
        <v>12732</v>
      </c>
      <c r="BA3777" s="230" t="s">
        <v>7562</v>
      </c>
      <c r="BB3777" s="230">
        <v>5</v>
      </c>
      <c r="BC3777" s="194" t="s">
        <v>7686</v>
      </c>
      <c r="BD3777" s="194" t="s">
        <v>7687</v>
      </c>
      <c r="BE3777" s="194" t="s">
        <v>7688</v>
      </c>
      <c r="BF3777" s="194" t="s">
        <v>7689</v>
      </c>
      <c r="BG3777" s="194" t="s">
        <v>7690</v>
      </c>
      <c r="BH3777" s="230" t="s">
        <v>7691</v>
      </c>
      <c r="BJ3777" s="230">
        <v>4</v>
      </c>
      <c r="BK3777" s="230" t="s">
        <v>7692</v>
      </c>
      <c r="BL3777" s="198" t="s">
        <v>7412</v>
      </c>
      <c r="CQ3777" s="199">
        <v>1</v>
      </c>
    </row>
    <row r="3778" spans="52:95" x14ac:dyDescent="0.25">
      <c r="AZ3778" s="230" t="s">
        <v>12732</v>
      </c>
      <c r="BA3778" s="230" t="s">
        <v>5333</v>
      </c>
      <c r="BB3778" s="230">
        <v>1</v>
      </c>
      <c r="BC3778" s="194" t="s">
        <v>7719</v>
      </c>
      <c r="BD3778" s="194" t="s">
        <v>14414</v>
      </c>
      <c r="BE3778" s="194" t="s">
        <v>14408</v>
      </c>
      <c r="BH3778" s="194"/>
      <c r="BI3778" s="194"/>
      <c r="BJ3778" s="230">
        <v>4</v>
      </c>
      <c r="BK3778" s="230" t="s">
        <v>7720</v>
      </c>
      <c r="BL3778" s="198" t="s">
        <v>7412</v>
      </c>
      <c r="CQ3778" s="199">
        <v>1</v>
      </c>
    </row>
    <row r="3779" spans="52:95" x14ac:dyDescent="0.25">
      <c r="AZ3779" s="230" t="s">
        <v>12732</v>
      </c>
      <c r="BA3779" s="230" t="s">
        <v>5333</v>
      </c>
      <c r="BB3779" s="230">
        <v>2</v>
      </c>
      <c r="BC3779" s="194" t="s">
        <v>7745</v>
      </c>
      <c r="BD3779" s="194" t="s">
        <v>7746</v>
      </c>
      <c r="BE3779" s="194" t="s">
        <v>7747</v>
      </c>
      <c r="BF3779" s="194" t="s">
        <v>7748</v>
      </c>
      <c r="BG3779" s="194" t="s">
        <v>7749</v>
      </c>
      <c r="BH3779" s="194" t="s">
        <v>7750</v>
      </c>
      <c r="BI3779" s="194"/>
      <c r="BJ3779" s="230">
        <v>4</v>
      </c>
      <c r="BK3779" s="230" t="s">
        <v>7751</v>
      </c>
      <c r="BL3779" s="198" t="s">
        <v>7412</v>
      </c>
      <c r="CQ3779" s="199">
        <v>1</v>
      </c>
    </row>
    <row r="3780" spans="52:95" x14ac:dyDescent="0.25">
      <c r="AZ3780" s="230" t="s">
        <v>12732</v>
      </c>
      <c r="BA3780" s="230" t="s">
        <v>5333</v>
      </c>
      <c r="BB3780" s="230">
        <v>3</v>
      </c>
      <c r="BC3780" s="194" t="s">
        <v>7781</v>
      </c>
      <c r="BD3780" s="194" t="s">
        <v>14447</v>
      </c>
      <c r="BE3780" s="194" t="s">
        <v>14445</v>
      </c>
      <c r="BH3780" s="194"/>
      <c r="BI3780" s="194"/>
      <c r="BJ3780" s="230">
        <v>4</v>
      </c>
      <c r="BK3780" s="230" t="s">
        <v>7782</v>
      </c>
      <c r="BL3780" s="198" t="s">
        <v>7412</v>
      </c>
      <c r="CQ3780" s="199">
        <v>1</v>
      </c>
    </row>
    <row r="3781" spans="52:95" x14ac:dyDescent="0.25">
      <c r="AZ3781" s="230" t="s">
        <v>12732</v>
      </c>
      <c r="BA3781" s="230" t="s">
        <v>5333</v>
      </c>
      <c r="BB3781" s="230">
        <v>4</v>
      </c>
      <c r="BC3781" s="194" t="s">
        <v>7806</v>
      </c>
      <c r="BD3781" s="194" t="s">
        <v>7807</v>
      </c>
      <c r="BE3781" s="194" t="s">
        <v>7808</v>
      </c>
      <c r="BF3781" s="194" t="s">
        <v>7654</v>
      </c>
      <c r="BG3781" s="194" t="s">
        <v>7809</v>
      </c>
      <c r="BH3781" s="194" t="s">
        <v>7810</v>
      </c>
      <c r="BI3781" s="194" t="s">
        <v>7811</v>
      </c>
      <c r="BJ3781" s="230">
        <v>4</v>
      </c>
      <c r="BK3781" s="230" t="s">
        <v>7812</v>
      </c>
      <c r="BL3781" s="198" t="s">
        <v>7412</v>
      </c>
      <c r="CQ3781" s="199">
        <v>1</v>
      </c>
    </row>
    <row r="3782" spans="52:95" x14ac:dyDescent="0.25">
      <c r="AZ3782" s="230" t="s">
        <v>12732</v>
      </c>
      <c r="BA3782" s="230" t="s">
        <v>5333</v>
      </c>
      <c r="BB3782" s="230">
        <v>5</v>
      </c>
      <c r="BC3782" s="194" t="s">
        <v>7836</v>
      </c>
      <c r="BD3782" s="194" t="s">
        <v>7837</v>
      </c>
      <c r="BE3782" s="194" t="s">
        <v>7838</v>
      </c>
      <c r="BF3782" s="194" t="s">
        <v>7839</v>
      </c>
      <c r="BG3782" s="194" t="s">
        <v>7840</v>
      </c>
      <c r="BH3782" s="194" t="s">
        <v>7533</v>
      </c>
      <c r="BI3782" s="194"/>
      <c r="BJ3782" s="230">
        <v>4</v>
      </c>
      <c r="BK3782" s="230" t="s">
        <v>7841</v>
      </c>
      <c r="BL3782" s="198" t="s">
        <v>7412</v>
      </c>
      <c r="CQ3782" s="199">
        <v>1</v>
      </c>
    </row>
    <row r="3783" spans="52:95" x14ac:dyDescent="0.25">
      <c r="AZ3783" s="230" t="s">
        <v>12747</v>
      </c>
      <c r="BA3783" s="230" t="s">
        <v>5332</v>
      </c>
      <c r="BB3783" s="230">
        <v>1</v>
      </c>
      <c r="BC3783" s="194" t="s">
        <v>7408</v>
      </c>
      <c r="BD3783" s="194" t="s">
        <v>14448</v>
      </c>
      <c r="BE3783" s="194" t="s">
        <v>14414</v>
      </c>
      <c r="BJ3783" s="230">
        <v>4</v>
      </c>
      <c r="BK3783" s="230" t="s">
        <v>7411</v>
      </c>
      <c r="BL3783" s="198" t="s">
        <v>7412</v>
      </c>
      <c r="CQ3783" s="199">
        <v>1</v>
      </c>
    </row>
    <row r="3784" spans="52:95" x14ac:dyDescent="0.25">
      <c r="AZ3784" s="230" t="s">
        <v>12747</v>
      </c>
      <c r="BA3784" s="230" t="s">
        <v>5332</v>
      </c>
      <c r="BB3784" s="230">
        <v>2</v>
      </c>
      <c r="BC3784" s="194" t="s">
        <v>7439</v>
      </c>
      <c r="BD3784" s="194" t="s">
        <v>14448</v>
      </c>
      <c r="BE3784" s="194" t="s">
        <v>7441</v>
      </c>
      <c r="BF3784" s="194" t="s">
        <v>7442</v>
      </c>
      <c r="BG3784" s="194" t="s">
        <v>7443</v>
      </c>
      <c r="BJ3784" s="230">
        <v>4</v>
      </c>
      <c r="BK3784" s="230" t="s">
        <v>7444</v>
      </c>
      <c r="BL3784" s="198" t="s">
        <v>7412</v>
      </c>
      <c r="CQ3784" s="199">
        <v>1</v>
      </c>
    </row>
    <row r="3785" spans="52:95" x14ac:dyDescent="0.25">
      <c r="AZ3785" s="230" t="s">
        <v>12747</v>
      </c>
      <c r="BA3785" s="230" t="s">
        <v>5332</v>
      </c>
      <c r="BB3785" s="230">
        <v>3</v>
      </c>
      <c r="BC3785" s="194" t="s">
        <v>7472</v>
      </c>
      <c r="BD3785" s="194" t="s">
        <v>14448</v>
      </c>
      <c r="BE3785" s="194" t="s">
        <v>14449</v>
      </c>
      <c r="BJ3785" s="230">
        <v>4</v>
      </c>
      <c r="BK3785" s="230" t="s">
        <v>7474</v>
      </c>
      <c r="BL3785" s="198" t="s">
        <v>7412</v>
      </c>
      <c r="CQ3785" s="199">
        <v>1</v>
      </c>
    </row>
    <row r="3786" spans="52:95" x14ac:dyDescent="0.25">
      <c r="AZ3786" s="230" t="s">
        <v>12747</v>
      </c>
      <c r="BA3786" s="230" t="s">
        <v>5332</v>
      </c>
      <c r="BB3786" s="230">
        <v>4</v>
      </c>
      <c r="BC3786" s="194" t="s">
        <v>7502</v>
      </c>
      <c r="BD3786" s="194" t="s">
        <v>14448</v>
      </c>
      <c r="BE3786" s="194" t="s">
        <v>14119</v>
      </c>
      <c r="BJ3786" s="230">
        <v>4</v>
      </c>
      <c r="BK3786" s="230" t="s">
        <v>7504</v>
      </c>
      <c r="BL3786" s="198" t="s">
        <v>7412</v>
      </c>
      <c r="CQ3786" s="199">
        <v>1</v>
      </c>
    </row>
    <row r="3787" spans="52:95" x14ac:dyDescent="0.25">
      <c r="AZ3787" s="230" t="s">
        <v>12747</v>
      </c>
      <c r="BA3787" s="230" t="s">
        <v>5332</v>
      </c>
      <c r="BB3787" s="230">
        <v>5</v>
      </c>
      <c r="BC3787" s="194" t="s">
        <v>7529</v>
      </c>
      <c r="BD3787" s="194" t="s">
        <v>14448</v>
      </c>
      <c r="BE3787" s="194" t="s">
        <v>14450</v>
      </c>
      <c r="BF3787" s="194" t="s">
        <v>7532</v>
      </c>
      <c r="BG3787" s="194" t="s">
        <v>7533</v>
      </c>
      <c r="BJ3787" s="230">
        <v>4</v>
      </c>
      <c r="BK3787" s="230" t="s">
        <v>7534</v>
      </c>
      <c r="BL3787" s="198" t="s">
        <v>7412</v>
      </c>
      <c r="CQ3787" s="199">
        <v>1</v>
      </c>
    </row>
    <row r="3788" spans="52:95" x14ac:dyDescent="0.25">
      <c r="AZ3788" s="230" t="s">
        <v>12747</v>
      </c>
      <c r="BA3788" s="230" t="s">
        <v>7562</v>
      </c>
      <c r="BB3788" s="230">
        <v>1</v>
      </c>
      <c r="BC3788" s="194" t="s">
        <v>7563</v>
      </c>
      <c r="BD3788" s="194" t="s">
        <v>14231</v>
      </c>
      <c r="BJ3788" s="230">
        <v>4</v>
      </c>
      <c r="BK3788" s="230" t="s">
        <v>7564</v>
      </c>
      <c r="BL3788" s="198" t="s">
        <v>7412</v>
      </c>
      <c r="CQ3788" s="199">
        <v>1</v>
      </c>
    </row>
    <row r="3789" spans="52:95" x14ac:dyDescent="0.25">
      <c r="AZ3789" s="230" t="s">
        <v>12747</v>
      </c>
      <c r="BA3789" s="230" t="s">
        <v>7562</v>
      </c>
      <c r="BB3789" s="230">
        <v>2</v>
      </c>
      <c r="BC3789" s="194" t="s">
        <v>7589</v>
      </c>
      <c r="BD3789" s="194" t="s">
        <v>7590</v>
      </c>
      <c r="BE3789" s="194" t="s">
        <v>7591</v>
      </c>
      <c r="BF3789" s="194" t="s">
        <v>7443</v>
      </c>
      <c r="BG3789" s="194" t="s">
        <v>7442</v>
      </c>
      <c r="BH3789" s="230" t="s">
        <v>7592</v>
      </c>
      <c r="BJ3789" s="230">
        <v>4</v>
      </c>
      <c r="BK3789" s="230" t="s">
        <v>7593</v>
      </c>
      <c r="BL3789" s="198" t="s">
        <v>7412</v>
      </c>
      <c r="CQ3789" s="199">
        <v>1</v>
      </c>
    </row>
    <row r="3790" spans="52:95" x14ac:dyDescent="0.25">
      <c r="AZ3790" s="230" t="s">
        <v>12747</v>
      </c>
      <c r="BA3790" s="230" t="s">
        <v>7562</v>
      </c>
      <c r="BB3790" s="230">
        <v>3</v>
      </c>
      <c r="BC3790" s="194" t="s">
        <v>7620</v>
      </c>
      <c r="BD3790" s="194" t="s">
        <v>14449</v>
      </c>
      <c r="BJ3790" s="230">
        <v>4</v>
      </c>
      <c r="BK3790" s="230" t="s">
        <v>7622</v>
      </c>
      <c r="BL3790" s="198" t="s">
        <v>7412</v>
      </c>
      <c r="CQ3790" s="199">
        <v>1</v>
      </c>
    </row>
    <row r="3791" spans="52:95" x14ac:dyDescent="0.25">
      <c r="AZ3791" s="230" t="s">
        <v>12747</v>
      </c>
      <c r="BA3791" s="230" t="s">
        <v>7562</v>
      </c>
      <c r="BB3791" s="230">
        <v>4</v>
      </c>
      <c r="BC3791" s="194" t="s">
        <v>7649</v>
      </c>
      <c r="BD3791" s="194" t="s">
        <v>7650</v>
      </c>
      <c r="BE3791" s="194" t="s">
        <v>7651</v>
      </c>
      <c r="BF3791" s="194" t="s">
        <v>7652</v>
      </c>
      <c r="BG3791" s="194" t="s">
        <v>7653</v>
      </c>
      <c r="BH3791" s="230" t="s">
        <v>7654</v>
      </c>
      <c r="BI3791" s="230" t="s">
        <v>7655</v>
      </c>
      <c r="BJ3791" s="230">
        <v>4</v>
      </c>
      <c r="BK3791" s="230" t="s">
        <v>7656</v>
      </c>
      <c r="BL3791" s="198" t="s">
        <v>7412</v>
      </c>
      <c r="CQ3791" s="199">
        <v>1</v>
      </c>
    </row>
    <row r="3792" spans="52:95" x14ac:dyDescent="0.25">
      <c r="AZ3792" s="230" t="s">
        <v>12747</v>
      </c>
      <c r="BA3792" s="230" t="s">
        <v>7562</v>
      </c>
      <c r="BB3792" s="230">
        <v>5</v>
      </c>
      <c r="BC3792" s="194" t="s">
        <v>7686</v>
      </c>
      <c r="BD3792" s="194" t="s">
        <v>7687</v>
      </c>
      <c r="BE3792" s="194" t="s">
        <v>7688</v>
      </c>
      <c r="BF3792" s="194" t="s">
        <v>7689</v>
      </c>
      <c r="BG3792" s="194" t="s">
        <v>7690</v>
      </c>
      <c r="BH3792" s="230" t="s">
        <v>7691</v>
      </c>
      <c r="BJ3792" s="230">
        <v>4</v>
      </c>
      <c r="BK3792" s="230" t="s">
        <v>7692</v>
      </c>
      <c r="BL3792" s="198" t="s">
        <v>7412</v>
      </c>
      <c r="CQ3792" s="199">
        <v>1</v>
      </c>
    </row>
    <row r="3793" spans="52:95" x14ac:dyDescent="0.25">
      <c r="AZ3793" s="230" t="s">
        <v>12747</v>
      </c>
      <c r="BA3793" s="230" t="s">
        <v>5333</v>
      </c>
      <c r="BB3793" s="230">
        <v>1</v>
      </c>
      <c r="BC3793" s="194" t="s">
        <v>7719</v>
      </c>
      <c r="BD3793" s="194" t="s">
        <v>14414</v>
      </c>
      <c r="BH3793" s="194"/>
      <c r="BI3793" s="194"/>
      <c r="BJ3793" s="230">
        <v>4</v>
      </c>
      <c r="BK3793" s="230" t="s">
        <v>7720</v>
      </c>
      <c r="BL3793" s="198" t="s">
        <v>7412</v>
      </c>
      <c r="CQ3793" s="199">
        <v>1</v>
      </c>
    </row>
    <row r="3794" spans="52:95" x14ac:dyDescent="0.25">
      <c r="AZ3794" s="230" t="s">
        <v>12747</v>
      </c>
      <c r="BA3794" s="230" t="s">
        <v>5333</v>
      </c>
      <c r="BB3794" s="230">
        <v>2</v>
      </c>
      <c r="BC3794" s="194" t="s">
        <v>7745</v>
      </c>
      <c r="BD3794" s="194" t="s">
        <v>7746</v>
      </c>
      <c r="BE3794" s="194" t="s">
        <v>7747</v>
      </c>
      <c r="BF3794" s="194" t="s">
        <v>7748</v>
      </c>
      <c r="BG3794" s="194" t="s">
        <v>7749</v>
      </c>
      <c r="BH3794" s="194" t="s">
        <v>7750</v>
      </c>
      <c r="BI3794" s="194"/>
      <c r="BJ3794" s="230">
        <v>4</v>
      </c>
      <c r="BK3794" s="230" t="s">
        <v>7751</v>
      </c>
      <c r="BL3794" s="198" t="s">
        <v>7412</v>
      </c>
      <c r="CQ3794" s="199">
        <v>1</v>
      </c>
    </row>
    <row r="3795" spans="52:95" x14ac:dyDescent="0.25">
      <c r="AZ3795" s="230" t="s">
        <v>12747</v>
      </c>
      <c r="BA3795" s="230" t="s">
        <v>5333</v>
      </c>
      <c r="BB3795" s="230">
        <v>3</v>
      </c>
      <c r="BC3795" s="194" t="s">
        <v>7781</v>
      </c>
      <c r="BD3795" s="194" t="s">
        <v>14451</v>
      </c>
      <c r="BE3795" s="194" t="s">
        <v>14449</v>
      </c>
      <c r="BH3795" s="194"/>
      <c r="BI3795" s="194"/>
      <c r="BJ3795" s="230">
        <v>4</v>
      </c>
      <c r="BK3795" s="230" t="s">
        <v>7782</v>
      </c>
      <c r="BL3795" s="198" t="s">
        <v>7412</v>
      </c>
      <c r="CQ3795" s="199">
        <v>1</v>
      </c>
    </row>
    <row r="3796" spans="52:95" x14ac:dyDescent="0.25">
      <c r="AZ3796" s="230" t="s">
        <v>12747</v>
      </c>
      <c r="BA3796" s="230" t="s">
        <v>5333</v>
      </c>
      <c r="BB3796" s="230">
        <v>4</v>
      </c>
      <c r="BC3796" s="194" t="s">
        <v>7806</v>
      </c>
      <c r="BD3796" s="194" t="s">
        <v>7807</v>
      </c>
      <c r="BE3796" s="194" t="s">
        <v>7808</v>
      </c>
      <c r="BF3796" s="194" t="s">
        <v>7654</v>
      </c>
      <c r="BG3796" s="194" t="s">
        <v>7809</v>
      </c>
      <c r="BH3796" s="194" t="s">
        <v>7810</v>
      </c>
      <c r="BI3796" s="194" t="s">
        <v>7811</v>
      </c>
      <c r="BJ3796" s="230">
        <v>4</v>
      </c>
      <c r="BK3796" s="230" t="s">
        <v>7812</v>
      </c>
      <c r="BL3796" s="198" t="s">
        <v>7412</v>
      </c>
      <c r="CQ3796" s="199">
        <v>1</v>
      </c>
    </row>
    <row r="3797" spans="52:95" x14ac:dyDescent="0.25">
      <c r="AZ3797" s="230" t="s">
        <v>12747</v>
      </c>
      <c r="BA3797" s="230" t="s">
        <v>5333</v>
      </c>
      <c r="BB3797" s="230">
        <v>5</v>
      </c>
      <c r="BC3797" s="194" t="s">
        <v>7836</v>
      </c>
      <c r="BD3797" s="194" t="s">
        <v>7837</v>
      </c>
      <c r="BE3797" s="194" t="s">
        <v>7838</v>
      </c>
      <c r="BF3797" s="194" t="s">
        <v>7839</v>
      </c>
      <c r="BG3797" s="194" t="s">
        <v>7840</v>
      </c>
      <c r="BH3797" s="194" t="s">
        <v>7533</v>
      </c>
      <c r="BI3797" s="194"/>
      <c r="BJ3797" s="230">
        <v>4</v>
      </c>
      <c r="BK3797" s="230" t="s">
        <v>7841</v>
      </c>
      <c r="BL3797" s="198" t="s">
        <v>7412</v>
      </c>
      <c r="CQ3797" s="199">
        <v>1</v>
      </c>
    </row>
    <row r="3798" spans="52:95" x14ac:dyDescent="0.25">
      <c r="AZ3798" s="230" t="s">
        <v>12762</v>
      </c>
      <c r="BA3798" s="230" t="s">
        <v>5332</v>
      </c>
      <c r="BB3798" s="230">
        <v>1</v>
      </c>
      <c r="BC3798" s="194" t="s">
        <v>7408</v>
      </c>
      <c r="BD3798" s="194" t="s">
        <v>14452</v>
      </c>
      <c r="BE3798" s="194" t="s">
        <v>14453</v>
      </c>
      <c r="BF3798" s="194" t="s">
        <v>14454</v>
      </c>
      <c r="BJ3798" s="230">
        <v>4</v>
      </c>
      <c r="BK3798" s="230" t="s">
        <v>7411</v>
      </c>
      <c r="BL3798" s="198" t="s">
        <v>7412</v>
      </c>
      <c r="CQ3798" s="199">
        <v>1</v>
      </c>
    </row>
    <row r="3799" spans="52:95" x14ac:dyDescent="0.25">
      <c r="AZ3799" s="230" t="s">
        <v>12762</v>
      </c>
      <c r="BA3799" s="230" t="s">
        <v>5332</v>
      </c>
      <c r="BB3799" s="230">
        <v>2</v>
      </c>
      <c r="BC3799" s="194" t="s">
        <v>7439</v>
      </c>
      <c r="BD3799" s="194" t="s">
        <v>14452</v>
      </c>
      <c r="BE3799" s="194" t="s">
        <v>7441</v>
      </c>
      <c r="BF3799" s="194" t="s">
        <v>7442</v>
      </c>
      <c r="BG3799" s="194" t="s">
        <v>7443</v>
      </c>
      <c r="BJ3799" s="230">
        <v>4</v>
      </c>
      <c r="BK3799" s="230" t="s">
        <v>7444</v>
      </c>
      <c r="BL3799" s="198" t="s">
        <v>7412</v>
      </c>
      <c r="CQ3799" s="199">
        <v>1</v>
      </c>
    </row>
    <row r="3800" spans="52:95" x14ac:dyDescent="0.25">
      <c r="AZ3800" s="230" t="s">
        <v>12762</v>
      </c>
      <c r="BA3800" s="230" t="s">
        <v>5332</v>
      </c>
      <c r="BB3800" s="230">
        <v>3</v>
      </c>
      <c r="BC3800" s="194" t="s">
        <v>7472</v>
      </c>
      <c r="BD3800" s="194" t="s">
        <v>14452</v>
      </c>
      <c r="BE3800" s="194" t="s">
        <v>14455</v>
      </c>
      <c r="BJ3800" s="230">
        <v>4</v>
      </c>
      <c r="BK3800" s="230" t="s">
        <v>7474</v>
      </c>
      <c r="BL3800" s="198" t="s">
        <v>7412</v>
      </c>
      <c r="CQ3800" s="199">
        <v>1</v>
      </c>
    </row>
    <row r="3801" spans="52:95" x14ac:dyDescent="0.25">
      <c r="AZ3801" s="230" t="s">
        <v>12762</v>
      </c>
      <c r="BA3801" s="230" t="s">
        <v>5332</v>
      </c>
      <c r="BB3801" s="230">
        <v>4</v>
      </c>
      <c r="BC3801" s="194" t="s">
        <v>7502</v>
      </c>
      <c r="BD3801" s="194" t="s">
        <v>14452</v>
      </c>
      <c r="BE3801" s="194" t="s">
        <v>14119</v>
      </c>
      <c r="BJ3801" s="230">
        <v>4</v>
      </c>
      <c r="BK3801" s="230" t="s">
        <v>7504</v>
      </c>
      <c r="BL3801" s="198" t="s">
        <v>7412</v>
      </c>
      <c r="CQ3801" s="199">
        <v>1</v>
      </c>
    </row>
    <row r="3802" spans="52:95" x14ac:dyDescent="0.25">
      <c r="AZ3802" s="230" t="s">
        <v>12762</v>
      </c>
      <c r="BA3802" s="230" t="s">
        <v>5332</v>
      </c>
      <c r="BB3802" s="230">
        <v>5</v>
      </c>
      <c r="BC3802" s="194" t="s">
        <v>7529</v>
      </c>
      <c r="BD3802" s="194" t="s">
        <v>14452</v>
      </c>
      <c r="BE3802" s="194" t="s">
        <v>14456</v>
      </c>
      <c r="BF3802" s="194" t="s">
        <v>7532</v>
      </c>
      <c r="BG3802" s="194" t="s">
        <v>7533</v>
      </c>
      <c r="BJ3802" s="230">
        <v>4</v>
      </c>
      <c r="BK3802" s="230" t="s">
        <v>7534</v>
      </c>
      <c r="BL3802" s="198" t="s">
        <v>7412</v>
      </c>
      <c r="CQ3802" s="199">
        <v>1</v>
      </c>
    </row>
    <row r="3803" spans="52:95" x14ac:dyDescent="0.25">
      <c r="AZ3803" s="230" t="s">
        <v>12762</v>
      </c>
      <c r="BA3803" s="230" t="s">
        <v>7562</v>
      </c>
      <c r="BB3803" s="230">
        <v>1</v>
      </c>
      <c r="BC3803" s="194" t="s">
        <v>7563</v>
      </c>
      <c r="BD3803" s="194" t="s">
        <v>14457</v>
      </c>
      <c r="BJ3803" s="230">
        <v>4</v>
      </c>
      <c r="BK3803" s="230" t="s">
        <v>7564</v>
      </c>
      <c r="BL3803" s="198" t="s">
        <v>7412</v>
      </c>
      <c r="CQ3803" s="199">
        <v>1</v>
      </c>
    </row>
    <row r="3804" spans="52:95" x14ac:dyDescent="0.25">
      <c r="AZ3804" s="230" t="s">
        <v>12762</v>
      </c>
      <c r="BA3804" s="230" t="s">
        <v>7562</v>
      </c>
      <c r="BB3804" s="230">
        <v>2</v>
      </c>
      <c r="BC3804" s="194" t="s">
        <v>7589</v>
      </c>
      <c r="BD3804" s="194" t="s">
        <v>7590</v>
      </c>
      <c r="BE3804" s="194" t="s">
        <v>7591</v>
      </c>
      <c r="BF3804" s="194" t="s">
        <v>7443</v>
      </c>
      <c r="BG3804" s="194" t="s">
        <v>7442</v>
      </c>
      <c r="BH3804" s="230" t="s">
        <v>7592</v>
      </c>
      <c r="BJ3804" s="230">
        <v>4</v>
      </c>
      <c r="BK3804" s="230" t="s">
        <v>7593</v>
      </c>
      <c r="BL3804" s="198" t="s">
        <v>7412</v>
      </c>
      <c r="CQ3804" s="199">
        <v>1</v>
      </c>
    </row>
    <row r="3805" spans="52:95" x14ac:dyDescent="0.25">
      <c r="AZ3805" s="230" t="s">
        <v>12762</v>
      </c>
      <c r="BA3805" s="230" t="s">
        <v>7562</v>
      </c>
      <c r="BB3805" s="230">
        <v>3</v>
      </c>
      <c r="BC3805" s="194" t="s">
        <v>7620</v>
      </c>
      <c r="BD3805" s="194" t="s">
        <v>14455</v>
      </c>
      <c r="BJ3805" s="230">
        <v>4</v>
      </c>
      <c r="BK3805" s="230" t="s">
        <v>7622</v>
      </c>
      <c r="BL3805" s="198" t="s">
        <v>7412</v>
      </c>
      <c r="CQ3805" s="199">
        <v>1</v>
      </c>
    </row>
    <row r="3806" spans="52:95" x14ac:dyDescent="0.25">
      <c r="AZ3806" s="230" t="s">
        <v>12762</v>
      </c>
      <c r="BA3806" s="230" t="s">
        <v>7562</v>
      </c>
      <c r="BB3806" s="230">
        <v>4</v>
      </c>
      <c r="BC3806" s="194" t="s">
        <v>7649</v>
      </c>
      <c r="BD3806" s="194" t="s">
        <v>7650</v>
      </c>
      <c r="BE3806" s="194" t="s">
        <v>7651</v>
      </c>
      <c r="BF3806" s="194" t="s">
        <v>7652</v>
      </c>
      <c r="BG3806" s="194" t="s">
        <v>7653</v>
      </c>
      <c r="BH3806" s="230" t="s">
        <v>7654</v>
      </c>
      <c r="BI3806" s="230" t="s">
        <v>7655</v>
      </c>
      <c r="BJ3806" s="230">
        <v>4</v>
      </c>
      <c r="BK3806" s="230" t="s">
        <v>7656</v>
      </c>
      <c r="BL3806" s="198" t="s">
        <v>7412</v>
      </c>
      <c r="CQ3806" s="199">
        <v>1</v>
      </c>
    </row>
    <row r="3807" spans="52:95" x14ac:dyDescent="0.25">
      <c r="AZ3807" s="230" t="s">
        <v>12762</v>
      </c>
      <c r="BA3807" s="230" t="s">
        <v>7562</v>
      </c>
      <c r="BB3807" s="230">
        <v>5</v>
      </c>
      <c r="BC3807" s="194" t="s">
        <v>7686</v>
      </c>
      <c r="BD3807" s="194" t="s">
        <v>7687</v>
      </c>
      <c r="BE3807" s="194" t="s">
        <v>7688</v>
      </c>
      <c r="BF3807" s="194" t="s">
        <v>7689</v>
      </c>
      <c r="BG3807" s="194" t="s">
        <v>7690</v>
      </c>
      <c r="BH3807" s="230" t="s">
        <v>7691</v>
      </c>
      <c r="BJ3807" s="230">
        <v>4</v>
      </c>
      <c r="BK3807" s="230" t="s">
        <v>7692</v>
      </c>
      <c r="BL3807" s="198" t="s">
        <v>7412</v>
      </c>
      <c r="CQ3807" s="199">
        <v>1</v>
      </c>
    </row>
    <row r="3808" spans="52:95" x14ac:dyDescent="0.25">
      <c r="AZ3808" s="230" t="s">
        <v>12762</v>
      </c>
      <c r="BA3808" s="230" t="s">
        <v>5333</v>
      </c>
      <c r="BB3808" s="230">
        <v>1</v>
      </c>
      <c r="BC3808" s="194" t="s">
        <v>7719</v>
      </c>
      <c r="BD3808" s="194" t="s">
        <v>14453</v>
      </c>
      <c r="BE3808" s="194" t="s">
        <v>14454</v>
      </c>
      <c r="BH3808" s="194"/>
      <c r="BI3808" s="194"/>
      <c r="BJ3808" s="230">
        <v>4</v>
      </c>
      <c r="BK3808" s="230" t="s">
        <v>7720</v>
      </c>
      <c r="BL3808" s="198" t="s">
        <v>7412</v>
      </c>
      <c r="CQ3808" s="199">
        <v>1</v>
      </c>
    </row>
    <row r="3809" spans="52:95" x14ac:dyDescent="0.25">
      <c r="AZ3809" s="230" t="s">
        <v>12762</v>
      </c>
      <c r="BA3809" s="230" t="s">
        <v>5333</v>
      </c>
      <c r="BB3809" s="230">
        <v>2</v>
      </c>
      <c r="BC3809" s="194" t="s">
        <v>7745</v>
      </c>
      <c r="BD3809" s="194" t="s">
        <v>7746</v>
      </c>
      <c r="BE3809" s="194" t="s">
        <v>7747</v>
      </c>
      <c r="BF3809" s="194" t="s">
        <v>7748</v>
      </c>
      <c r="BG3809" s="194" t="s">
        <v>7749</v>
      </c>
      <c r="BH3809" s="194" t="s">
        <v>7750</v>
      </c>
      <c r="BI3809" s="194"/>
      <c r="BJ3809" s="230">
        <v>4</v>
      </c>
      <c r="BK3809" s="230" t="s">
        <v>7751</v>
      </c>
      <c r="BL3809" s="198" t="s">
        <v>7412</v>
      </c>
      <c r="CQ3809" s="199">
        <v>1</v>
      </c>
    </row>
    <row r="3810" spans="52:95" x14ac:dyDescent="0.25">
      <c r="AZ3810" s="230" t="s">
        <v>12762</v>
      </c>
      <c r="BA3810" s="230" t="s">
        <v>5333</v>
      </c>
      <c r="BB3810" s="230">
        <v>3</v>
      </c>
      <c r="BC3810" s="194" t="s">
        <v>7781</v>
      </c>
      <c r="BD3810" s="194" t="s">
        <v>14458</v>
      </c>
      <c r="BE3810" s="194" t="s">
        <v>14455</v>
      </c>
      <c r="BH3810" s="194"/>
      <c r="BI3810" s="194"/>
      <c r="BJ3810" s="230">
        <v>4</v>
      </c>
      <c r="BK3810" s="230" t="s">
        <v>7782</v>
      </c>
      <c r="BL3810" s="198" t="s">
        <v>7412</v>
      </c>
      <c r="CQ3810" s="199">
        <v>1</v>
      </c>
    </row>
    <row r="3811" spans="52:95" x14ac:dyDescent="0.25">
      <c r="AZ3811" s="230" t="s">
        <v>12762</v>
      </c>
      <c r="BA3811" s="230" t="s">
        <v>5333</v>
      </c>
      <c r="BB3811" s="230">
        <v>4</v>
      </c>
      <c r="BC3811" s="194" t="s">
        <v>7806</v>
      </c>
      <c r="BD3811" s="194" t="s">
        <v>7807</v>
      </c>
      <c r="BE3811" s="194" t="s">
        <v>7808</v>
      </c>
      <c r="BF3811" s="194" t="s">
        <v>7654</v>
      </c>
      <c r="BG3811" s="194" t="s">
        <v>7809</v>
      </c>
      <c r="BH3811" s="194" t="s">
        <v>7810</v>
      </c>
      <c r="BI3811" s="194" t="s">
        <v>7811</v>
      </c>
      <c r="BJ3811" s="230">
        <v>4</v>
      </c>
      <c r="BK3811" s="230" t="s">
        <v>7812</v>
      </c>
      <c r="BL3811" s="198" t="s">
        <v>7412</v>
      </c>
      <c r="CQ3811" s="199">
        <v>1</v>
      </c>
    </row>
    <row r="3812" spans="52:95" x14ac:dyDescent="0.25">
      <c r="AZ3812" s="230" t="s">
        <v>12762</v>
      </c>
      <c r="BA3812" s="230" t="s">
        <v>5333</v>
      </c>
      <c r="BB3812" s="230">
        <v>5</v>
      </c>
      <c r="BC3812" s="194" t="s">
        <v>7836</v>
      </c>
      <c r="BD3812" s="194" t="s">
        <v>7837</v>
      </c>
      <c r="BE3812" s="194" t="s">
        <v>7838</v>
      </c>
      <c r="BF3812" s="194" t="s">
        <v>7839</v>
      </c>
      <c r="BG3812" s="194" t="s">
        <v>7840</v>
      </c>
      <c r="BH3812" s="194" t="s">
        <v>7533</v>
      </c>
      <c r="BI3812" s="194"/>
      <c r="BJ3812" s="230">
        <v>4</v>
      </c>
      <c r="BK3812" s="230" t="s">
        <v>7841</v>
      </c>
      <c r="BL3812" s="198" t="s">
        <v>7412</v>
      </c>
      <c r="CQ3812" s="199">
        <v>1</v>
      </c>
    </row>
    <row r="3813" spans="52:95" x14ac:dyDescent="0.25">
      <c r="AZ3813" s="230" t="s">
        <v>12783</v>
      </c>
      <c r="BA3813" s="230" t="s">
        <v>5332</v>
      </c>
      <c r="BB3813" s="230">
        <v>1</v>
      </c>
      <c r="BC3813" s="194" t="s">
        <v>7408</v>
      </c>
      <c r="BD3813" s="194" t="s">
        <v>14459</v>
      </c>
      <c r="BE3813" s="194" t="s">
        <v>14453</v>
      </c>
      <c r="BF3813" s="194" t="s">
        <v>12785</v>
      </c>
      <c r="BJ3813" s="230">
        <v>4</v>
      </c>
      <c r="BK3813" s="230" t="s">
        <v>7411</v>
      </c>
      <c r="BL3813" s="198" t="s">
        <v>7412</v>
      </c>
      <c r="CQ3813" s="199">
        <v>1</v>
      </c>
    </row>
    <row r="3814" spans="52:95" x14ac:dyDescent="0.25">
      <c r="AZ3814" s="230" t="s">
        <v>12783</v>
      </c>
      <c r="BA3814" s="230" t="s">
        <v>5332</v>
      </c>
      <c r="BB3814" s="230">
        <v>2</v>
      </c>
      <c r="BC3814" s="194" t="s">
        <v>7439</v>
      </c>
      <c r="BD3814" s="194" t="s">
        <v>14459</v>
      </c>
      <c r="BE3814" s="194" t="s">
        <v>7441</v>
      </c>
      <c r="BF3814" s="194" t="s">
        <v>7442</v>
      </c>
      <c r="BG3814" s="194" t="s">
        <v>7443</v>
      </c>
      <c r="BJ3814" s="230">
        <v>4</v>
      </c>
      <c r="BK3814" s="230" t="s">
        <v>7444</v>
      </c>
      <c r="BL3814" s="198" t="s">
        <v>7412</v>
      </c>
      <c r="CQ3814" s="199">
        <v>1</v>
      </c>
    </row>
    <row r="3815" spans="52:95" x14ac:dyDescent="0.25">
      <c r="AZ3815" s="230" t="s">
        <v>12783</v>
      </c>
      <c r="BA3815" s="230" t="s">
        <v>5332</v>
      </c>
      <c r="BB3815" s="230">
        <v>3</v>
      </c>
      <c r="BC3815" s="194" t="s">
        <v>7472</v>
      </c>
      <c r="BD3815" s="194" t="s">
        <v>14459</v>
      </c>
      <c r="BE3815" s="194" t="s">
        <v>14460</v>
      </c>
      <c r="BJ3815" s="230">
        <v>4</v>
      </c>
      <c r="BK3815" s="230" t="s">
        <v>7474</v>
      </c>
      <c r="BL3815" s="198" t="s">
        <v>7412</v>
      </c>
      <c r="CQ3815" s="199">
        <v>1</v>
      </c>
    </row>
    <row r="3816" spans="52:95" x14ac:dyDescent="0.25">
      <c r="AZ3816" s="230" t="s">
        <v>12783</v>
      </c>
      <c r="BA3816" s="230" t="s">
        <v>5332</v>
      </c>
      <c r="BB3816" s="230">
        <v>4</v>
      </c>
      <c r="BC3816" s="194" t="s">
        <v>7502</v>
      </c>
      <c r="BD3816" s="194" t="s">
        <v>14459</v>
      </c>
      <c r="BE3816" s="194" t="s">
        <v>14119</v>
      </c>
      <c r="BJ3816" s="230">
        <v>4</v>
      </c>
      <c r="BK3816" s="230" t="s">
        <v>7504</v>
      </c>
      <c r="BL3816" s="198" t="s">
        <v>7412</v>
      </c>
      <c r="CQ3816" s="199">
        <v>1</v>
      </c>
    </row>
    <row r="3817" spans="52:95" x14ac:dyDescent="0.25">
      <c r="AZ3817" s="230" t="s">
        <v>12783</v>
      </c>
      <c r="BA3817" s="230" t="s">
        <v>5332</v>
      </c>
      <c r="BB3817" s="230">
        <v>5</v>
      </c>
      <c r="BC3817" s="194" t="s">
        <v>7529</v>
      </c>
      <c r="BD3817" s="194" t="s">
        <v>14459</v>
      </c>
      <c r="BE3817" s="194" t="s">
        <v>14461</v>
      </c>
      <c r="BF3817" s="194" t="s">
        <v>7532</v>
      </c>
      <c r="BG3817" s="194" t="s">
        <v>7533</v>
      </c>
      <c r="BJ3817" s="230">
        <v>4</v>
      </c>
      <c r="BK3817" s="230" t="s">
        <v>7534</v>
      </c>
      <c r="BL3817" s="198" t="s">
        <v>7412</v>
      </c>
      <c r="CQ3817" s="199">
        <v>1</v>
      </c>
    </row>
    <row r="3818" spans="52:95" x14ac:dyDescent="0.25">
      <c r="AZ3818" s="230" t="s">
        <v>12783</v>
      </c>
      <c r="BA3818" s="230" t="s">
        <v>7562</v>
      </c>
      <c r="BB3818" s="230">
        <v>1</v>
      </c>
      <c r="BC3818" s="194" t="s">
        <v>7563</v>
      </c>
      <c r="BD3818" s="194" t="s">
        <v>14462</v>
      </c>
      <c r="BJ3818" s="230">
        <v>4</v>
      </c>
      <c r="BK3818" s="230" t="s">
        <v>7564</v>
      </c>
      <c r="BL3818" s="198" t="s">
        <v>7412</v>
      </c>
      <c r="CQ3818" s="199">
        <v>1</v>
      </c>
    </row>
    <row r="3819" spans="52:95" x14ac:dyDescent="0.25">
      <c r="AZ3819" s="230" t="s">
        <v>12783</v>
      </c>
      <c r="BA3819" s="230" t="s">
        <v>7562</v>
      </c>
      <c r="BB3819" s="230">
        <v>2</v>
      </c>
      <c r="BC3819" s="194" t="s">
        <v>7589</v>
      </c>
      <c r="BD3819" s="194" t="s">
        <v>7590</v>
      </c>
      <c r="BE3819" s="194" t="s">
        <v>7591</v>
      </c>
      <c r="BF3819" s="194" t="s">
        <v>7443</v>
      </c>
      <c r="BG3819" s="194" t="s">
        <v>7442</v>
      </c>
      <c r="BH3819" s="230" t="s">
        <v>7592</v>
      </c>
      <c r="BJ3819" s="230">
        <v>4</v>
      </c>
      <c r="BK3819" s="230" t="s">
        <v>7593</v>
      </c>
      <c r="BL3819" s="198" t="s">
        <v>7412</v>
      </c>
      <c r="CQ3819" s="199">
        <v>1</v>
      </c>
    </row>
    <row r="3820" spans="52:95" x14ac:dyDescent="0.25">
      <c r="AZ3820" s="230" t="s">
        <v>12783</v>
      </c>
      <c r="BA3820" s="230" t="s">
        <v>7562</v>
      </c>
      <c r="BB3820" s="230">
        <v>3</v>
      </c>
      <c r="BC3820" s="194" t="s">
        <v>7620</v>
      </c>
      <c r="BD3820" s="194" t="s">
        <v>14460</v>
      </c>
      <c r="BJ3820" s="230">
        <v>4</v>
      </c>
      <c r="BK3820" s="230" t="s">
        <v>7622</v>
      </c>
      <c r="BL3820" s="198" t="s">
        <v>7412</v>
      </c>
      <c r="CQ3820" s="199">
        <v>1</v>
      </c>
    </row>
    <row r="3821" spans="52:95" x14ac:dyDescent="0.25">
      <c r="AZ3821" s="230" t="s">
        <v>12783</v>
      </c>
      <c r="BA3821" s="230" t="s">
        <v>7562</v>
      </c>
      <c r="BB3821" s="230">
        <v>4</v>
      </c>
      <c r="BC3821" s="194" t="s">
        <v>7649</v>
      </c>
      <c r="BD3821" s="194" t="s">
        <v>7650</v>
      </c>
      <c r="BE3821" s="194" t="s">
        <v>7651</v>
      </c>
      <c r="BF3821" s="194" t="s">
        <v>7652</v>
      </c>
      <c r="BG3821" s="194" t="s">
        <v>7653</v>
      </c>
      <c r="BH3821" s="230" t="s">
        <v>7654</v>
      </c>
      <c r="BI3821" s="230" t="s">
        <v>7655</v>
      </c>
      <c r="BJ3821" s="230">
        <v>4</v>
      </c>
      <c r="BK3821" s="230" t="s">
        <v>7656</v>
      </c>
      <c r="BL3821" s="198" t="s">
        <v>7412</v>
      </c>
      <c r="CQ3821" s="199">
        <v>1</v>
      </c>
    </row>
    <row r="3822" spans="52:95" x14ac:dyDescent="0.25">
      <c r="AZ3822" s="230" t="s">
        <v>12783</v>
      </c>
      <c r="BA3822" s="230" t="s">
        <v>7562</v>
      </c>
      <c r="BB3822" s="230">
        <v>5</v>
      </c>
      <c r="BC3822" s="194" t="s">
        <v>7686</v>
      </c>
      <c r="BD3822" s="194" t="s">
        <v>7687</v>
      </c>
      <c r="BE3822" s="194" t="s">
        <v>7688</v>
      </c>
      <c r="BF3822" s="194" t="s">
        <v>7689</v>
      </c>
      <c r="BG3822" s="194" t="s">
        <v>7690</v>
      </c>
      <c r="BH3822" s="230" t="s">
        <v>7691</v>
      </c>
      <c r="BJ3822" s="230">
        <v>4</v>
      </c>
      <c r="BK3822" s="230" t="s">
        <v>7692</v>
      </c>
      <c r="BL3822" s="198" t="s">
        <v>7412</v>
      </c>
      <c r="CQ3822" s="199">
        <v>1</v>
      </c>
    </row>
    <row r="3823" spans="52:95" x14ac:dyDescent="0.25">
      <c r="AZ3823" s="230" t="s">
        <v>12783</v>
      </c>
      <c r="BA3823" s="230" t="s">
        <v>5333</v>
      </c>
      <c r="BB3823" s="230">
        <v>1</v>
      </c>
      <c r="BC3823" s="194" t="s">
        <v>7719</v>
      </c>
      <c r="BD3823" s="194" t="s">
        <v>14453</v>
      </c>
      <c r="BE3823" s="194" t="s">
        <v>12785</v>
      </c>
      <c r="BH3823" s="194"/>
      <c r="BI3823" s="194"/>
      <c r="BJ3823" s="230">
        <v>4</v>
      </c>
      <c r="BK3823" s="230" t="s">
        <v>7720</v>
      </c>
      <c r="BL3823" s="198" t="s">
        <v>7412</v>
      </c>
      <c r="CQ3823" s="199">
        <v>1</v>
      </c>
    </row>
    <row r="3824" spans="52:95" x14ac:dyDescent="0.25">
      <c r="AZ3824" s="230" t="s">
        <v>12783</v>
      </c>
      <c r="BA3824" s="230" t="s">
        <v>5333</v>
      </c>
      <c r="BB3824" s="230">
        <v>2</v>
      </c>
      <c r="BC3824" s="194" t="s">
        <v>7745</v>
      </c>
      <c r="BD3824" s="194" t="s">
        <v>7746</v>
      </c>
      <c r="BE3824" s="194" t="s">
        <v>7747</v>
      </c>
      <c r="BF3824" s="194" t="s">
        <v>7748</v>
      </c>
      <c r="BG3824" s="194" t="s">
        <v>7749</v>
      </c>
      <c r="BH3824" s="194" t="s">
        <v>7750</v>
      </c>
      <c r="BI3824" s="194"/>
      <c r="BJ3824" s="230">
        <v>4</v>
      </c>
      <c r="BK3824" s="230" t="s">
        <v>7751</v>
      </c>
      <c r="BL3824" s="198" t="s">
        <v>7412</v>
      </c>
      <c r="CQ3824" s="199">
        <v>1</v>
      </c>
    </row>
    <row r="3825" spans="52:95" x14ac:dyDescent="0.25">
      <c r="AZ3825" s="230" t="s">
        <v>12783</v>
      </c>
      <c r="BA3825" s="230" t="s">
        <v>5333</v>
      </c>
      <c r="BB3825" s="230">
        <v>3</v>
      </c>
      <c r="BC3825" s="194" t="s">
        <v>7781</v>
      </c>
      <c r="BD3825" s="194" t="s">
        <v>14463</v>
      </c>
      <c r="BE3825" s="194" t="s">
        <v>14460</v>
      </c>
      <c r="BH3825" s="194"/>
      <c r="BI3825" s="194"/>
      <c r="BJ3825" s="230">
        <v>4</v>
      </c>
      <c r="BK3825" s="230" t="s">
        <v>7782</v>
      </c>
      <c r="BL3825" s="198" t="s">
        <v>7412</v>
      </c>
      <c r="CQ3825" s="199">
        <v>1</v>
      </c>
    </row>
    <row r="3826" spans="52:95" x14ac:dyDescent="0.25">
      <c r="AZ3826" s="230" t="s">
        <v>12783</v>
      </c>
      <c r="BA3826" s="230" t="s">
        <v>5333</v>
      </c>
      <c r="BB3826" s="230">
        <v>4</v>
      </c>
      <c r="BC3826" s="194" t="s">
        <v>7806</v>
      </c>
      <c r="BD3826" s="194" t="s">
        <v>7807</v>
      </c>
      <c r="BE3826" s="194" t="s">
        <v>7808</v>
      </c>
      <c r="BF3826" s="194" t="s">
        <v>7654</v>
      </c>
      <c r="BG3826" s="194" t="s">
        <v>7809</v>
      </c>
      <c r="BH3826" s="194" t="s">
        <v>7810</v>
      </c>
      <c r="BI3826" s="194" t="s">
        <v>7811</v>
      </c>
      <c r="BJ3826" s="230">
        <v>4</v>
      </c>
      <c r="BK3826" s="230" t="s">
        <v>7812</v>
      </c>
      <c r="BL3826" s="198" t="s">
        <v>7412</v>
      </c>
      <c r="CQ3826" s="199">
        <v>1</v>
      </c>
    </row>
    <row r="3827" spans="52:95" x14ac:dyDescent="0.25">
      <c r="AZ3827" s="230" t="s">
        <v>12783</v>
      </c>
      <c r="BA3827" s="230" t="s">
        <v>5333</v>
      </c>
      <c r="BB3827" s="230">
        <v>5</v>
      </c>
      <c r="BC3827" s="194" t="s">
        <v>7836</v>
      </c>
      <c r="BD3827" s="194" t="s">
        <v>7837</v>
      </c>
      <c r="BE3827" s="194" t="s">
        <v>7838</v>
      </c>
      <c r="BF3827" s="194" t="s">
        <v>7839</v>
      </c>
      <c r="BG3827" s="194" t="s">
        <v>7840</v>
      </c>
      <c r="BH3827" s="194" t="s">
        <v>7533</v>
      </c>
      <c r="BI3827" s="194"/>
      <c r="BJ3827" s="230">
        <v>4</v>
      </c>
      <c r="BK3827" s="230" t="s">
        <v>7841</v>
      </c>
      <c r="BL3827" s="198" t="s">
        <v>7412</v>
      </c>
      <c r="CQ3827" s="199">
        <v>1</v>
      </c>
    </row>
    <row r="3828" spans="52:95" x14ac:dyDescent="0.25">
      <c r="AZ3828" s="230" t="s">
        <v>12799</v>
      </c>
      <c r="BA3828" s="230" t="s">
        <v>5332</v>
      </c>
      <c r="BB3828" s="230">
        <v>1</v>
      </c>
      <c r="BC3828" s="194" t="s">
        <v>7408</v>
      </c>
      <c r="BD3828" s="194" t="s">
        <v>14464</v>
      </c>
      <c r="BE3828" s="194" t="s">
        <v>14453</v>
      </c>
      <c r="BJ3828" s="230">
        <v>4</v>
      </c>
      <c r="BK3828" s="230" t="s">
        <v>7411</v>
      </c>
      <c r="BL3828" s="198" t="s">
        <v>7412</v>
      </c>
      <c r="CQ3828" s="199">
        <v>1</v>
      </c>
    </row>
    <row r="3829" spans="52:95" x14ac:dyDescent="0.25">
      <c r="AZ3829" s="230" t="s">
        <v>12799</v>
      </c>
      <c r="BA3829" s="230" t="s">
        <v>5332</v>
      </c>
      <c r="BB3829" s="230">
        <v>2</v>
      </c>
      <c r="BC3829" s="194" t="s">
        <v>7439</v>
      </c>
      <c r="BD3829" s="194" t="s">
        <v>14464</v>
      </c>
      <c r="BE3829" s="194" t="s">
        <v>7441</v>
      </c>
      <c r="BF3829" s="194" t="s">
        <v>7442</v>
      </c>
      <c r="BG3829" s="194" t="s">
        <v>7443</v>
      </c>
      <c r="BJ3829" s="230">
        <v>4</v>
      </c>
      <c r="BK3829" s="230" t="s">
        <v>7444</v>
      </c>
      <c r="BL3829" s="198" t="s">
        <v>7412</v>
      </c>
      <c r="CQ3829" s="199">
        <v>1</v>
      </c>
    </row>
    <row r="3830" spans="52:95" x14ac:dyDescent="0.25">
      <c r="AZ3830" s="230" t="s">
        <v>12799</v>
      </c>
      <c r="BA3830" s="230" t="s">
        <v>5332</v>
      </c>
      <c r="BB3830" s="230">
        <v>3</v>
      </c>
      <c r="BC3830" s="194" t="s">
        <v>7472</v>
      </c>
      <c r="BD3830" s="194" t="s">
        <v>14464</v>
      </c>
      <c r="BE3830" s="194" t="s">
        <v>14465</v>
      </c>
      <c r="BJ3830" s="230">
        <v>4</v>
      </c>
      <c r="BK3830" s="230" t="s">
        <v>7474</v>
      </c>
      <c r="BL3830" s="198" t="s">
        <v>7412</v>
      </c>
      <c r="CQ3830" s="199">
        <v>1</v>
      </c>
    </row>
    <row r="3831" spans="52:95" x14ac:dyDescent="0.25">
      <c r="AZ3831" s="230" t="s">
        <v>12799</v>
      </c>
      <c r="BA3831" s="230" t="s">
        <v>5332</v>
      </c>
      <c r="BB3831" s="230">
        <v>4</v>
      </c>
      <c r="BC3831" s="194" t="s">
        <v>7502</v>
      </c>
      <c r="BD3831" s="194" t="s">
        <v>14464</v>
      </c>
      <c r="BE3831" s="194" t="s">
        <v>14119</v>
      </c>
      <c r="BJ3831" s="230">
        <v>4</v>
      </c>
      <c r="BK3831" s="230" t="s">
        <v>7504</v>
      </c>
      <c r="BL3831" s="198" t="s">
        <v>7412</v>
      </c>
      <c r="CQ3831" s="199">
        <v>1</v>
      </c>
    </row>
    <row r="3832" spans="52:95" x14ac:dyDescent="0.25">
      <c r="AZ3832" s="230" t="s">
        <v>12799</v>
      </c>
      <c r="BA3832" s="230" t="s">
        <v>5332</v>
      </c>
      <c r="BB3832" s="230">
        <v>5</v>
      </c>
      <c r="BC3832" s="194" t="s">
        <v>7529</v>
      </c>
      <c r="BD3832" s="194" t="s">
        <v>14464</v>
      </c>
      <c r="BE3832" s="194" t="s">
        <v>14466</v>
      </c>
      <c r="BF3832" s="194" t="s">
        <v>7532</v>
      </c>
      <c r="BG3832" s="194" t="s">
        <v>7533</v>
      </c>
      <c r="BJ3832" s="230">
        <v>4</v>
      </c>
      <c r="BK3832" s="230" t="s">
        <v>7534</v>
      </c>
      <c r="BL3832" s="198" t="s">
        <v>7412</v>
      </c>
      <c r="CQ3832" s="199">
        <v>1</v>
      </c>
    </row>
    <row r="3833" spans="52:95" x14ac:dyDescent="0.25">
      <c r="AZ3833" s="230" t="s">
        <v>12799</v>
      </c>
      <c r="BA3833" s="230" t="s">
        <v>7562</v>
      </c>
      <c r="BB3833" s="230">
        <v>1</v>
      </c>
      <c r="BC3833" s="194" t="s">
        <v>7563</v>
      </c>
      <c r="BD3833" s="194" t="s">
        <v>14467</v>
      </c>
      <c r="BJ3833" s="230">
        <v>4</v>
      </c>
      <c r="BK3833" s="230" t="s">
        <v>7564</v>
      </c>
      <c r="BL3833" s="198" t="s">
        <v>7412</v>
      </c>
      <c r="CQ3833" s="199">
        <v>1</v>
      </c>
    </row>
    <row r="3834" spans="52:95" x14ac:dyDescent="0.25">
      <c r="AZ3834" s="230" t="s">
        <v>12799</v>
      </c>
      <c r="BA3834" s="230" t="s">
        <v>7562</v>
      </c>
      <c r="BB3834" s="230">
        <v>2</v>
      </c>
      <c r="BC3834" s="194" t="s">
        <v>7589</v>
      </c>
      <c r="BD3834" s="194" t="s">
        <v>7590</v>
      </c>
      <c r="BE3834" s="194" t="s">
        <v>7591</v>
      </c>
      <c r="BF3834" s="194" t="s">
        <v>7443</v>
      </c>
      <c r="BG3834" s="194" t="s">
        <v>7442</v>
      </c>
      <c r="BH3834" s="230" t="s">
        <v>7592</v>
      </c>
      <c r="BJ3834" s="230">
        <v>4</v>
      </c>
      <c r="BK3834" s="230" t="s">
        <v>7593</v>
      </c>
      <c r="BL3834" s="198" t="s">
        <v>7412</v>
      </c>
      <c r="CQ3834" s="199">
        <v>1</v>
      </c>
    </row>
    <row r="3835" spans="52:95" x14ac:dyDescent="0.25">
      <c r="AZ3835" s="230" t="s">
        <v>12799</v>
      </c>
      <c r="BA3835" s="230" t="s">
        <v>7562</v>
      </c>
      <c r="BB3835" s="230">
        <v>3</v>
      </c>
      <c r="BC3835" s="194" t="s">
        <v>7620</v>
      </c>
      <c r="BD3835" s="194" t="s">
        <v>14465</v>
      </c>
      <c r="BJ3835" s="230">
        <v>4</v>
      </c>
      <c r="BK3835" s="230" t="s">
        <v>7622</v>
      </c>
      <c r="BL3835" s="198" t="s">
        <v>7412</v>
      </c>
      <c r="CQ3835" s="199">
        <v>1</v>
      </c>
    </row>
    <row r="3836" spans="52:95" x14ac:dyDescent="0.25">
      <c r="AZ3836" s="230" t="s">
        <v>12799</v>
      </c>
      <c r="BA3836" s="230" t="s">
        <v>7562</v>
      </c>
      <c r="BB3836" s="230">
        <v>4</v>
      </c>
      <c r="BC3836" s="194" t="s">
        <v>7649</v>
      </c>
      <c r="BD3836" s="194" t="s">
        <v>7650</v>
      </c>
      <c r="BE3836" s="194" t="s">
        <v>7651</v>
      </c>
      <c r="BF3836" s="194" t="s">
        <v>7652</v>
      </c>
      <c r="BG3836" s="194" t="s">
        <v>7653</v>
      </c>
      <c r="BH3836" s="230" t="s">
        <v>7654</v>
      </c>
      <c r="BI3836" s="230" t="s">
        <v>7655</v>
      </c>
      <c r="BJ3836" s="230">
        <v>4</v>
      </c>
      <c r="BK3836" s="230" t="s">
        <v>7656</v>
      </c>
      <c r="BL3836" s="198" t="s">
        <v>7412</v>
      </c>
      <c r="CQ3836" s="199">
        <v>1</v>
      </c>
    </row>
    <row r="3837" spans="52:95" x14ac:dyDescent="0.25">
      <c r="AZ3837" s="230" t="s">
        <v>12799</v>
      </c>
      <c r="BA3837" s="230" t="s">
        <v>7562</v>
      </c>
      <c r="BB3837" s="230">
        <v>5</v>
      </c>
      <c r="BC3837" s="194" t="s">
        <v>7686</v>
      </c>
      <c r="BD3837" s="194" t="s">
        <v>7687</v>
      </c>
      <c r="BE3837" s="194" t="s">
        <v>7688</v>
      </c>
      <c r="BF3837" s="194" t="s">
        <v>7689</v>
      </c>
      <c r="BG3837" s="194" t="s">
        <v>7690</v>
      </c>
      <c r="BH3837" s="230" t="s">
        <v>7691</v>
      </c>
      <c r="BJ3837" s="230">
        <v>4</v>
      </c>
      <c r="BK3837" s="230" t="s">
        <v>7692</v>
      </c>
      <c r="BL3837" s="198" t="s">
        <v>7412</v>
      </c>
      <c r="CQ3837" s="199">
        <v>1</v>
      </c>
    </row>
    <row r="3838" spans="52:95" x14ac:dyDescent="0.25">
      <c r="AZ3838" s="230" t="s">
        <v>12799</v>
      </c>
      <c r="BA3838" s="230" t="s">
        <v>5333</v>
      </c>
      <c r="BB3838" s="230">
        <v>1</v>
      </c>
      <c r="BC3838" s="194" t="s">
        <v>7719</v>
      </c>
      <c r="BD3838" s="194" t="s">
        <v>14453</v>
      </c>
      <c r="BH3838" s="194"/>
      <c r="BI3838" s="194"/>
      <c r="BJ3838" s="230">
        <v>4</v>
      </c>
      <c r="BK3838" s="230" t="s">
        <v>7720</v>
      </c>
      <c r="BL3838" s="198" t="s">
        <v>7412</v>
      </c>
      <c r="CQ3838" s="199">
        <v>1</v>
      </c>
    </row>
    <row r="3839" spans="52:95" x14ac:dyDescent="0.25">
      <c r="AZ3839" s="230" t="s">
        <v>12799</v>
      </c>
      <c r="BA3839" s="230" t="s">
        <v>5333</v>
      </c>
      <c r="BB3839" s="230">
        <v>2</v>
      </c>
      <c r="BC3839" s="194" t="s">
        <v>7745</v>
      </c>
      <c r="BD3839" s="194" t="s">
        <v>7746</v>
      </c>
      <c r="BE3839" s="194" t="s">
        <v>7747</v>
      </c>
      <c r="BF3839" s="194" t="s">
        <v>7748</v>
      </c>
      <c r="BG3839" s="194" t="s">
        <v>7749</v>
      </c>
      <c r="BH3839" s="194" t="s">
        <v>7750</v>
      </c>
      <c r="BI3839" s="194"/>
      <c r="BJ3839" s="230">
        <v>4</v>
      </c>
      <c r="BK3839" s="230" t="s">
        <v>7751</v>
      </c>
      <c r="BL3839" s="198" t="s">
        <v>7412</v>
      </c>
      <c r="CQ3839" s="199">
        <v>1</v>
      </c>
    </row>
    <row r="3840" spans="52:95" x14ac:dyDescent="0.25">
      <c r="AZ3840" s="230" t="s">
        <v>12799</v>
      </c>
      <c r="BA3840" s="230" t="s">
        <v>5333</v>
      </c>
      <c r="BB3840" s="230">
        <v>3</v>
      </c>
      <c r="BC3840" s="194" t="s">
        <v>7781</v>
      </c>
      <c r="BD3840" s="194" t="s">
        <v>14468</v>
      </c>
      <c r="BE3840" s="194" t="s">
        <v>14465</v>
      </c>
      <c r="BH3840" s="194"/>
      <c r="BI3840" s="194"/>
      <c r="BJ3840" s="230">
        <v>4</v>
      </c>
      <c r="BK3840" s="230" t="s">
        <v>7782</v>
      </c>
      <c r="BL3840" s="198" t="s">
        <v>7412</v>
      </c>
      <c r="CQ3840" s="199">
        <v>1</v>
      </c>
    </row>
    <row r="3841" spans="52:95" x14ac:dyDescent="0.25">
      <c r="AZ3841" s="230" t="s">
        <v>12799</v>
      </c>
      <c r="BA3841" s="230" t="s">
        <v>5333</v>
      </c>
      <c r="BB3841" s="230">
        <v>4</v>
      </c>
      <c r="BC3841" s="194" t="s">
        <v>7806</v>
      </c>
      <c r="BD3841" s="194" t="s">
        <v>7807</v>
      </c>
      <c r="BE3841" s="194" t="s">
        <v>7808</v>
      </c>
      <c r="BF3841" s="194" t="s">
        <v>7654</v>
      </c>
      <c r="BG3841" s="194" t="s">
        <v>7809</v>
      </c>
      <c r="BH3841" s="194" t="s">
        <v>7810</v>
      </c>
      <c r="BI3841" s="194" t="s">
        <v>7811</v>
      </c>
      <c r="BJ3841" s="230">
        <v>4</v>
      </c>
      <c r="BK3841" s="230" t="s">
        <v>7812</v>
      </c>
      <c r="BL3841" s="198" t="s">
        <v>7412</v>
      </c>
      <c r="CQ3841" s="199">
        <v>1</v>
      </c>
    </row>
    <row r="3842" spans="52:95" x14ac:dyDescent="0.25">
      <c r="AZ3842" s="230" t="s">
        <v>12799</v>
      </c>
      <c r="BA3842" s="230" t="s">
        <v>5333</v>
      </c>
      <c r="BB3842" s="230">
        <v>5</v>
      </c>
      <c r="BC3842" s="194" t="s">
        <v>7836</v>
      </c>
      <c r="BD3842" s="194" t="s">
        <v>7837</v>
      </c>
      <c r="BE3842" s="194" t="s">
        <v>7838</v>
      </c>
      <c r="BF3842" s="194" t="s">
        <v>7839</v>
      </c>
      <c r="BG3842" s="194" t="s">
        <v>7840</v>
      </c>
      <c r="BH3842" s="194" t="s">
        <v>7533</v>
      </c>
      <c r="BI3842" s="194"/>
      <c r="BJ3842" s="230">
        <v>4</v>
      </c>
      <c r="BK3842" s="230" t="s">
        <v>7841</v>
      </c>
      <c r="BL3842" s="198" t="s">
        <v>7412</v>
      </c>
      <c r="CQ3842" s="199">
        <v>1</v>
      </c>
    </row>
    <row r="3843" spans="52:95" x14ac:dyDescent="0.25">
      <c r="AZ3843" s="230" t="s">
        <v>12817</v>
      </c>
      <c r="BA3843" s="230" t="s">
        <v>5332</v>
      </c>
      <c r="BB3843" s="230">
        <v>1</v>
      </c>
      <c r="BC3843" s="194" t="s">
        <v>7408</v>
      </c>
      <c r="BD3843" s="194" t="s">
        <v>14469</v>
      </c>
      <c r="BE3843" s="194" t="s">
        <v>14453</v>
      </c>
      <c r="BF3843" s="194" t="s">
        <v>14470</v>
      </c>
      <c r="BJ3843" s="230">
        <v>4</v>
      </c>
      <c r="BK3843" s="230" t="s">
        <v>7411</v>
      </c>
      <c r="BL3843" s="198" t="s">
        <v>7412</v>
      </c>
      <c r="CQ3843" s="199">
        <v>1</v>
      </c>
    </row>
    <row r="3844" spans="52:95" x14ac:dyDescent="0.25">
      <c r="AZ3844" s="230" t="s">
        <v>12817</v>
      </c>
      <c r="BA3844" s="230" t="s">
        <v>5332</v>
      </c>
      <c r="BB3844" s="230">
        <v>2</v>
      </c>
      <c r="BC3844" s="194" t="s">
        <v>7439</v>
      </c>
      <c r="BD3844" s="194" t="s">
        <v>14469</v>
      </c>
      <c r="BE3844" s="194" t="s">
        <v>7441</v>
      </c>
      <c r="BF3844" s="194" t="s">
        <v>7442</v>
      </c>
      <c r="BG3844" s="194" t="s">
        <v>7443</v>
      </c>
      <c r="BJ3844" s="230">
        <v>4</v>
      </c>
      <c r="BK3844" s="230" t="s">
        <v>7444</v>
      </c>
      <c r="BL3844" s="198" t="s">
        <v>7412</v>
      </c>
      <c r="CQ3844" s="199">
        <v>1</v>
      </c>
    </row>
    <row r="3845" spans="52:95" x14ac:dyDescent="0.25">
      <c r="AZ3845" s="230" t="s">
        <v>12817</v>
      </c>
      <c r="BA3845" s="230" t="s">
        <v>5332</v>
      </c>
      <c r="BB3845" s="230">
        <v>3</v>
      </c>
      <c r="BC3845" s="194" t="s">
        <v>7472</v>
      </c>
      <c r="BD3845" s="194" t="s">
        <v>14469</v>
      </c>
      <c r="BE3845" s="194" t="s">
        <v>14471</v>
      </c>
      <c r="BJ3845" s="230">
        <v>4</v>
      </c>
      <c r="BK3845" s="230" t="s">
        <v>7474</v>
      </c>
      <c r="BL3845" s="198" t="s">
        <v>7412</v>
      </c>
      <c r="CQ3845" s="199">
        <v>1</v>
      </c>
    </row>
    <row r="3846" spans="52:95" x14ac:dyDescent="0.25">
      <c r="AZ3846" s="230" t="s">
        <v>12817</v>
      </c>
      <c r="BA3846" s="230" t="s">
        <v>5332</v>
      </c>
      <c r="BB3846" s="230">
        <v>4</v>
      </c>
      <c r="BC3846" s="194" t="s">
        <v>7502</v>
      </c>
      <c r="BD3846" s="194" t="s">
        <v>14469</v>
      </c>
      <c r="BE3846" s="194" t="s">
        <v>14119</v>
      </c>
      <c r="BJ3846" s="230">
        <v>4</v>
      </c>
      <c r="BK3846" s="230" t="s">
        <v>7504</v>
      </c>
      <c r="BL3846" s="198" t="s">
        <v>7412</v>
      </c>
      <c r="CQ3846" s="199">
        <v>1</v>
      </c>
    </row>
    <row r="3847" spans="52:95" x14ac:dyDescent="0.25">
      <c r="AZ3847" s="230" t="s">
        <v>12817</v>
      </c>
      <c r="BA3847" s="230" t="s">
        <v>5332</v>
      </c>
      <c r="BB3847" s="230">
        <v>5</v>
      </c>
      <c r="BC3847" s="194" t="s">
        <v>7529</v>
      </c>
      <c r="BD3847" s="194" t="s">
        <v>14469</v>
      </c>
      <c r="BE3847" s="194" t="s">
        <v>14472</v>
      </c>
      <c r="BF3847" s="194" t="s">
        <v>7532</v>
      </c>
      <c r="BG3847" s="194" t="s">
        <v>7533</v>
      </c>
      <c r="BJ3847" s="230">
        <v>4</v>
      </c>
      <c r="BK3847" s="230" t="s">
        <v>7534</v>
      </c>
      <c r="BL3847" s="198" t="s">
        <v>7412</v>
      </c>
      <c r="CQ3847" s="199">
        <v>1</v>
      </c>
    </row>
    <row r="3848" spans="52:95" x14ac:dyDescent="0.25">
      <c r="AZ3848" s="230" t="s">
        <v>12817</v>
      </c>
      <c r="BA3848" s="230" t="s">
        <v>7562</v>
      </c>
      <c r="BB3848" s="230">
        <v>1</v>
      </c>
      <c r="BC3848" s="194" t="s">
        <v>7563</v>
      </c>
      <c r="BD3848" s="194" t="s">
        <v>14473</v>
      </c>
      <c r="BJ3848" s="230">
        <v>4</v>
      </c>
      <c r="BK3848" s="230" t="s">
        <v>7564</v>
      </c>
      <c r="BL3848" s="198" t="s">
        <v>7412</v>
      </c>
      <c r="CQ3848" s="199">
        <v>1</v>
      </c>
    </row>
    <row r="3849" spans="52:95" x14ac:dyDescent="0.25">
      <c r="AZ3849" s="230" t="s">
        <v>12817</v>
      </c>
      <c r="BA3849" s="230" t="s">
        <v>7562</v>
      </c>
      <c r="BB3849" s="230">
        <v>2</v>
      </c>
      <c r="BC3849" s="194" t="s">
        <v>7589</v>
      </c>
      <c r="BD3849" s="194" t="s">
        <v>7590</v>
      </c>
      <c r="BE3849" s="194" t="s">
        <v>7591</v>
      </c>
      <c r="BF3849" s="194" t="s">
        <v>7443</v>
      </c>
      <c r="BG3849" s="194" t="s">
        <v>7442</v>
      </c>
      <c r="BH3849" s="230" t="s">
        <v>7592</v>
      </c>
      <c r="BJ3849" s="230">
        <v>4</v>
      </c>
      <c r="BK3849" s="230" t="s">
        <v>7593</v>
      </c>
      <c r="BL3849" s="198" t="s">
        <v>7412</v>
      </c>
      <c r="CQ3849" s="199">
        <v>1</v>
      </c>
    </row>
    <row r="3850" spans="52:95" x14ac:dyDescent="0.25">
      <c r="AZ3850" s="230" t="s">
        <v>12817</v>
      </c>
      <c r="BA3850" s="230" t="s">
        <v>7562</v>
      </c>
      <c r="BB3850" s="230">
        <v>3</v>
      </c>
      <c r="BC3850" s="194" t="s">
        <v>7620</v>
      </c>
      <c r="BD3850" s="194" t="s">
        <v>14471</v>
      </c>
      <c r="BJ3850" s="230">
        <v>4</v>
      </c>
      <c r="BK3850" s="230" t="s">
        <v>7622</v>
      </c>
      <c r="BL3850" s="198" t="s">
        <v>7412</v>
      </c>
      <c r="CQ3850" s="199">
        <v>1</v>
      </c>
    </row>
    <row r="3851" spans="52:95" x14ac:dyDescent="0.25">
      <c r="AZ3851" s="230" t="s">
        <v>12817</v>
      </c>
      <c r="BA3851" s="230" t="s">
        <v>7562</v>
      </c>
      <c r="BB3851" s="230">
        <v>4</v>
      </c>
      <c r="BC3851" s="194" t="s">
        <v>7649</v>
      </c>
      <c r="BD3851" s="194" t="s">
        <v>7650</v>
      </c>
      <c r="BE3851" s="194" t="s">
        <v>7651</v>
      </c>
      <c r="BF3851" s="194" t="s">
        <v>7652</v>
      </c>
      <c r="BG3851" s="194" t="s">
        <v>7653</v>
      </c>
      <c r="BH3851" s="230" t="s">
        <v>7654</v>
      </c>
      <c r="BI3851" s="230" t="s">
        <v>7655</v>
      </c>
      <c r="BJ3851" s="230">
        <v>4</v>
      </c>
      <c r="BK3851" s="230" t="s">
        <v>7656</v>
      </c>
      <c r="BL3851" s="198" t="s">
        <v>7412</v>
      </c>
      <c r="CQ3851" s="199">
        <v>1</v>
      </c>
    </row>
    <row r="3852" spans="52:95" x14ac:dyDescent="0.25">
      <c r="AZ3852" s="230" t="s">
        <v>12817</v>
      </c>
      <c r="BA3852" s="230" t="s">
        <v>7562</v>
      </c>
      <c r="BB3852" s="230">
        <v>5</v>
      </c>
      <c r="BC3852" s="194" t="s">
        <v>7686</v>
      </c>
      <c r="BD3852" s="194" t="s">
        <v>7687</v>
      </c>
      <c r="BE3852" s="194" t="s">
        <v>7688</v>
      </c>
      <c r="BF3852" s="194" t="s">
        <v>7689</v>
      </c>
      <c r="BG3852" s="194" t="s">
        <v>7690</v>
      </c>
      <c r="BH3852" s="230" t="s">
        <v>7691</v>
      </c>
      <c r="BJ3852" s="230">
        <v>4</v>
      </c>
      <c r="BK3852" s="230" t="s">
        <v>7692</v>
      </c>
      <c r="BL3852" s="198" t="s">
        <v>7412</v>
      </c>
      <c r="CQ3852" s="199">
        <v>1</v>
      </c>
    </row>
    <row r="3853" spans="52:95" x14ac:dyDescent="0.25">
      <c r="AZ3853" s="230" t="s">
        <v>12817</v>
      </c>
      <c r="BA3853" s="230" t="s">
        <v>5333</v>
      </c>
      <c r="BB3853" s="230">
        <v>1</v>
      </c>
      <c r="BC3853" s="194" t="s">
        <v>7719</v>
      </c>
      <c r="BD3853" s="194" t="s">
        <v>14453</v>
      </c>
      <c r="BE3853" s="194" t="s">
        <v>14470</v>
      </c>
      <c r="BH3853" s="194"/>
      <c r="BI3853" s="194"/>
      <c r="BJ3853" s="230">
        <v>4</v>
      </c>
      <c r="BK3853" s="230" t="s">
        <v>7720</v>
      </c>
      <c r="BL3853" s="198" t="s">
        <v>7412</v>
      </c>
      <c r="CQ3853" s="199">
        <v>1</v>
      </c>
    </row>
    <row r="3854" spans="52:95" x14ac:dyDescent="0.25">
      <c r="AZ3854" s="230" t="s">
        <v>12817</v>
      </c>
      <c r="BA3854" s="230" t="s">
        <v>5333</v>
      </c>
      <c r="BB3854" s="230">
        <v>2</v>
      </c>
      <c r="BC3854" s="194" t="s">
        <v>7745</v>
      </c>
      <c r="BD3854" s="194" t="s">
        <v>7746</v>
      </c>
      <c r="BE3854" s="194" t="s">
        <v>7747</v>
      </c>
      <c r="BF3854" s="194" t="s">
        <v>7748</v>
      </c>
      <c r="BG3854" s="194" t="s">
        <v>7749</v>
      </c>
      <c r="BH3854" s="194" t="s">
        <v>7750</v>
      </c>
      <c r="BI3854" s="194"/>
      <c r="BJ3854" s="230">
        <v>4</v>
      </c>
      <c r="BK3854" s="230" t="s">
        <v>7751</v>
      </c>
      <c r="BL3854" s="198" t="s">
        <v>7412</v>
      </c>
      <c r="CQ3854" s="199">
        <v>1</v>
      </c>
    </row>
    <row r="3855" spans="52:95" x14ac:dyDescent="0.25">
      <c r="AZ3855" s="230" t="s">
        <v>12817</v>
      </c>
      <c r="BA3855" s="230" t="s">
        <v>5333</v>
      </c>
      <c r="BB3855" s="230">
        <v>3</v>
      </c>
      <c r="BC3855" s="194" t="s">
        <v>7781</v>
      </c>
      <c r="BD3855" s="194" t="s">
        <v>14474</v>
      </c>
      <c r="BE3855" s="194" t="s">
        <v>14471</v>
      </c>
      <c r="BH3855" s="194"/>
      <c r="BI3855" s="194"/>
      <c r="BJ3855" s="230">
        <v>4</v>
      </c>
      <c r="BK3855" s="230" t="s">
        <v>7782</v>
      </c>
      <c r="BL3855" s="198" t="s">
        <v>7412</v>
      </c>
      <c r="CQ3855" s="199">
        <v>1</v>
      </c>
    </row>
    <row r="3856" spans="52:95" x14ac:dyDescent="0.25">
      <c r="AZ3856" s="230" t="s">
        <v>12817</v>
      </c>
      <c r="BA3856" s="230" t="s">
        <v>5333</v>
      </c>
      <c r="BB3856" s="230">
        <v>4</v>
      </c>
      <c r="BC3856" s="194" t="s">
        <v>7806</v>
      </c>
      <c r="BD3856" s="194" t="s">
        <v>7807</v>
      </c>
      <c r="BE3856" s="194" t="s">
        <v>7808</v>
      </c>
      <c r="BF3856" s="194" t="s">
        <v>7654</v>
      </c>
      <c r="BG3856" s="194" t="s">
        <v>7809</v>
      </c>
      <c r="BH3856" s="194" t="s">
        <v>7810</v>
      </c>
      <c r="BI3856" s="194" t="s">
        <v>7811</v>
      </c>
      <c r="BJ3856" s="230">
        <v>4</v>
      </c>
      <c r="BK3856" s="230" t="s">
        <v>7812</v>
      </c>
      <c r="BL3856" s="198" t="s">
        <v>7412</v>
      </c>
      <c r="CQ3856" s="199">
        <v>1</v>
      </c>
    </row>
    <row r="3857" spans="52:95" x14ac:dyDescent="0.25">
      <c r="AZ3857" s="230" t="s">
        <v>12817</v>
      </c>
      <c r="BA3857" s="230" t="s">
        <v>5333</v>
      </c>
      <c r="BB3857" s="230">
        <v>5</v>
      </c>
      <c r="BC3857" s="194" t="s">
        <v>7836</v>
      </c>
      <c r="BD3857" s="194" t="s">
        <v>7837</v>
      </c>
      <c r="BE3857" s="194" t="s">
        <v>7838</v>
      </c>
      <c r="BF3857" s="194" t="s">
        <v>7839</v>
      </c>
      <c r="BG3857" s="194" t="s">
        <v>7840</v>
      </c>
      <c r="BH3857" s="194" t="s">
        <v>7533</v>
      </c>
      <c r="BI3857" s="194"/>
      <c r="BJ3857" s="230">
        <v>4</v>
      </c>
      <c r="BK3857" s="230" t="s">
        <v>7841</v>
      </c>
      <c r="BL3857" s="198" t="s">
        <v>7412</v>
      </c>
      <c r="CQ3857" s="199">
        <v>1</v>
      </c>
    </row>
    <row r="3858" spans="52:95" x14ac:dyDescent="0.25">
      <c r="AZ3858" s="230" t="s">
        <v>12834</v>
      </c>
      <c r="BA3858" s="230" t="s">
        <v>5332</v>
      </c>
      <c r="BB3858" s="230">
        <v>1</v>
      </c>
      <c r="BC3858" s="194" t="s">
        <v>7408</v>
      </c>
      <c r="BD3858" s="194" t="s">
        <v>14475</v>
      </c>
      <c r="BE3858" s="194" t="s">
        <v>14453</v>
      </c>
      <c r="BJ3858" s="230">
        <v>4</v>
      </c>
      <c r="BK3858" s="230" t="s">
        <v>7411</v>
      </c>
      <c r="BL3858" s="198" t="s">
        <v>7412</v>
      </c>
      <c r="CQ3858" s="199">
        <v>1</v>
      </c>
    </row>
    <row r="3859" spans="52:95" x14ac:dyDescent="0.25">
      <c r="AZ3859" s="230" t="s">
        <v>12834</v>
      </c>
      <c r="BA3859" s="230" t="s">
        <v>5332</v>
      </c>
      <c r="BB3859" s="230">
        <v>2</v>
      </c>
      <c r="BC3859" s="194" t="s">
        <v>7439</v>
      </c>
      <c r="BD3859" s="194" t="s">
        <v>14475</v>
      </c>
      <c r="BE3859" s="194" t="s">
        <v>7441</v>
      </c>
      <c r="BF3859" s="194" t="s">
        <v>7442</v>
      </c>
      <c r="BG3859" s="194" t="s">
        <v>7443</v>
      </c>
      <c r="BJ3859" s="230">
        <v>4</v>
      </c>
      <c r="BK3859" s="230" t="s">
        <v>7444</v>
      </c>
      <c r="BL3859" s="198" t="s">
        <v>7412</v>
      </c>
      <c r="CQ3859" s="199">
        <v>1</v>
      </c>
    </row>
    <row r="3860" spans="52:95" x14ac:dyDescent="0.25">
      <c r="AZ3860" s="230" t="s">
        <v>12834</v>
      </c>
      <c r="BA3860" s="230" t="s">
        <v>5332</v>
      </c>
      <c r="BB3860" s="230">
        <v>3</v>
      </c>
      <c r="BC3860" s="194" t="s">
        <v>7472</v>
      </c>
      <c r="BD3860" s="194" t="s">
        <v>14475</v>
      </c>
      <c r="BE3860" s="194" t="s">
        <v>14476</v>
      </c>
      <c r="BJ3860" s="230">
        <v>4</v>
      </c>
      <c r="BK3860" s="230" t="s">
        <v>7474</v>
      </c>
      <c r="BL3860" s="198" t="s">
        <v>7412</v>
      </c>
      <c r="CQ3860" s="199">
        <v>1</v>
      </c>
    </row>
    <row r="3861" spans="52:95" x14ac:dyDescent="0.25">
      <c r="AZ3861" s="230" t="s">
        <v>12834</v>
      </c>
      <c r="BA3861" s="230" t="s">
        <v>5332</v>
      </c>
      <c r="BB3861" s="230">
        <v>4</v>
      </c>
      <c r="BC3861" s="194" t="s">
        <v>7502</v>
      </c>
      <c r="BD3861" s="194" t="s">
        <v>14475</v>
      </c>
      <c r="BE3861" s="194" t="s">
        <v>14119</v>
      </c>
      <c r="BJ3861" s="230">
        <v>4</v>
      </c>
      <c r="BK3861" s="230" t="s">
        <v>7504</v>
      </c>
      <c r="BL3861" s="198" t="s">
        <v>7412</v>
      </c>
      <c r="CQ3861" s="199">
        <v>1</v>
      </c>
    </row>
    <row r="3862" spans="52:95" x14ac:dyDescent="0.25">
      <c r="AZ3862" s="230" t="s">
        <v>12834</v>
      </c>
      <c r="BA3862" s="230" t="s">
        <v>5332</v>
      </c>
      <c r="BB3862" s="230">
        <v>5</v>
      </c>
      <c r="BC3862" s="194" t="s">
        <v>7529</v>
      </c>
      <c r="BD3862" s="194" t="s">
        <v>14475</v>
      </c>
      <c r="BE3862" s="194" t="s">
        <v>14477</v>
      </c>
      <c r="BF3862" s="194" t="s">
        <v>7532</v>
      </c>
      <c r="BG3862" s="194" t="s">
        <v>7533</v>
      </c>
      <c r="BJ3862" s="230">
        <v>4</v>
      </c>
      <c r="BK3862" s="230" t="s">
        <v>7534</v>
      </c>
      <c r="BL3862" s="198" t="s">
        <v>7412</v>
      </c>
      <c r="CQ3862" s="199">
        <v>1</v>
      </c>
    </row>
    <row r="3863" spans="52:95" x14ac:dyDescent="0.25">
      <c r="AZ3863" s="230" t="s">
        <v>12834</v>
      </c>
      <c r="BA3863" s="230" t="s">
        <v>7562</v>
      </c>
      <c r="BB3863" s="230">
        <v>1</v>
      </c>
      <c r="BC3863" s="194" t="s">
        <v>7563</v>
      </c>
      <c r="BD3863" s="194" t="s">
        <v>14338</v>
      </c>
      <c r="BJ3863" s="230">
        <v>4</v>
      </c>
      <c r="BK3863" s="230" t="s">
        <v>7564</v>
      </c>
      <c r="BL3863" s="198" t="s">
        <v>7412</v>
      </c>
      <c r="CQ3863" s="199">
        <v>1</v>
      </c>
    </row>
    <row r="3864" spans="52:95" x14ac:dyDescent="0.25">
      <c r="AZ3864" s="230" t="s">
        <v>12834</v>
      </c>
      <c r="BA3864" s="230" t="s">
        <v>7562</v>
      </c>
      <c r="BB3864" s="230">
        <v>2</v>
      </c>
      <c r="BC3864" s="194" t="s">
        <v>7589</v>
      </c>
      <c r="BD3864" s="194" t="s">
        <v>7590</v>
      </c>
      <c r="BE3864" s="194" t="s">
        <v>7591</v>
      </c>
      <c r="BF3864" s="194" t="s">
        <v>7443</v>
      </c>
      <c r="BG3864" s="194" t="s">
        <v>7442</v>
      </c>
      <c r="BH3864" s="230" t="s">
        <v>7592</v>
      </c>
      <c r="BJ3864" s="230">
        <v>4</v>
      </c>
      <c r="BK3864" s="230" t="s">
        <v>7593</v>
      </c>
      <c r="BL3864" s="198" t="s">
        <v>7412</v>
      </c>
      <c r="CQ3864" s="199">
        <v>1</v>
      </c>
    </row>
    <row r="3865" spans="52:95" x14ac:dyDescent="0.25">
      <c r="AZ3865" s="230" t="s">
        <v>12834</v>
      </c>
      <c r="BA3865" s="230" t="s">
        <v>7562</v>
      </c>
      <c r="BB3865" s="230">
        <v>3</v>
      </c>
      <c r="BC3865" s="194" t="s">
        <v>7620</v>
      </c>
      <c r="BD3865" s="194" t="s">
        <v>14476</v>
      </c>
      <c r="BJ3865" s="230">
        <v>4</v>
      </c>
      <c r="BK3865" s="230" t="s">
        <v>7622</v>
      </c>
      <c r="BL3865" s="198" t="s">
        <v>7412</v>
      </c>
      <c r="CQ3865" s="199">
        <v>1</v>
      </c>
    </row>
    <row r="3866" spans="52:95" x14ac:dyDescent="0.25">
      <c r="AZ3866" s="230" t="s">
        <v>12834</v>
      </c>
      <c r="BA3866" s="230" t="s">
        <v>7562</v>
      </c>
      <c r="BB3866" s="230">
        <v>4</v>
      </c>
      <c r="BC3866" s="194" t="s">
        <v>7649</v>
      </c>
      <c r="BD3866" s="194" t="s">
        <v>7650</v>
      </c>
      <c r="BE3866" s="194" t="s">
        <v>7651</v>
      </c>
      <c r="BF3866" s="194" t="s">
        <v>7652</v>
      </c>
      <c r="BG3866" s="194" t="s">
        <v>7653</v>
      </c>
      <c r="BH3866" s="230" t="s">
        <v>7654</v>
      </c>
      <c r="BI3866" s="230" t="s">
        <v>7655</v>
      </c>
      <c r="BJ3866" s="230">
        <v>4</v>
      </c>
      <c r="BK3866" s="230" t="s">
        <v>7656</v>
      </c>
      <c r="BL3866" s="198" t="s">
        <v>7412</v>
      </c>
      <c r="CQ3866" s="199">
        <v>1</v>
      </c>
    </row>
    <row r="3867" spans="52:95" x14ac:dyDescent="0.25">
      <c r="AZ3867" s="230" t="s">
        <v>12834</v>
      </c>
      <c r="BA3867" s="230" t="s">
        <v>7562</v>
      </c>
      <c r="BB3867" s="230">
        <v>5</v>
      </c>
      <c r="BC3867" s="194" t="s">
        <v>7686</v>
      </c>
      <c r="BD3867" s="194" t="s">
        <v>7687</v>
      </c>
      <c r="BE3867" s="194" t="s">
        <v>7688</v>
      </c>
      <c r="BF3867" s="194" t="s">
        <v>7689</v>
      </c>
      <c r="BG3867" s="194" t="s">
        <v>7690</v>
      </c>
      <c r="BH3867" s="230" t="s">
        <v>7691</v>
      </c>
      <c r="BJ3867" s="230">
        <v>4</v>
      </c>
      <c r="BK3867" s="230" t="s">
        <v>7692</v>
      </c>
      <c r="BL3867" s="198" t="s">
        <v>7412</v>
      </c>
      <c r="CQ3867" s="199">
        <v>1</v>
      </c>
    </row>
    <row r="3868" spans="52:95" x14ac:dyDescent="0.25">
      <c r="AZ3868" s="230" t="s">
        <v>12834</v>
      </c>
      <c r="BA3868" s="230" t="s">
        <v>5333</v>
      </c>
      <c r="BB3868" s="230">
        <v>1</v>
      </c>
      <c r="BC3868" s="194" t="s">
        <v>7719</v>
      </c>
      <c r="BD3868" s="194" t="s">
        <v>14453</v>
      </c>
      <c r="BH3868" s="194"/>
      <c r="BI3868" s="194"/>
      <c r="BJ3868" s="230">
        <v>4</v>
      </c>
      <c r="BK3868" s="230" t="s">
        <v>7720</v>
      </c>
      <c r="BL3868" s="198" t="s">
        <v>7412</v>
      </c>
      <c r="CQ3868" s="199">
        <v>1</v>
      </c>
    </row>
    <row r="3869" spans="52:95" x14ac:dyDescent="0.25">
      <c r="AZ3869" s="230" t="s">
        <v>12834</v>
      </c>
      <c r="BA3869" s="230" t="s">
        <v>5333</v>
      </c>
      <c r="BB3869" s="230">
        <v>2</v>
      </c>
      <c r="BC3869" s="194" t="s">
        <v>7745</v>
      </c>
      <c r="BD3869" s="194" t="s">
        <v>7746</v>
      </c>
      <c r="BE3869" s="194" t="s">
        <v>7747</v>
      </c>
      <c r="BF3869" s="194" t="s">
        <v>7748</v>
      </c>
      <c r="BG3869" s="194" t="s">
        <v>7749</v>
      </c>
      <c r="BH3869" s="194" t="s">
        <v>7750</v>
      </c>
      <c r="BI3869" s="194"/>
      <c r="BJ3869" s="230">
        <v>4</v>
      </c>
      <c r="BK3869" s="230" t="s">
        <v>7751</v>
      </c>
      <c r="BL3869" s="198" t="s">
        <v>7412</v>
      </c>
      <c r="CQ3869" s="199">
        <v>1</v>
      </c>
    </row>
    <row r="3870" spans="52:95" x14ac:dyDescent="0.25">
      <c r="AZ3870" s="230" t="s">
        <v>12834</v>
      </c>
      <c r="BA3870" s="230" t="s">
        <v>5333</v>
      </c>
      <c r="BB3870" s="230">
        <v>3</v>
      </c>
      <c r="BC3870" s="194" t="s">
        <v>7781</v>
      </c>
      <c r="BD3870" s="194" t="s">
        <v>14478</v>
      </c>
      <c r="BE3870" s="194" t="s">
        <v>14476</v>
      </c>
      <c r="BH3870" s="194"/>
      <c r="BI3870" s="194"/>
      <c r="BJ3870" s="230">
        <v>4</v>
      </c>
      <c r="BK3870" s="230" t="s">
        <v>7782</v>
      </c>
      <c r="BL3870" s="198" t="s">
        <v>7412</v>
      </c>
      <c r="CQ3870" s="199">
        <v>1</v>
      </c>
    </row>
    <row r="3871" spans="52:95" x14ac:dyDescent="0.25">
      <c r="AZ3871" s="230" t="s">
        <v>12834</v>
      </c>
      <c r="BA3871" s="230" t="s">
        <v>5333</v>
      </c>
      <c r="BB3871" s="230">
        <v>4</v>
      </c>
      <c r="BC3871" s="194" t="s">
        <v>7806</v>
      </c>
      <c r="BD3871" s="194" t="s">
        <v>7807</v>
      </c>
      <c r="BE3871" s="194" t="s">
        <v>7808</v>
      </c>
      <c r="BF3871" s="194" t="s">
        <v>7654</v>
      </c>
      <c r="BG3871" s="194" t="s">
        <v>7809</v>
      </c>
      <c r="BH3871" s="194" t="s">
        <v>7810</v>
      </c>
      <c r="BI3871" s="194" t="s">
        <v>7811</v>
      </c>
      <c r="BJ3871" s="230">
        <v>4</v>
      </c>
      <c r="BK3871" s="230" t="s">
        <v>7812</v>
      </c>
      <c r="BL3871" s="198" t="s">
        <v>7412</v>
      </c>
      <c r="CQ3871" s="199">
        <v>1</v>
      </c>
    </row>
    <row r="3872" spans="52:95" x14ac:dyDescent="0.25">
      <c r="AZ3872" s="230" t="s">
        <v>12834</v>
      </c>
      <c r="BA3872" s="230" t="s">
        <v>5333</v>
      </c>
      <c r="BB3872" s="230">
        <v>5</v>
      </c>
      <c r="BC3872" s="194" t="s">
        <v>7836</v>
      </c>
      <c r="BD3872" s="194" t="s">
        <v>7837</v>
      </c>
      <c r="BE3872" s="194" t="s">
        <v>7838</v>
      </c>
      <c r="BF3872" s="194" t="s">
        <v>7839</v>
      </c>
      <c r="BG3872" s="194" t="s">
        <v>7840</v>
      </c>
      <c r="BH3872" s="194" t="s">
        <v>7533</v>
      </c>
      <c r="BI3872" s="194"/>
      <c r="BJ3872" s="230">
        <v>4</v>
      </c>
      <c r="BK3872" s="230" t="s">
        <v>7841</v>
      </c>
      <c r="BL3872" s="198" t="s">
        <v>7412</v>
      </c>
      <c r="CQ3872" s="199">
        <v>1</v>
      </c>
    </row>
    <row r="3873" spans="52:95" x14ac:dyDescent="0.25">
      <c r="AZ3873" s="230" t="s">
        <v>12851</v>
      </c>
      <c r="BA3873" s="230" t="s">
        <v>5332</v>
      </c>
      <c r="BB3873" s="230">
        <v>1</v>
      </c>
      <c r="BC3873" s="194" t="s">
        <v>7408</v>
      </c>
      <c r="BD3873" s="194" t="s">
        <v>14479</v>
      </c>
      <c r="BE3873" s="194" t="s">
        <v>14453</v>
      </c>
      <c r="BJ3873" s="230">
        <v>4</v>
      </c>
      <c r="BK3873" s="230" t="s">
        <v>7411</v>
      </c>
      <c r="BL3873" s="198" t="s">
        <v>7412</v>
      </c>
      <c r="CQ3873" s="199">
        <v>1</v>
      </c>
    </row>
    <row r="3874" spans="52:95" x14ac:dyDescent="0.25">
      <c r="AZ3874" s="230" t="s">
        <v>12851</v>
      </c>
      <c r="BA3874" s="230" t="s">
        <v>5332</v>
      </c>
      <c r="BB3874" s="230">
        <v>2</v>
      </c>
      <c r="BC3874" s="194" t="s">
        <v>7439</v>
      </c>
      <c r="BD3874" s="194" t="s">
        <v>14479</v>
      </c>
      <c r="BE3874" s="194" t="s">
        <v>7441</v>
      </c>
      <c r="BF3874" s="194" t="s">
        <v>7442</v>
      </c>
      <c r="BG3874" s="194" t="s">
        <v>7443</v>
      </c>
      <c r="BJ3874" s="230">
        <v>4</v>
      </c>
      <c r="BK3874" s="230" t="s">
        <v>7444</v>
      </c>
      <c r="BL3874" s="198" t="s">
        <v>7412</v>
      </c>
      <c r="CQ3874" s="199">
        <v>1</v>
      </c>
    </row>
    <row r="3875" spans="52:95" x14ac:dyDescent="0.25">
      <c r="AZ3875" s="230" t="s">
        <v>12851</v>
      </c>
      <c r="BA3875" s="230" t="s">
        <v>5332</v>
      </c>
      <c r="BB3875" s="230">
        <v>3</v>
      </c>
      <c r="BC3875" s="194" t="s">
        <v>7472</v>
      </c>
      <c r="BD3875" s="194" t="s">
        <v>14479</v>
      </c>
      <c r="BE3875" s="194" t="s">
        <v>14480</v>
      </c>
      <c r="BJ3875" s="230">
        <v>4</v>
      </c>
      <c r="BK3875" s="230" t="s">
        <v>7474</v>
      </c>
      <c r="BL3875" s="198" t="s">
        <v>7412</v>
      </c>
      <c r="CQ3875" s="199">
        <v>1</v>
      </c>
    </row>
    <row r="3876" spans="52:95" x14ac:dyDescent="0.25">
      <c r="AZ3876" s="230" t="s">
        <v>12851</v>
      </c>
      <c r="BA3876" s="230" t="s">
        <v>5332</v>
      </c>
      <c r="BB3876" s="230">
        <v>4</v>
      </c>
      <c r="BC3876" s="194" t="s">
        <v>7502</v>
      </c>
      <c r="BD3876" s="194" t="s">
        <v>14479</v>
      </c>
      <c r="BE3876" s="194" t="s">
        <v>14119</v>
      </c>
      <c r="BJ3876" s="230">
        <v>4</v>
      </c>
      <c r="BK3876" s="230" t="s">
        <v>7504</v>
      </c>
      <c r="BL3876" s="198" t="s">
        <v>7412</v>
      </c>
      <c r="CQ3876" s="199">
        <v>1</v>
      </c>
    </row>
    <row r="3877" spans="52:95" x14ac:dyDescent="0.25">
      <c r="AZ3877" s="230" t="s">
        <v>12851</v>
      </c>
      <c r="BA3877" s="230" t="s">
        <v>5332</v>
      </c>
      <c r="BB3877" s="230">
        <v>5</v>
      </c>
      <c r="BC3877" s="194" t="s">
        <v>7529</v>
      </c>
      <c r="BD3877" s="194" t="s">
        <v>14479</v>
      </c>
      <c r="BE3877" s="194" t="s">
        <v>14481</v>
      </c>
      <c r="BF3877" s="194" t="s">
        <v>7532</v>
      </c>
      <c r="BG3877" s="194" t="s">
        <v>7533</v>
      </c>
      <c r="BJ3877" s="230">
        <v>4</v>
      </c>
      <c r="BK3877" s="230" t="s">
        <v>7534</v>
      </c>
      <c r="BL3877" s="198" t="s">
        <v>7412</v>
      </c>
      <c r="CQ3877" s="199">
        <v>1</v>
      </c>
    </row>
    <row r="3878" spans="52:95" x14ac:dyDescent="0.25">
      <c r="AZ3878" s="230" t="s">
        <v>12851</v>
      </c>
      <c r="BA3878" s="230" t="s">
        <v>7562</v>
      </c>
      <c r="BB3878" s="230">
        <v>1</v>
      </c>
      <c r="BC3878" s="194" t="s">
        <v>7563</v>
      </c>
      <c r="BD3878" s="194" t="s">
        <v>14338</v>
      </c>
      <c r="BJ3878" s="230">
        <v>4</v>
      </c>
      <c r="BK3878" s="230" t="s">
        <v>7564</v>
      </c>
      <c r="BL3878" s="198" t="s">
        <v>7412</v>
      </c>
      <c r="CQ3878" s="199">
        <v>1</v>
      </c>
    </row>
    <row r="3879" spans="52:95" x14ac:dyDescent="0.25">
      <c r="AZ3879" s="230" t="s">
        <v>12851</v>
      </c>
      <c r="BA3879" s="230" t="s">
        <v>7562</v>
      </c>
      <c r="BB3879" s="230">
        <v>2</v>
      </c>
      <c r="BC3879" s="194" t="s">
        <v>7589</v>
      </c>
      <c r="BD3879" s="194" t="s">
        <v>7590</v>
      </c>
      <c r="BE3879" s="194" t="s">
        <v>7591</v>
      </c>
      <c r="BF3879" s="194" t="s">
        <v>7443</v>
      </c>
      <c r="BG3879" s="194" t="s">
        <v>7442</v>
      </c>
      <c r="BH3879" s="230" t="s">
        <v>7592</v>
      </c>
      <c r="BJ3879" s="230">
        <v>4</v>
      </c>
      <c r="BK3879" s="230" t="s">
        <v>7593</v>
      </c>
      <c r="BL3879" s="198" t="s">
        <v>7412</v>
      </c>
      <c r="CQ3879" s="199">
        <v>1</v>
      </c>
    </row>
    <row r="3880" spans="52:95" x14ac:dyDescent="0.25">
      <c r="AZ3880" s="230" t="s">
        <v>12851</v>
      </c>
      <c r="BA3880" s="230" t="s">
        <v>7562</v>
      </c>
      <c r="BB3880" s="230">
        <v>3</v>
      </c>
      <c r="BC3880" s="194" t="s">
        <v>7620</v>
      </c>
      <c r="BD3880" s="194" t="s">
        <v>14480</v>
      </c>
      <c r="BJ3880" s="230">
        <v>4</v>
      </c>
      <c r="BK3880" s="230" t="s">
        <v>7622</v>
      </c>
      <c r="BL3880" s="198" t="s">
        <v>7412</v>
      </c>
      <c r="CQ3880" s="199">
        <v>1</v>
      </c>
    </row>
    <row r="3881" spans="52:95" x14ac:dyDescent="0.25">
      <c r="AZ3881" s="230" t="s">
        <v>12851</v>
      </c>
      <c r="BA3881" s="230" t="s">
        <v>7562</v>
      </c>
      <c r="BB3881" s="230">
        <v>4</v>
      </c>
      <c r="BC3881" s="194" t="s">
        <v>7649</v>
      </c>
      <c r="BD3881" s="194" t="s">
        <v>7650</v>
      </c>
      <c r="BE3881" s="194" t="s">
        <v>7651</v>
      </c>
      <c r="BF3881" s="194" t="s">
        <v>7652</v>
      </c>
      <c r="BG3881" s="194" t="s">
        <v>7653</v>
      </c>
      <c r="BH3881" s="230" t="s">
        <v>7654</v>
      </c>
      <c r="BI3881" s="230" t="s">
        <v>7655</v>
      </c>
      <c r="BJ3881" s="230">
        <v>4</v>
      </c>
      <c r="BK3881" s="230" t="s">
        <v>7656</v>
      </c>
      <c r="BL3881" s="198" t="s">
        <v>7412</v>
      </c>
      <c r="CQ3881" s="199">
        <v>1</v>
      </c>
    </row>
    <row r="3882" spans="52:95" x14ac:dyDescent="0.25">
      <c r="AZ3882" s="230" t="s">
        <v>12851</v>
      </c>
      <c r="BA3882" s="230" t="s">
        <v>7562</v>
      </c>
      <c r="BB3882" s="230">
        <v>5</v>
      </c>
      <c r="BC3882" s="194" t="s">
        <v>7686</v>
      </c>
      <c r="BD3882" s="194" t="s">
        <v>7687</v>
      </c>
      <c r="BE3882" s="194" t="s">
        <v>7688</v>
      </c>
      <c r="BF3882" s="194" t="s">
        <v>7689</v>
      </c>
      <c r="BG3882" s="194" t="s">
        <v>7690</v>
      </c>
      <c r="BH3882" s="230" t="s">
        <v>7691</v>
      </c>
      <c r="BJ3882" s="230">
        <v>4</v>
      </c>
      <c r="BK3882" s="230" t="s">
        <v>7692</v>
      </c>
      <c r="BL3882" s="198" t="s">
        <v>7412</v>
      </c>
      <c r="CQ3882" s="199">
        <v>1</v>
      </c>
    </row>
    <row r="3883" spans="52:95" x14ac:dyDescent="0.25">
      <c r="AZ3883" s="230" t="s">
        <v>12851</v>
      </c>
      <c r="BA3883" s="230" t="s">
        <v>5333</v>
      </c>
      <c r="BB3883" s="230">
        <v>1</v>
      </c>
      <c r="BC3883" s="194" t="s">
        <v>7719</v>
      </c>
      <c r="BD3883" s="194" t="s">
        <v>14453</v>
      </c>
      <c r="BH3883" s="194"/>
      <c r="BI3883" s="194"/>
      <c r="BJ3883" s="230">
        <v>4</v>
      </c>
      <c r="BK3883" s="230" t="s">
        <v>7720</v>
      </c>
      <c r="BL3883" s="198" t="s">
        <v>7412</v>
      </c>
      <c r="CQ3883" s="199">
        <v>1</v>
      </c>
    </row>
    <row r="3884" spans="52:95" x14ac:dyDescent="0.25">
      <c r="AZ3884" s="230" t="s">
        <v>12851</v>
      </c>
      <c r="BA3884" s="230" t="s">
        <v>5333</v>
      </c>
      <c r="BB3884" s="230">
        <v>2</v>
      </c>
      <c r="BC3884" s="194" t="s">
        <v>7745</v>
      </c>
      <c r="BD3884" s="194" t="s">
        <v>7746</v>
      </c>
      <c r="BE3884" s="194" t="s">
        <v>7747</v>
      </c>
      <c r="BF3884" s="194" t="s">
        <v>7748</v>
      </c>
      <c r="BG3884" s="194" t="s">
        <v>7749</v>
      </c>
      <c r="BH3884" s="194" t="s">
        <v>7750</v>
      </c>
      <c r="BI3884" s="194"/>
      <c r="BJ3884" s="230">
        <v>4</v>
      </c>
      <c r="BK3884" s="230" t="s">
        <v>7751</v>
      </c>
      <c r="BL3884" s="198" t="s">
        <v>7412</v>
      </c>
      <c r="CQ3884" s="199">
        <v>1</v>
      </c>
    </row>
    <row r="3885" spans="52:95" x14ac:dyDescent="0.25">
      <c r="AZ3885" s="230" t="s">
        <v>12851</v>
      </c>
      <c r="BA3885" s="230" t="s">
        <v>5333</v>
      </c>
      <c r="BB3885" s="230">
        <v>3</v>
      </c>
      <c r="BC3885" s="194" t="s">
        <v>7781</v>
      </c>
      <c r="BD3885" s="194" t="s">
        <v>14482</v>
      </c>
      <c r="BE3885" s="194" t="s">
        <v>14480</v>
      </c>
      <c r="BH3885" s="194"/>
      <c r="BI3885" s="194"/>
      <c r="BJ3885" s="230">
        <v>4</v>
      </c>
      <c r="BK3885" s="230" t="s">
        <v>7782</v>
      </c>
      <c r="BL3885" s="198" t="s">
        <v>7412</v>
      </c>
      <c r="CQ3885" s="199">
        <v>1</v>
      </c>
    </row>
    <row r="3886" spans="52:95" x14ac:dyDescent="0.25">
      <c r="AZ3886" s="230" t="s">
        <v>12851</v>
      </c>
      <c r="BA3886" s="230" t="s">
        <v>5333</v>
      </c>
      <c r="BB3886" s="230">
        <v>4</v>
      </c>
      <c r="BC3886" s="194" t="s">
        <v>7806</v>
      </c>
      <c r="BD3886" s="194" t="s">
        <v>7807</v>
      </c>
      <c r="BE3886" s="194" t="s">
        <v>7808</v>
      </c>
      <c r="BF3886" s="194" t="s">
        <v>7654</v>
      </c>
      <c r="BG3886" s="194" t="s">
        <v>7809</v>
      </c>
      <c r="BH3886" s="194" t="s">
        <v>7810</v>
      </c>
      <c r="BI3886" s="194" t="s">
        <v>7811</v>
      </c>
      <c r="BJ3886" s="230">
        <v>4</v>
      </c>
      <c r="BK3886" s="230" t="s">
        <v>7812</v>
      </c>
      <c r="BL3886" s="198" t="s">
        <v>7412</v>
      </c>
      <c r="CQ3886" s="199">
        <v>1</v>
      </c>
    </row>
    <row r="3887" spans="52:95" x14ac:dyDescent="0.25">
      <c r="AZ3887" s="230" t="s">
        <v>12851</v>
      </c>
      <c r="BA3887" s="230" t="s">
        <v>5333</v>
      </c>
      <c r="BB3887" s="230">
        <v>5</v>
      </c>
      <c r="BC3887" s="194" t="s">
        <v>7836</v>
      </c>
      <c r="BD3887" s="194" t="s">
        <v>7837</v>
      </c>
      <c r="BE3887" s="194" t="s">
        <v>7838</v>
      </c>
      <c r="BF3887" s="194" t="s">
        <v>7839</v>
      </c>
      <c r="BG3887" s="194" t="s">
        <v>7840</v>
      </c>
      <c r="BH3887" s="194" t="s">
        <v>7533</v>
      </c>
      <c r="BI3887" s="194"/>
      <c r="BJ3887" s="230">
        <v>4</v>
      </c>
      <c r="BK3887" s="230" t="s">
        <v>7841</v>
      </c>
      <c r="BL3887" s="198" t="s">
        <v>7412</v>
      </c>
      <c r="CQ3887" s="199">
        <v>1</v>
      </c>
    </row>
    <row r="3888" spans="52:95" x14ac:dyDescent="0.25">
      <c r="AZ3888" s="230" t="s">
        <v>12866</v>
      </c>
      <c r="BA3888" s="230" t="s">
        <v>5332</v>
      </c>
      <c r="BB3888" s="230">
        <v>1</v>
      </c>
      <c r="BC3888" s="194" t="s">
        <v>7408</v>
      </c>
      <c r="BD3888" s="194" t="s">
        <v>14483</v>
      </c>
      <c r="BE3888" s="194" t="s">
        <v>14453</v>
      </c>
      <c r="BF3888" s="194" t="s">
        <v>13968</v>
      </c>
      <c r="BJ3888" s="230">
        <v>4</v>
      </c>
      <c r="BK3888" s="230" t="s">
        <v>7411</v>
      </c>
      <c r="BL3888" s="198" t="s">
        <v>7412</v>
      </c>
      <c r="CQ3888" s="199">
        <v>1</v>
      </c>
    </row>
    <row r="3889" spans="52:95" x14ac:dyDescent="0.25">
      <c r="AZ3889" s="230" t="s">
        <v>12866</v>
      </c>
      <c r="BA3889" s="230" t="s">
        <v>5332</v>
      </c>
      <c r="BB3889" s="230">
        <v>2</v>
      </c>
      <c r="BC3889" s="194" t="s">
        <v>7439</v>
      </c>
      <c r="BD3889" s="194" t="s">
        <v>14483</v>
      </c>
      <c r="BE3889" s="194" t="s">
        <v>7441</v>
      </c>
      <c r="BF3889" s="194" t="s">
        <v>7442</v>
      </c>
      <c r="BG3889" s="194" t="s">
        <v>7443</v>
      </c>
      <c r="BJ3889" s="230">
        <v>4</v>
      </c>
      <c r="BK3889" s="230" t="s">
        <v>7444</v>
      </c>
      <c r="BL3889" s="198" t="s">
        <v>7412</v>
      </c>
      <c r="CQ3889" s="199">
        <v>1</v>
      </c>
    </row>
    <row r="3890" spans="52:95" x14ac:dyDescent="0.25">
      <c r="AZ3890" s="230" t="s">
        <v>12866</v>
      </c>
      <c r="BA3890" s="230" t="s">
        <v>5332</v>
      </c>
      <c r="BB3890" s="230">
        <v>3</v>
      </c>
      <c r="BC3890" s="194" t="s">
        <v>7472</v>
      </c>
      <c r="BD3890" s="194" t="s">
        <v>14483</v>
      </c>
      <c r="BE3890" s="194" t="s">
        <v>14484</v>
      </c>
      <c r="BJ3890" s="230">
        <v>4</v>
      </c>
      <c r="BK3890" s="230" t="s">
        <v>7474</v>
      </c>
      <c r="BL3890" s="198" t="s">
        <v>7412</v>
      </c>
      <c r="CQ3890" s="199">
        <v>1</v>
      </c>
    </row>
    <row r="3891" spans="52:95" x14ac:dyDescent="0.25">
      <c r="AZ3891" s="230" t="s">
        <v>12866</v>
      </c>
      <c r="BA3891" s="230" t="s">
        <v>5332</v>
      </c>
      <c r="BB3891" s="230">
        <v>4</v>
      </c>
      <c r="BC3891" s="194" t="s">
        <v>7502</v>
      </c>
      <c r="BD3891" s="194" t="s">
        <v>14483</v>
      </c>
      <c r="BE3891" s="194" t="s">
        <v>14119</v>
      </c>
      <c r="BJ3891" s="230">
        <v>4</v>
      </c>
      <c r="BK3891" s="230" t="s">
        <v>7504</v>
      </c>
      <c r="BL3891" s="198" t="s">
        <v>7412</v>
      </c>
      <c r="CQ3891" s="199">
        <v>1</v>
      </c>
    </row>
    <row r="3892" spans="52:95" x14ac:dyDescent="0.25">
      <c r="AZ3892" s="230" t="s">
        <v>12866</v>
      </c>
      <c r="BA3892" s="230" t="s">
        <v>5332</v>
      </c>
      <c r="BB3892" s="230">
        <v>5</v>
      </c>
      <c r="BC3892" s="194" t="s">
        <v>7529</v>
      </c>
      <c r="BD3892" s="194" t="s">
        <v>14483</v>
      </c>
      <c r="BE3892" s="194" t="s">
        <v>14485</v>
      </c>
      <c r="BF3892" s="194" t="s">
        <v>7532</v>
      </c>
      <c r="BG3892" s="194" t="s">
        <v>7533</v>
      </c>
      <c r="BJ3892" s="230">
        <v>4</v>
      </c>
      <c r="BK3892" s="230" t="s">
        <v>7534</v>
      </c>
      <c r="BL3892" s="198" t="s">
        <v>7412</v>
      </c>
      <c r="CQ3892" s="199">
        <v>1</v>
      </c>
    </row>
    <row r="3893" spans="52:95" x14ac:dyDescent="0.25">
      <c r="AZ3893" s="230" t="s">
        <v>12866</v>
      </c>
      <c r="BA3893" s="230" t="s">
        <v>7562</v>
      </c>
      <c r="BB3893" s="230">
        <v>1</v>
      </c>
      <c r="BC3893" s="194" t="s">
        <v>7563</v>
      </c>
      <c r="BD3893" s="194" t="s">
        <v>14486</v>
      </c>
      <c r="BJ3893" s="230">
        <v>4</v>
      </c>
      <c r="BK3893" s="230" t="s">
        <v>7564</v>
      </c>
      <c r="BL3893" s="198" t="s">
        <v>7412</v>
      </c>
      <c r="CQ3893" s="199">
        <v>1</v>
      </c>
    </row>
    <row r="3894" spans="52:95" x14ac:dyDescent="0.25">
      <c r="AZ3894" s="230" t="s">
        <v>12866</v>
      </c>
      <c r="BA3894" s="230" t="s">
        <v>7562</v>
      </c>
      <c r="BB3894" s="230">
        <v>2</v>
      </c>
      <c r="BC3894" s="194" t="s">
        <v>7589</v>
      </c>
      <c r="BD3894" s="194" t="s">
        <v>7590</v>
      </c>
      <c r="BE3894" s="194" t="s">
        <v>7591</v>
      </c>
      <c r="BF3894" s="194" t="s">
        <v>7443</v>
      </c>
      <c r="BG3894" s="194" t="s">
        <v>7442</v>
      </c>
      <c r="BH3894" s="230" t="s">
        <v>7592</v>
      </c>
      <c r="BJ3894" s="230">
        <v>4</v>
      </c>
      <c r="BK3894" s="230" t="s">
        <v>7593</v>
      </c>
      <c r="BL3894" s="198" t="s">
        <v>7412</v>
      </c>
      <c r="CQ3894" s="199">
        <v>1</v>
      </c>
    </row>
    <row r="3895" spans="52:95" x14ac:dyDescent="0.25">
      <c r="AZ3895" s="230" t="s">
        <v>12866</v>
      </c>
      <c r="BA3895" s="230" t="s">
        <v>7562</v>
      </c>
      <c r="BB3895" s="230">
        <v>3</v>
      </c>
      <c r="BC3895" s="194" t="s">
        <v>7620</v>
      </c>
      <c r="BD3895" s="194" t="s">
        <v>14484</v>
      </c>
      <c r="BJ3895" s="230">
        <v>4</v>
      </c>
      <c r="BK3895" s="230" t="s">
        <v>7622</v>
      </c>
      <c r="BL3895" s="198" t="s">
        <v>7412</v>
      </c>
      <c r="CQ3895" s="199">
        <v>1</v>
      </c>
    </row>
    <row r="3896" spans="52:95" x14ac:dyDescent="0.25">
      <c r="AZ3896" s="230" t="s">
        <v>12866</v>
      </c>
      <c r="BA3896" s="230" t="s">
        <v>7562</v>
      </c>
      <c r="BB3896" s="230">
        <v>4</v>
      </c>
      <c r="BC3896" s="194" t="s">
        <v>7649</v>
      </c>
      <c r="BD3896" s="194" t="s">
        <v>7650</v>
      </c>
      <c r="BE3896" s="194" t="s">
        <v>7651</v>
      </c>
      <c r="BF3896" s="194" t="s">
        <v>7652</v>
      </c>
      <c r="BG3896" s="194" t="s">
        <v>7653</v>
      </c>
      <c r="BH3896" s="230" t="s">
        <v>7654</v>
      </c>
      <c r="BI3896" s="230" t="s">
        <v>7655</v>
      </c>
      <c r="BJ3896" s="230">
        <v>4</v>
      </c>
      <c r="BK3896" s="230" t="s">
        <v>7656</v>
      </c>
      <c r="BL3896" s="198" t="s">
        <v>7412</v>
      </c>
      <c r="CQ3896" s="199">
        <v>1</v>
      </c>
    </row>
    <row r="3897" spans="52:95" x14ac:dyDescent="0.25">
      <c r="AZ3897" s="230" t="s">
        <v>12866</v>
      </c>
      <c r="BA3897" s="230" t="s">
        <v>7562</v>
      </c>
      <c r="BB3897" s="230">
        <v>5</v>
      </c>
      <c r="BC3897" s="194" t="s">
        <v>7686</v>
      </c>
      <c r="BD3897" s="194" t="s">
        <v>7687</v>
      </c>
      <c r="BE3897" s="194" t="s">
        <v>7688</v>
      </c>
      <c r="BF3897" s="194" t="s">
        <v>7689</v>
      </c>
      <c r="BG3897" s="194" t="s">
        <v>7690</v>
      </c>
      <c r="BH3897" s="230" t="s">
        <v>7691</v>
      </c>
      <c r="BJ3897" s="230">
        <v>4</v>
      </c>
      <c r="BK3897" s="230" t="s">
        <v>7692</v>
      </c>
      <c r="BL3897" s="198" t="s">
        <v>7412</v>
      </c>
      <c r="CQ3897" s="199">
        <v>1</v>
      </c>
    </row>
    <row r="3898" spans="52:95" x14ac:dyDescent="0.25">
      <c r="AZ3898" s="230" t="s">
        <v>12866</v>
      </c>
      <c r="BA3898" s="230" t="s">
        <v>5333</v>
      </c>
      <c r="BB3898" s="230">
        <v>1</v>
      </c>
      <c r="BC3898" s="194" t="s">
        <v>7719</v>
      </c>
      <c r="BD3898" s="194" t="s">
        <v>14453</v>
      </c>
      <c r="BE3898" s="194" t="s">
        <v>13968</v>
      </c>
      <c r="BH3898" s="194"/>
      <c r="BI3898" s="194"/>
      <c r="BJ3898" s="230">
        <v>4</v>
      </c>
      <c r="BK3898" s="230" t="s">
        <v>7720</v>
      </c>
      <c r="BL3898" s="198" t="s">
        <v>7412</v>
      </c>
      <c r="CQ3898" s="199">
        <v>1</v>
      </c>
    </row>
    <row r="3899" spans="52:95" x14ac:dyDescent="0.25">
      <c r="AZ3899" s="230" t="s">
        <v>12866</v>
      </c>
      <c r="BA3899" s="230" t="s">
        <v>5333</v>
      </c>
      <c r="BB3899" s="230">
        <v>2</v>
      </c>
      <c r="BC3899" s="194" t="s">
        <v>7745</v>
      </c>
      <c r="BD3899" s="194" t="s">
        <v>7746</v>
      </c>
      <c r="BE3899" s="194" t="s">
        <v>7747</v>
      </c>
      <c r="BF3899" s="194" t="s">
        <v>7748</v>
      </c>
      <c r="BG3899" s="194" t="s">
        <v>7749</v>
      </c>
      <c r="BH3899" s="194" t="s">
        <v>7750</v>
      </c>
      <c r="BI3899" s="194"/>
      <c r="BJ3899" s="230">
        <v>4</v>
      </c>
      <c r="BK3899" s="230" t="s">
        <v>7751</v>
      </c>
      <c r="BL3899" s="198" t="s">
        <v>7412</v>
      </c>
      <c r="CQ3899" s="199">
        <v>1</v>
      </c>
    </row>
    <row r="3900" spans="52:95" x14ac:dyDescent="0.25">
      <c r="AZ3900" s="230" t="s">
        <v>12866</v>
      </c>
      <c r="BA3900" s="230" t="s">
        <v>5333</v>
      </c>
      <c r="BB3900" s="230">
        <v>3</v>
      </c>
      <c r="BC3900" s="194" t="s">
        <v>7781</v>
      </c>
      <c r="BD3900" s="194" t="s">
        <v>14487</v>
      </c>
      <c r="BE3900" s="194" t="s">
        <v>14484</v>
      </c>
      <c r="BH3900" s="194"/>
      <c r="BI3900" s="194"/>
      <c r="BJ3900" s="230">
        <v>4</v>
      </c>
      <c r="BK3900" s="230" t="s">
        <v>7782</v>
      </c>
      <c r="BL3900" s="198" t="s">
        <v>7412</v>
      </c>
      <c r="CQ3900" s="199">
        <v>1</v>
      </c>
    </row>
    <row r="3901" spans="52:95" x14ac:dyDescent="0.25">
      <c r="AZ3901" s="230" t="s">
        <v>12866</v>
      </c>
      <c r="BA3901" s="230" t="s">
        <v>5333</v>
      </c>
      <c r="BB3901" s="230">
        <v>4</v>
      </c>
      <c r="BC3901" s="194" t="s">
        <v>7806</v>
      </c>
      <c r="BD3901" s="194" t="s">
        <v>7807</v>
      </c>
      <c r="BE3901" s="194" t="s">
        <v>7808</v>
      </c>
      <c r="BF3901" s="194" t="s">
        <v>7654</v>
      </c>
      <c r="BG3901" s="194" t="s">
        <v>7809</v>
      </c>
      <c r="BH3901" s="194" t="s">
        <v>7810</v>
      </c>
      <c r="BI3901" s="194" t="s">
        <v>7811</v>
      </c>
      <c r="BJ3901" s="230">
        <v>4</v>
      </c>
      <c r="BK3901" s="230" t="s">
        <v>7812</v>
      </c>
      <c r="BL3901" s="198" t="s">
        <v>7412</v>
      </c>
      <c r="CQ3901" s="199">
        <v>1</v>
      </c>
    </row>
    <row r="3902" spans="52:95" x14ac:dyDescent="0.25">
      <c r="AZ3902" s="230" t="s">
        <v>12866</v>
      </c>
      <c r="BA3902" s="230" t="s">
        <v>5333</v>
      </c>
      <c r="BB3902" s="230">
        <v>5</v>
      </c>
      <c r="BC3902" s="194" t="s">
        <v>7836</v>
      </c>
      <c r="BD3902" s="194" t="s">
        <v>7837</v>
      </c>
      <c r="BE3902" s="194" t="s">
        <v>7838</v>
      </c>
      <c r="BF3902" s="194" t="s">
        <v>7839</v>
      </c>
      <c r="BG3902" s="194" t="s">
        <v>7840</v>
      </c>
      <c r="BH3902" s="194" t="s">
        <v>7533</v>
      </c>
      <c r="BI3902" s="194"/>
      <c r="BJ3902" s="230">
        <v>4</v>
      </c>
      <c r="BK3902" s="230" t="s">
        <v>7841</v>
      </c>
      <c r="BL3902" s="198" t="s">
        <v>7412</v>
      </c>
      <c r="CQ3902" s="199">
        <v>1</v>
      </c>
    </row>
    <row r="3903" spans="52:95" x14ac:dyDescent="0.25">
      <c r="AZ3903" s="230" t="s">
        <v>12885</v>
      </c>
      <c r="BA3903" s="230" t="s">
        <v>5332</v>
      </c>
      <c r="BB3903" s="230">
        <v>1</v>
      </c>
      <c r="BC3903" s="194" t="s">
        <v>7408</v>
      </c>
      <c r="BD3903" s="194" t="s">
        <v>14488</v>
      </c>
      <c r="BE3903" s="194" t="s">
        <v>14453</v>
      </c>
      <c r="BF3903" s="194" t="s">
        <v>13529</v>
      </c>
      <c r="BJ3903" s="230">
        <v>4</v>
      </c>
      <c r="BK3903" s="230" t="s">
        <v>7411</v>
      </c>
      <c r="BL3903" s="198" t="s">
        <v>7412</v>
      </c>
      <c r="CQ3903" s="199">
        <v>1</v>
      </c>
    </row>
    <row r="3904" spans="52:95" x14ac:dyDescent="0.25">
      <c r="AZ3904" s="230" t="s">
        <v>12885</v>
      </c>
      <c r="BA3904" s="230" t="s">
        <v>5332</v>
      </c>
      <c r="BB3904" s="230">
        <v>2</v>
      </c>
      <c r="BC3904" s="194" t="s">
        <v>7439</v>
      </c>
      <c r="BD3904" s="194" t="s">
        <v>14488</v>
      </c>
      <c r="BE3904" s="194" t="s">
        <v>7441</v>
      </c>
      <c r="BF3904" s="194" t="s">
        <v>7442</v>
      </c>
      <c r="BG3904" s="194" t="s">
        <v>7443</v>
      </c>
      <c r="BJ3904" s="230">
        <v>4</v>
      </c>
      <c r="BK3904" s="230" t="s">
        <v>7444</v>
      </c>
      <c r="BL3904" s="198" t="s">
        <v>7412</v>
      </c>
      <c r="CQ3904" s="199">
        <v>1</v>
      </c>
    </row>
    <row r="3905" spans="52:95" x14ac:dyDescent="0.25">
      <c r="AZ3905" s="230" t="s">
        <v>12885</v>
      </c>
      <c r="BA3905" s="230" t="s">
        <v>5332</v>
      </c>
      <c r="BB3905" s="230">
        <v>3</v>
      </c>
      <c r="BC3905" s="194" t="s">
        <v>7472</v>
      </c>
      <c r="BD3905" s="194" t="s">
        <v>14488</v>
      </c>
      <c r="BE3905" s="194" t="s">
        <v>14489</v>
      </c>
      <c r="BJ3905" s="230">
        <v>4</v>
      </c>
      <c r="BK3905" s="230" t="s">
        <v>7474</v>
      </c>
      <c r="BL3905" s="198" t="s">
        <v>7412</v>
      </c>
      <c r="CQ3905" s="199">
        <v>1</v>
      </c>
    </row>
    <row r="3906" spans="52:95" x14ac:dyDescent="0.25">
      <c r="AZ3906" s="230" t="s">
        <v>12885</v>
      </c>
      <c r="BA3906" s="230" t="s">
        <v>5332</v>
      </c>
      <c r="BB3906" s="230">
        <v>4</v>
      </c>
      <c r="BC3906" s="194" t="s">
        <v>7502</v>
      </c>
      <c r="BD3906" s="194" t="s">
        <v>14488</v>
      </c>
      <c r="BE3906" s="194" t="s">
        <v>14119</v>
      </c>
      <c r="BJ3906" s="230">
        <v>4</v>
      </c>
      <c r="BK3906" s="230" t="s">
        <v>7504</v>
      </c>
      <c r="BL3906" s="198" t="s">
        <v>7412</v>
      </c>
      <c r="CQ3906" s="199">
        <v>1</v>
      </c>
    </row>
    <row r="3907" spans="52:95" x14ac:dyDescent="0.25">
      <c r="AZ3907" s="230" t="s">
        <v>12885</v>
      </c>
      <c r="BA3907" s="230" t="s">
        <v>5332</v>
      </c>
      <c r="BB3907" s="230">
        <v>5</v>
      </c>
      <c r="BC3907" s="194" t="s">
        <v>7529</v>
      </c>
      <c r="BD3907" s="194" t="s">
        <v>14488</v>
      </c>
      <c r="BE3907" s="194" t="s">
        <v>14490</v>
      </c>
      <c r="BF3907" s="194" t="s">
        <v>7532</v>
      </c>
      <c r="BG3907" s="194" t="s">
        <v>7533</v>
      </c>
      <c r="BJ3907" s="230">
        <v>4</v>
      </c>
      <c r="BK3907" s="230" t="s">
        <v>7534</v>
      </c>
      <c r="BL3907" s="198" t="s">
        <v>7412</v>
      </c>
      <c r="CQ3907" s="199">
        <v>1</v>
      </c>
    </row>
    <row r="3908" spans="52:95" x14ac:dyDescent="0.25">
      <c r="AZ3908" s="230" t="s">
        <v>12885</v>
      </c>
      <c r="BA3908" s="230" t="s">
        <v>7562</v>
      </c>
      <c r="BB3908" s="230">
        <v>1</v>
      </c>
      <c r="BC3908" s="194" t="s">
        <v>7563</v>
      </c>
      <c r="BD3908" s="194" t="s">
        <v>14491</v>
      </c>
      <c r="BJ3908" s="230">
        <v>4</v>
      </c>
      <c r="BK3908" s="230" t="s">
        <v>7564</v>
      </c>
      <c r="BL3908" s="198" t="s">
        <v>7412</v>
      </c>
      <c r="CQ3908" s="199">
        <v>1</v>
      </c>
    </row>
    <row r="3909" spans="52:95" x14ac:dyDescent="0.25">
      <c r="AZ3909" s="230" t="s">
        <v>12885</v>
      </c>
      <c r="BA3909" s="230" t="s">
        <v>7562</v>
      </c>
      <c r="BB3909" s="230">
        <v>2</v>
      </c>
      <c r="BC3909" s="194" t="s">
        <v>7589</v>
      </c>
      <c r="BD3909" s="194" t="s">
        <v>7590</v>
      </c>
      <c r="BE3909" s="194" t="s">
        <v>7591</v>
      </c>
      <c r="BF3909" s="194" t="s">
        <v>7443</v>
      </c>
      <c r="BG3909" s="194" t="s">
        <v>7442</v>
      </c>
      <c r="BH3909" s="230" t="s">
        <v>7592</v>
      </c>
      <c r="BJ3909" s="230">
        <v>4</v>
      </c>
      <c r="BK3909" s="230" t="s">
        <v>7593</v>
      </c>
      <c r="BL3909" s="198" t="s">
        <v>7412</v>
      </c>
      <c r="CQ3909" s="199">
        <v>1</v>
      </c>
    </row>
    <row r="3910" spans="52:95" x14ac:dyDescent="0.25">
      <c r="AZ3910" s="230" t="s">
        <v>12885</v>
      </c>
      <c r="BA3910" s="230" t="s">
        <v>7562</v>
      </c>
      <c r="BB3910" s="230">
        <v>3</v>
      </c>
      <c r="BC3910" s="194" t="s">
        <v>7620</v>
      </c>
      <c r="BD3910" s="194" t="s">
        <v>14489</v>
      </c>
      <c r="BJ3910" s="230">
        <v>4</v>
      </c>
      <c r="BK3910" s="230" t="s">
        <v>7622</v>
      </c>
      <c r="BL3910" s="198" t="s">
        <v>7412</v>
      </c>
      <c r="CQ3910" s="199">
        <v>1</v>
      </c>
    </row>
    <row r="3911" spans="52:95" x14ac:dyDescent="0.25">
      <c r="AZ3911" s="230" t="s">
        <v>12885</v>
      </c>
      <c r="BA3911" s="230" t="s">
        <v>7562</v>
      </c>
      <c r="BB3911" s="230">
        <v>4</v>
      </c>
      <c r="BC3911" s="194" t="s">
        <v>7649</v>
      </c>
      <c r="BD3911" s="194" t="s">
        <v>7650</v>
      </c>
      <c r="BE3911" s="194" t="s">
        <v>7651</v>
      </c>
      <c r="BF3911" s="194" t="s">
        <v>7652</v>
      </c>
      <c r="BG3911" s="194" t="s">
        <v>7653</v>
      </c>
      <c r="BH3911" s="230" t="s">
        <v>7654</v>
      </c>
      <c r="BI3911" s="230" t="s">
        <v>7655</v>
      </c>
      <c r="BJ3911" s="230">
        <v>4</v>
      </c>
      <c r="BK3911" s="230" t="s">
        <v>7656</v>
      </c>
      <c r="BL3911" s="198" t="s">
        <v>7412</v>
      </c>
      <c r="CQ3911" s="199">
        <v>1</v>
      </c>
    </row>
    <row r="3912" spans="52:95" x14ac:dyDescent="0.25">
      <c r="AZ3912" s="230" t="s">
        <v>12885</v>
      </c>
      <c r="BA3912" s="230" t="s">
        <v>7562</v>
      </c>
      <c r="BB3912" s="230">
        <v>5</v>
      </c>
      <c r="BC3912" s="194" t="s">
        <v>7686</v>
      </c>
      <c r="BD3912" s="194" t="s">
        <v>7687</v>
      </c>
      <c r="BE3912" s="194" t="s">
        <v>7688</v>
      </c>
      <c r="BF3912" s="194" t="s">
        <v>7689</v>
      </c>
      <c r="BG3912" s="194" t="s">
        <v>7690</v>
      </c>
      <c r="BH3912" s="230" t="s">
        <v>7691</v>
      </c>
      <c r="BJ3912" s="230">
        <v>4</v>
      </c>
      <c r="BK3912" s="230" t="s">
        <v>7692</v>
      </c>
      <c r="BL3912" s="198" t="s">
        <v>7412</v>
      </c>
      <c r="CQ3912" s="199">
        <v>1</v>
      </c>
    </row>
    <row r="3913" spans="52:95" x14ac:dyDescent="0.25">
      <c r="AZ3913" s="230" t="s">
        <v>12885</v>
      </c>
      <c r="BA3913" s="230" t="s">
        <v>5333</v>
      </c>
      <c r="BB3913" s="230">
        <v>1</v>
      </c>
      <c r="BC3913" s="194" t="s">
        <v>7719</v>
      </c>
      <c r="BD3913" s="194" t="s">
        <v>14453</v>
      </c>
      <c r="BE3913" s="194" t="s">
        <v>13529</v>
      </c>
      <c r="BH3913" s="194"/>
      <c r="BI3913" s="194"/>
      <c r="BJ3913" s="230">
        <v>4</v>
      </c>
      <c r="BK3913" s="230" t="s">
        <v>7720</v>
      </c>
      <c r="BL3913" s="198" t="s">
        <v>7412</v>
      </c>
      <c r="CQ3913" s="199">
        <v>1</v>
      </c>
    </row>
    <row r="3914" spans="52:95" x14ac:dyDescent="0.25">
      <c r="AZ3914" s="230" t="s">
        <v>12885</v>
      </c>
      <c r="BA3914" s="230" t="s">
        <v>5333</v>
      </c>
      <c r="BB3914" s="230">
        <v>2</v>
      </c>
      <c r="BC3914" s="194" t="s">
        <v>7745</v>
      </c>
      <c r="BD3914" s="194" t="s">
        <v>7746</v>
      </c>
      <c r="BE3914" s="194" t="s">
        <v>7747</v>
      </c>
      <c r="BF3914" s="194" t="s">
        <v>7748</v>
      </c>
      <c r="BG3914" s="194" t="s">
        <v>7749</v>
      </c>
      <c r="BH3914" s="194" t="s">
        <v>7750</v>
      </c>
      <c r="BI3914" s="194"/>
      <c r="BJ3914" s="230">
        <v>4</v>
      </c>
      <c r="BK3914" s="230" t="s">
        <v>7751</v>
      </c>
      <c r="BL3914" s="198" t="s">
        <v>7412</v>
      </c>
      <c r="CQ3914" s="199">
        <v>1</v>
      </c>
    </row>
    <row r="3915" spans="52:95" x14ac:dyDescent="0.25">
      <c r="AZ3915" s="230" t="s">
        <v>12885</v>
      </c>
      <c r="BA3915" s="230" t="s">
        <v>5333</v>
      </c>
      <c r="BB3915" s="230">
        <v>3</v>
      </c>
      <c r="BC3915" s="194" t="s">
        <v>7781</v>
      </c>
      <c r="BD3915" s="194" t="s">
        <v>14492</v>
      </c>
      <c r="BE3915" s="194" t="s">
        <v>14489</v>
      </c>
      <c r="BH3915" s="194"/>
      <c r="BI3915" s="194"/>
      <c r="BJ3915" s="230">
        <v>4</v>
      </c>
      <c r="BK3915" s="230" t="s">
        <v>7782</v>
      </c>
      <c r="BL3915" s="198" t="s">
        <v>7412</v>
      </c>
      <c r="CQ3915" s="199">
        <v>1</v>
      </c>
    </row>
    <row r="3916" spans="52:95" x14ac:dyDescent="0.25">
      <c r="AZ3916" s="230" t="s">
        <v>12885</v>
      </c>
      <c r="BA3916" s="230" t="s">
        <v>5333</v>
      </c>
      <c r="BB3916" s="230">
        <v>4</v>
      </c>
      <c r="BC3916" s="194" t="s">
        <v>7806</v>
      </c>
      <c r="BD3916" s="194" t="s">
        <v>7807</v>
      </c>
      <c r="BE3916" s="194" t="s">
        <v>7808</v>
      </c>
      <c r="BF3916" s="194" t="s">
        <v>7654</v>
      </c>
      <c r="BG3916" s="194" t="s">
        <v>7809</v>
      </c>
      <c r="BH3916" s="194" t="s">
        <v>7810</v>
      </c>
      <c r="BI3916" s="194" t="s">
        <v>7811</v>
      </c>
      <c r="BJ3916" s="230">
        <v>4</v>
      </c>
      <c r="BK3916" s="230" t="s">
        <v>7812</v>
      </c>
      <c r="BL3916" s="198" t="s">
        <v>7412</v>
      </c>
      <c r="CQ3916" s="199">
        <v>1</v>
      </c>
    </row>
    <row r="3917" spans="52:95" x14ac:dyDescent="0.25">
      <c r="AZ3917" s="230" t="s">
        <v>12885</v>
      </c>
      <c r="BA3917" s="230" t="s">
        <v>5333</v>
      </c>
      <c r="BB3917" s="230">
        <v>5</v>
      </c>
      <c r="BC3917" s="194" t="s">
        <v>7836</v>
      </c>
      <c r="BD3917" s="194" t="s">
        <v>7837</v>
      </c>
      <c r="BE3917" s="194" t="s">
        <v>7838</v>
      </c>
      <c r="BF3917" s="194" t="s">
        <v>7839</v>
      </c>
      <c r="BG3917" s="194" t="s">
        <v>7840</v>
      </c>
      <c r="BH3917" s="194" t="s">
        <v>7533</v>
      </c>
      <c r="BI3917" s="194"/>
      <c r="BJ3917" s="230">
        <v>4</v>
      </c>
      <c r="BK3917" s="230" t="s">
        <v>7841</v>
      </c>
      <c r="BL3917" s="198" t="s">
        <v>7412</v>
      </c>
      <c r="CQ3917" s="199">
        <v>1</v>
      </c>
    </row>
    <row r="3918" spans="52:95" x14ac:dyDescent="0.25">
      <c r="AZ3918" s="230" t="s">
        <v>12902</v>
      </c>
      <c r="BA3918" s="230" t="s">
        <v>5332</v>
      </c>
      <c r="BB3918" s="230">
        <v>1</v>
      </c>
      <c r="BC3918" s="194" t="s">
        <v>7408</v>
      </c>
      <c r="BD3918" s="194" t="s">
        <v>14493</v>
      </c>
      <c r="BE3918" s="194" t="s">
        <v>14494</v>
      </c>
      <c r="BJ3918" s="230">
        <v>4</v>
      </c>
      <c r="BK3918" s="230" t="s">
        <v>7411</v>
      </c>
      <c r="BL3918" s="198" t="s">
        <v>7412</v>
      </c>
      <c r="CQ3918" s="199">
        <v>1</v>
      </c>
    </row>
    <row r="3919" spans="52:95" x14ac:dyDescent="0.25">
      <c r="AZ3919" s="230" t="s">
        <v>12902</v>
      </c>
      <c r="BA3919" s="230" t="s">
        <v>5332</v>
      </c>
      <c r="BB3919" s="230">
        <v>2</v>
      </c>
      <c r="BC3919" s="194" t="s">
        <v>7439</v>
      </c>
      <c r="BD3919" s="194" t="s">
        <v>14493</v>
      </c>
      <c r="BE3919" s="194" t="s">
        <v>7441</v>
      </c>
      <c r="BF3919" s="194" t="s">
        <v>7442</v>
      </c>
      <c r="BG3919" s="194" t="s">
        <v>7443</v>
      </c>
      <c r="BJ3919" s="230">
        <v>4</v>
      </c>
      <c r="BK3919" s="230" t="s">
        <v>7444</v>
      </c>
      <c r="BL3919" s="198" t="s">
        <v>7412</v>
      </c>
      <c r="CQ3919" s="199">
        <v>1</v>
      </c>
    </row>
    <row r="3920" spans="52:95" x14ac:dyDescent="0.25">
      <c r="AZ3920" s="230" t="s">
        <v>12902</v>
      </c>
      <c r="BA3920" s="230" t="s">
        <v>5332</v>
      </c>
      <c r="BB3920" s="230">
        <v>3</v>
      </c>
      <c r="BC3920" s="194" t="s">
        <v>7472</v>
      </c>
      <c r="BD3920" s="194" t="s">
        <v>14493</v>
      </c>
      <c r="BE3920" s="194" t="s">
        <v>14495</v>
      </c>
      <c r="BJ3920" s="230">
        <v>4</v>
      </c>
      <c r="BK3920" s="230" t="s">
        <v>7474</v>
      </c>
      <c r="BL3920" s="198" t="s">
        <v>7412</v>
      </c>
      <c r="CQ3920" s="199">
        <v>1</v>
      </c>
    </row>
    <row r="3921" spans="52:95" x14ac:dyDescent="0.25">
      <c r="AZ3921" s="230" t="s">
        <v>12902</v>
      </c>
      <c r="BA3921" s="230" t="s">
        <v>5332</v>
      </c>
      <c r="BB3921" s="230">
        <v>4</v>
      </c>
      <c r="BC3921" s="194" t="s">
        <v>7502</v>
      </c>
      <c r="BD3921" s="194" t="s">
        <v>14493</v>
      </c>
      <c r="BE3921" s="194" t="s">
        <v>14119</v>
      </c>
      <c r="BJ3921" s="230">
        <v>4</v>
      </c>
      <c r="BK3921" s="230" t="s">
        <v>7504</v>
      </c>
      <c r="BL3921" s="198" t="s">
        <v>7412</v>
      </c>
      <c r="CQ3921" s="199">
        <v>1</v>
      </c>
    </row>
    <row r="3922" spans="52:95" x14ac:dyDescent="0.25">
      <c r="AZ3922" s="230" t="s">
        <v>12902</v>
      </c>
      <c r="BA3922" s="230" t="s">
        <v>5332</v>
      </c>
      <c r="BB3922" s="230">
        <v>5</v>
      </c>
      <c r="BC3922" s="194" t="s">
        <v>7529</v>
      </c>
      <c r="BD3922" s="194" t="s">
        <v>14493</v>
      </c>
      <c r="BE3922" s="194" t="s">
        <v>14496</v>
      </c>
      <c r="BF3922" s="194" t="s">
        <v>7532</v>
      </c>
      <c r="BG3922" s="194" t="s">
        <v>7533</v>
      </c>
      <c r="BJ3922" s="230">
        <v>4</v>
      </c>
      <c r="BK3922" s="230" t="s">
        <v>7534</v>
      </c>
      <c r="BL3922" s="198" t="s">
        <v>7412</v>
      </c>
      <c r="CQ3922" s="199">
        <v>1</v>
      </c>
    </row>
    <row r="3923" spans="52:95" x14ac:dyDescent="0.25">
      <c r="AZ3923" s="230" t="s">
        <v>12902</v>
      </c>
      <c r="BA3923" s="230" t="s">
        <v>7562</v>
      </c>
      <c r="BB3923" s="230">
        <v>1</v>
      </c>
      <c r="BC3923" s="194" t="s">
        <v>7563</v>
      </c>
      <c r="BD3923" s="194" t="s">
        <v>14497</v>
      </c>
      <c r="BJ3923" s="230">
        <v>4</v>
      </c>
      <c r="BK3923" s="230" t="s">
        <v>7564</v>
      </c>
      <c r="BL3923" s="198" t="s">
        <v>7412</v>
      </c>
      <c r="CQ3923" s="199">
        <v>1</v>
      </c>
    </row>
    <row r="3924" spans="52:95" x14ac:dyDescent="0.25">
      <c r="AZ3924" s="230" t="s">
        <v>12902</v>
      </c>
      <c r="BA3924" s="230" t="s">
        <v>7562</v>
      </c>
      <c r="BB3924" s="230">
        <v>2</v>
      </c>
      <c r="BC3924" s="194" t="s">
        <v>7589</v>
      </c>
      <c r="BD3924" s="194" t="s">
        <v>7590</v>
      </c>
      <c r="BE3924" s="194" t="s">
        <v>7591</v>
      </c>
      <c r="BF3924" s="194" t="s">
        <v>7443</v>
      </c>
      <c r="BG3924" s="194" t="s">
        <v>7442</v>
      </c>
      <c r="BH3924" s="230" t="s">
        <v>7592</v>
      </c>
      <c r="BJ3924" s="230">
        <v>4</v>
      </c>
      <c r="BK3924" s="230" t="s">
        <v>7593</v>
      </c>
      <c r="BL3924" s="198" t="s">
        <v>7412</v>
      </c>
      <c r="CQ3924" s="199">
        <v>1</v>
      </c>
    </row>
    <row r="3925" spans="52:95" x14ac:dyDescent="0.25">
      <c r="AZ3925" s="230" t="s">
        <v>12902</v>
      </c>
      <c r="BA3925" s="230" t="s">
        <v>7562</v>
      </c>
      <c r="BB3925" s="230">
        <v>3</v>
      </c>
      <c r="BC3925" s="194" t="s">
        <v>7620</v>
      </c>
      <c r="BD3925" s="194" t="s">
        <v>14495</v>
      </c>
      <c r="BJ3925" s="230">
        <v>4</v>
      </c>
      <c r="BK3925" s="230" t="s">
        <v>7622</v>
      </c>
      <c r="BL3925" s="198" t="s">
        <v>7412</v>
      </c>
      <c r="CQ3925" s="199">
        <v>1</v>
      </c>
    </row>
    <row r="3926" spans="52:95" x14ac:dyDescent="0.25">
      <c r="AZ3926" s="230" t="s">
        <v>12902</v>
      </c>
      <c r="BA3926" s="230" t="s">
        <v>7562</v>
      </c>
      <c r="BB3926" s="230">
        <v>4</v>
      </c>
      <c r="BC3926" s="194" t="s">
        <v>7649</v>
      </c>
      <c r="BD3926" s="194" t="s">
        <v>7650</v>
      </c>
      <c r="BE3926" s="194" t="s">
        <v>7651</v>
      </c>
      <c r="BF3926" s="194" t="s">
        <v>7652</v>
      </c>
      <c r="BG3926" s="194" t="s">
        <v>7653</v>
      </c>
      <c r="BH3926" s="230" t="s">
        <v>7654</v>
      </c>
      <c r="BI3926" s="230" t="s">
        <v>7655</v>
      </c>
      <c r="BJ3926" s="230">
        <v>4</v>
      </c>
      <c r="BK3926" s="230" t="s">
        <v>7656</v>
      </c>
      <c r="BL3926" s="198" t="s">
        <v>7412</v>
      </c>
      <c r="CQ3926" s="199">
        <v>1</v>
      </c>
    </row>
    <row r="3927" spans="52:95" x14ac:dyDescent="0.25">
      <c r="AZ3927" s="230" t="s">
        <v>12902</v>
      </c>
      <c r="BA3927" s="230" t="s">
        <v>7562</v>
      </c>
      <c r="BB3927" s="230">
        <v>5</v>
      </c>
      <c r="BC3927" s="194" t="s">
        <v>7686</v>
      </c>
      <c r="BD3927" s="194" t="s">
        <v>7687</v>
      </c>
      <c r="BE3927" s="194" t="s">
        <v>7688</v>
      </c>
      <c r="BF3927" s="194" t="s">
        <v>7689</v>
      </c>
      <c r="BG3927" s="194" t="s">
        <v>7690</v>
      </c>
      <c r="BH3927" s="230" t="s">
        <v>7691</v>
      </c>
      <c r="BJ3927" s="230">
        <v>4</v>
      </c>
      <c r="BK3927" s="230" t="s">
        <v>7692</v>
      </c>
      <c r="BL3927" s="198" t="s">
        <v>7412</v>
      </c>
      <c r="CQ3927" s="199">
        <v>1</v>
      </c>
    </row>
    <row r="3928" spans="52:95" x14ac:dyDescent="0.25">
      <c r="AZ3928" s="230" t="s">
        <v>12902</v>
      </c>
      <c r="BA3928" s="230" t="s">
        <v>5333</v>
      </c>
      <c r="BB3928" s="230">
        <v>1</v>
      </c>
      <c r="BC3928" s="194" t="s">
        <v>7719</v>
      </c>
      <c r="BD3928" s="194" t="s">
        <v>14494</v>
      </c>
      <c r="BH3928" s="194"/>
      <c r="BI3928" s="194"/>
      <c r="BJ3928" s="230">
        <v>4</v>
      </c>
      <c r="BK3928" s="230" t="s">
        <v>7720</v>
      </c>
      <c r="BL3928" s="198" t="s">
        <v>7412</v>
      </c>
      <c r="CQ3928" s="199">
        <v>1</v>
      </c>
    </row>
    <row r="3929" spans="52:95" x14ac:dyDescent="0.25">
      <c r="AZ3929" s="230" t="s">
        <v>12902</v>
      </c>
      <c r="BA3929" s="230" t="s">
        <v>5333</v>
      </c>
      <c r="BB3929" s="230">
        <v>2</v>
      </c>
      <c r="BC3929" s="194" t="s">
        <v>7745</v>
      </c>
      <c r="BD3929" s="194" t="s">
        <v>7746</v>
      </c>
      <c r="BE3929" s="194" t="s">
        <v>7747</v>
      </c>
      <c r="BF3929" s="194" t="s">
        <v>7748</v>
      </c>
      <c r="BG3929" s="194" t="s">
        <v>7749</v>
      </c>
      <c r="BH3929" s="194" t="s">
        <v>7750</v>
      </c>
      <c r="BI3929" s="194"/>
      <c r="BJ3929" s="230">
        <v>4</v>
      </c>
      <c r="BK3929" s="230" t="s">
        <v>7751</v>
      </c>
      <c r="BL3929" s="198" t="s">
        <v>7412</v>
      </c>
      <c r="CQ3929" s="199">
        <v>1</v>
      </c>
    </row>
    <row r="3930" spans="52:95" x14ac:dyDescent="0.25">
      <c r="AZ3930" s="230" t="s">
        <v>12902</v>
      </c>
      <c r="BA3930" s="230" t="s">
        <v>5333</v>
      </c>
      <c r="BB3930" s="230">
        <v>3</v>
      </c>
      <c r="BC3930" s="194" t="s">
        <v>7781</v>
      </c>
      <c r="BD3930" s="194" t="s">
        <v>14498</v>
      </c>
      <c r="BE3930" s="194" t="s">
        <v>14495</v>
      </c>
      <c r="BH3930" s="194"/>
      <c r="BI3930" s="194"/>
      <c r="BJ3930" s="230">
        <v>4</v>
      </c>
      <c r="BK3930" s="230" t="s">
        <v>7782</v>
      </c>
      <c r="BL3930" s="198" t="s">
        <v>7412</v>
      </c>
      <c r="CQ3930" s="199">
        <v>1</v>
      </c>
    </row>
    <row r="3931" spans="52:95" x14ac:dyDescent="0.25">
      <c r="AZ3931" s="230" t="s">
        <v>12902</v>
      </c>
      <c r="BA3931" s="230" t="s">
        <v>5333</v>
      </c>
      <c r="BB3931" s="230">
        <v>4</v>
      </c>
      <c r="BC3931" s="194" t="s">
        <v>7806</v>
      </c>
      <c r="BD3931" s="194" t="s">
        <v>7807</v>
      </c>
      <c r="BE3931" s="194" t="s">
        <v>7808</v>
      </c>
      <c r="BF3931" s="194" t="s">
        <v>7654</v>
      </c>
      <c r="BG3931" s="194" t="s">
        <v>7809</v>
      </c>
      <c r="BH3931" s="194" t="s">
        <v>7810</v>
      </c>
      <c r="BI3931" s="194" t="s">
        <v>7811</v>
      </c>
      <c r="BJ3931" s="230">
        <v>4</v>
      </c>
      <c r="BK3931" s="230" t="s">
        <v>7812</v>
      </c>
      <c r="BL3931" s="198" t="s">
        <v>7412</v>
      </c>
      <c r="CQ3931" s="199">
        <v>1</v>
      </c>
    </row>
    <row r="3932" spans="52:95" x14ac:dyDescent="0.25">
      <c r="AZ3932" s="230" t="s">
        <v>12902</v>
      </c>
      <c r="BA3932" s="230" t="s">
        <v>5333</v>
      </c>
      <c r="BB3932" s="230">
        <v>5</v>
      </c>
      <c r="BC3932" s="194" t="s">
        <v>7836</v>
      </c>
      <c r="BD3932" s="194" t="s">
        <v>7837</v>
      </c>
      <c r="BE3932" s="194" t="s">
        <v>7838</v>
      </c>
      <c r="BF3932" s="194" t="s">
        <v>7839</v>
      </c>
      <c r="BG3932" s="194" t="s">
        <v>7840</v>
      </c>
      <c r="BH3932" s="194" t="s">
        <v>7533</v>
      </c>
      <c r="BI3932" s="194"/>
      <c r="BJ3932" s="230">
        <v>4</v>
      </c>
      <c r="BK3932" s="230" t="s">
        <v>7841</v>
      </c>
      <c r="BL3932" s="198" t="s">
        <v>7412</v>
      </c>
      <c r="CQ3932" s="199">
        <v>1</v>
      </c>
    </row>
    <row r="3933" spans="52:95" x14ac:dyDescent="0.25">
      <c r="AZ3933" s="230" t="s">
        <v>12921</v>
      </c>
      <c r="BA3933" s="230" t="s">
        <v>5332</v>
      </c>
      <c r="BB3933" s="230">
        <v>1</v>
      </c>
      <c r="BC3933" s="194" t="s">
        <v>7408</v>
      </c>
      <c r="BD3933" s="194" t="s">
        <v>14499</v>
      </c>
      <c r="BE3933" s="194" t="s">
        <v>14494</v>
      </c>
      <c r="BF3933" s="194" t="s">
        <v>12923</v>
      </c>
      <c r="BJ3933" s="230">
        <v>4</v>
      </c>
      <c r="BK3933" s="230" t="s">
        <v>7411</v>
      </c>
      <c r="BL3933" s="198" t="s">
        <v>7412</v>
      </c>
      <c r="CQ3933" s="199">
        <v>1</v>
      </c>
    </row>
    <row r="3934" spans="52:95" x14ac:dyDescent="0.25">
      <c r="AZ3934" s="230" t="s">
        <v>12921</v>
      </c>
      <c r="BA3934" s="230" t="s">
        <v>5332</v>
      </c>
      <c r="BB3934" s="230">
        <v>2</v>
      </c>
      <c r="BC3934" s="194" t="s">
        <v>7439</v>
      </c>
      <c r="BD3934" s="194" t="s">
        <v>14499</v>
      </c>
      <c r="BE3934" s="194" t="s">
        <v>7441</v>
      </c>
      <c r="BF3934" s="194" t="s">
        <v>7442</v>
      </c>
      <c r="BG3934" s="194" t="s">
        <v>7443</v>
      </c>
      <c r="BJ3934" s="230">
        <v>4</v>
      </c>
      <c r="BK3934" s="230" t="s">
        <v>7444</v>
      </c>
      <c r="BL3934" s="198" t="s">
        <v>7412</v>
      </c>
      <c r="CQ3934" s="199">
        <v>1</v>
      </c>
    </row>
    <row r="3935" spans="52:95" x14ac:dyDescent="0.25">
      <c r="AZ3935" s="230" t="s">
        <v>12921</v>
      </c>
      <c r="BA3935" s="230" t="s">
        <v>5332</v>
      </c>
      <c r="BB3935" s="230">
        <v>3</v>
      </c>
      <c r="BC3935" s="194" t="s">
        <v>7472</v>
      </c>
      <c r="BD3935" s="194" t="s">
        <v>14499</v>
      </c>
      <c r="BE3935" s="194" t="s">
        <v>14500</v>
      </c>
      <c r="BJ3935" s="230">
        <v>4</v>
      </c>
      <c r="BK3935" s="230" t="s">
        <v>7474</v>
      </c>
      <c r="BL3935" s="198" t="s">
        <v>7412</v>
      </c>
      <c r="CQ3935" s="199">
        <v>1</v>
      </c>
    </row>
    <row r="3936" spans="52:95" x14ac:dyDescent="0.25">
      <c r="AZ3936" s="230" t="s">
        <v>12921</v>
      </c>
      <c r="BA3936" s="230" t="s">
        <v>5332</v>
      </c>
      <c r="BB3936" s="230">
        <v>4</v>
      </c>
      <c r="BC3936" s="194" t="s">
        <v>7502</v>
      </c>
      <c r="BD3936" s="194" t="s">
        <v>14499</v>
      </c>
      <c r="BE3936" s="194" t="s">
        <v>14119</v>
      </c>
      <c r="BJ3936" s="230">
        <v>4</v>
      </c>
      <c r="BK3936" s="230" t="s">
        <v>7504</v>
      </c>
      <c r="BL3936" s="198" t="s">
        <v>7412</v>
      </c>
      <c r="CQ3936" s="199">
        <v>1</v>
      </c>
    </row>
    <row r="3937" spans="52:95" x14ac:dyDescent="0.25">
      <c r="AZ3937" s="230" t="s">
        <v>12921</v>
      </c>
      <c r="BA3937" s="230" t="s">
        <v>5332</v>
      </c>
      <c r="BB3937" s="230">
        <v>5</v>
      </c>
      <c r="BC3937" s="194" t="s">
        <v>7529</v>
      </c>
      <c r="BD3937" s="194" t="s">
        <v>14499</v>
      </c>
      <c r="BE3937" s="194" t="s">
        <v>14501</v>
      </c>
      <c r="BF3937" s="194" t="s">
        <v>7532</v>
      </c>
      <c r="BG3937" s="194" t="s">
        <v>7533</v>
      </c>
      <c r="BJ3937" s="230">
        <v>4</v>
      </c>
      <c r="BK3937" s="230" t="s">
        <v>7534</v>
      </c>
      <c r="BL3937" s="198" t="s">
        <v>7412</v>
      </c>
      <c r="CQ3937" s="199">
        <v>1</v>
      </c>
    </row>
    <row r="3938" spans="52:95" x14ac:dyDescent="0.25">
      <c r="AZ3938" s="230" t="s">
        <v>12921</v>
      </c>
      <c r="BA3938" s="230" t="s">
        <v>7562</v>
      </c>
      <c r="BB3938" s="230">
        <v>1</v>
      </c>
      <c r="BC3938" s="194" t="s">
        <v>7563</v>
      </c>
      <c r="BD3938" s="194" t="s">
        <v>14502</v>
      </c>
      <c r="BJ3938" s="230">
        <v>4</v>
      </c>
      <c r="BK3938" s="230" t="s">
        <v>7564</v>
      </c>
      <c r="BL3938" s="198" t="s">
        <v>7412</v>
      </c>
      <c r="CQ3938" s="199">
        <v>1</v>
      </c>
    </row>
    <row r="3939" spans="52:95" x14ac:dyDescent="0.25">
      <c r="AZ3939" s="230" t="s">
        <v>12921</v>
      </c>
      <c r="BA3939" s="230" t="s">
        <v>7562</v>
      </c>
      <c r="BB3939" s="230">
        <v>2</v>
      </c>
      <c r="BC3939" s="194" t="s">
        <v>7589</v>
      </c>
      <c r="BD3939" s="194" t="s">
        <v>7590</v>
      </c>
      <c r="BE3939" s="194" t="s">
        <v>7591</v>
      </c>
      <c r="BF3939" s="194" t="s">
        <v>7443</v>
      </c>
      <c r="BG3939" s="194" t="s">
        <v>7442</v>
      </c>
      <c r="BH3939" s="230" t="s">
        <v>7592</v>
      </c>
      <c r="BJ3939" s="230">
        <v>4</v>
      </c>
      <c r="BK3939" s="230" t="s">
        <v>7593</v>
      </c>
      <c r="BL3939" s="198" t="s">
        <v>7412</v>
      </c>
      <c r="CQ3939" s="199">
        <v>1</v>
      </c>
    </row>
    <row r="3940" spans="52:95" x14ac:dyDescent="0.25">
      <c r="AZ3940" s="230" t="s">
        <v>12921</v>
      </c>
      <c r="BA3940" s="230" t="s">
        <v>7562</v>
      </c>
      <c r="BB3940" s="230">
        <v>3</v>
      </c>
      <c r="BC3940" s="194" t="s">
        <v>7620</v>
      </c>
      <c r="BD3940" s="194" t="s">
        <v>14500</v>
      </c>
      <c r="BJ3940" s="230">
        <v>4</v>
      </c>
      <c r="BK3940" s="230" t="s">
        <v>7622</v>
      </c>
      <c r="BL3940" s="198" t="s">
        <v>7412</v>
      </c>
      <c r="CQ3940" s="199">
        <v>1</v>
      </c>
    </row>
    <row r="3941" spans="52:95" x14ac:dyDescent="0.25">
      <c r="AZ3941" s="230" t="s">
        <v>12921</v>
      </c>
      <c r="BA3941" s="230" t="s">
        <v>7562</v>
      </c>
      <c r="BB3941" s="230">
        <v>4</v>
      </c>
      <c r="BC3941" s="194" t="s">
        <v>7649</v>
      </c>
      <c r="BD3941" s="194" t="s">
        <v>7650</v>
      </c>
      <c r="BE3941" s="194" t="s">
        <v>7651</v>
      </c>
      <c r="BF3941" s="194" t="s">
        <v>7652</v>
      </c>
      <c r="BG3941" s="194" t="s">
        <v>7653</v>
      </c>
      <c r="BH3941" s="230" t="s">
        <v>7654</v>
      </c>
      <c r="BI3941" s="230" t="s">
        <v>7655</v>
      </c>
      <c r="BJ3941" s="230">
        <v>4</v>
      </c>
      <c r="BK3941" s="230" t="s">
        <v>7656</v>
      </c>
      <c r="BL3941" s="198" t="s">
        <v>7412</v>
      </c>
      <c r="CQ3941" s="199">
        <v>1</v>
      </c>
    </row>
    <row r="3942" spans="52:95" x14ac:dyDescent="0.25">
      <c r="AZ3942" s="230" t="s">
        <v>12921</v>
      </c>
      <c r="BA3942" s="230" t="s">
        <v>7562</v>
      </c>
      <c r="BB3942" s="230">
        <v>5</v>
      </c>
      <c r="BC3942" s="194" t="s">
        <v>7686</v>
      </c>
      <c r="BD3942" s="194" t="s">
        <v>7687</v>
      </c>
      <c r="BE3942" s="194" t="s">
        <v>7688</v>
      </c>
      <c r="BF3942" s="194" t="s">
        <v>7689</v>
      </c>
      <c r="BG3942" s="194" t="s">
        <v>7690</v>
      </c>
      <c r="BH3942" s="230" t="s">
        <v>7691</v>
      </c>
      <c r="BJ3942" s="230">
        <v>4</v>
      </c>
      <c r="BK3942" s="230" t="s">
        <v>7692</v>
      </c>
      <c r="BL3942" s="198" t="s">
        <v>7412</v>
      </c>
      <c r="CQ3942" s="199">
        <v>1</v>
      </c>
    </row>
    <row r="3943" spans="52:95" x14ac:dyDescent="0.25">
      <c r="AZ3943" s="230" t="s">
        <v>12921</v>
      </c>
      <c r="BA3943" s="230" t="s">
        <v>5333</v>
      </c>
      <c r="BB3943" s="230">
        <v>1</v>
      </c>
      <c r="BC3943" s="194" t="s">
        <v>7719</v>
      </c>
      <c r="BD3943" s="194" t="s">
        <v>14494</v>
      </c>
      <c r="BE3943" s="194" t="s">
        <v>12923</v>
      </c>
      <c r="BH3943" s="194"/>
      <c r="BI3943" s="194"/>
      <c r="BJ3943" s="230">
        <v>4</v>
      </c>
      <c r="BK3943" s="230" t="s">
        <v>7720</v>
      </c>
      <c r="BL3943" s="198" t="s">
        <v>7412</v>
      </c>
      <c r="CQ3943" s="199">
        <v>1</v>
      </c>
    </row>
    <row r="3944" spans="52:95" x14ac:dyDescent="0.25">
      <c r="AZ3944" s="230" t="s">
        <v>12921</v>
      </c>
      <c r="BA3944" s="230" t="s">
        <v>5333</v>
      </c>
      <c r="BB3944" s="230">
        <v>2</v>
      </c>
      <c r="BC3944" s="194" t="s">
        <v>7745</v>
      </c>
      <c r="BD3944" s="194" t="s">
        <v>7746</v>
      </c>
      <c r="BE3944" s="194" t="s">
        <v>7747</v>
      </c>
      <c r="BF3944" s="194" t="s">
        <v>7748</v>
      </c>
      <c r="BG3944" s="194" t="s">
        <v>7749</v>
      </c>
      <c r="BH3944" s="194" t="s">
        <v>7750</v>
      </c>
      <c r="BI3944" s="194"/>
      <c r="BJ3944" s="230">
        <v>4</v>
      </c>
      <c r="BK3944" s="230" t="s">
        <v>7751</v>
      </c>
      <c r="BL3944" s="198" t="s">
        <v>7412</v>
      </c>
      <c r="CQ3944" s="199">
        <v>1</v>
      </c>
    </row>
    <row r="3945" spans="52:95" x14ac:dyDescent="0.25">
      <c r="AZ3945" s="230" t="s">
        <v>12921</v>
      </c>
      <c r="BA3945" s="230" t="s">
        <v>5333</v>
      </c>
      <c r="BB3945" s="230">
        <v>3</v>
      </c>
      <c r="BC3945" s="194" t="s">
        <v>7781</v>
      </c>
      <c r="BD3945" s="194" t="s">
        <v>14503</v>
      </c>
      <c r="BE3945" s="194" t="s">
        <v>14500</v>
      </c>
      <c r="BH3945" s="194"/>
      <c r="BI3945" s="194"/>
      <c r="BJ3945" s="230">
        <v>4</v>
      </c>
      <c r="BK3945" s="230" t="s">
        <v>7782</v>
      </c>
      <c r="BL3945" s="198" t="s">
        <v>7412</v>
      </c>
      <c r="CQ3945" s="199">
        <v>1</v>
      </c>
    </row>
    <row r="3946" spans="52:95" x14ac:dyDescent="0.25">
      <c r="AZ3946" s="230" t="s">
        <v>12921</v>
      </c>
      <c r="BA3946" s="230" t="s">
        <v>5333</v>
      </c>
      <c r="BB3946" s="230">
        <v>4</v>
      </c>
      <c r="BC3946" s="194" t="s">
        <v>7806</v>
      </c>
      <c r="BD3946" s="194" t="s">
        <v>7807</v>
      </c>
      <c r="BE3946" s="194" t="s">
        <v>7808</v>
      </c>
      <c r="BF3946" s="194" t="s">
        <v>7654</v>
      </c>
      <c r="BG3946" s="194" t="s">
        <v>7809</v>
      </c>
      <c r="BH3946" s="194" t="s">
        <v>7810</v>
      </c>
      <c r="BI3946" s="194" t="s">
        <v>7811</v>
      </c>
      <c r="BJ3946" s="230">
        <v>4</v>
      </c>
      <c r="BK3946" s="230" t="s">
        <v>7812</v>
      </c>
      <c r="BL3946" s="198" t="s">
        <v>7412</v>
      </c>
      <c r="CQ3946" s="199">
        <v>1</v>
      </c>
    </row>
    <row r="3947" spans="52:95" x14ac:dyDescent="0.25">
      <c r="AZ3947" s="230" t="s">
        <v>12921</v>
      </c>
      <c r="BA3947" s="230" t="s">
        <v>5333</v>
      </c>
      <c r="BB3947" s="230">
        <v>5</v>
      </c>
      <c r="BC3947" s="194" t="s">
        <v>7836</v>
      </c>
      <c r="BD3947" s="194" t="s">
        <v>7837</v>
      </c>
      <c r="BE3947" s="194" t="s">
        <v>7838</v>
      </c>
      <c r="BF3947" s="194" t="s">
        <v>7839</v>
      </c>
      <c r="BG3947" s="194" t="s">
        <v>7840</v>
      </c>
      <c r="BH3947" s="194" t="s">
        <v>7533</v>
      </c>
      <c r="BI3947" s="194"/>
      <c r="BJ3947" s="230">
        <v>4</v>
      </c>
      <c r="BK3947" s="230" t="s">
        <v>7841</v>
      </c>
      <c r="BL3947" s="198" t="s">
        <v>7412</v>
      </c>
      <c r="CQ3947" s="199">
        <v>1</v>
      </c>
    </row>
    <row r="3948" spans="52:95" x14ac:dyDescent="0.25">
      <c r="AZ3948" s="230" t="s">
        <v>12938</v>
      </c>
      <c r="BA3948" s="230" t="s">
        <v>5332</v>
      </c>
      <c r="BB3948" s="230">
        <v>1</v>
      </c>
      <c r="BC3948" s="194" t="s">
        <v>7408</v>
      </c>
      <c r="BD3948" s="194" t="s">
        <v>14504</v>
      </c>
      <c r="BE3948" s="194" t="s">
        <v>14494</v>
      </c>
      <c r="BJ3948" s="230">
        <v>4</v>
      </c>
      <c r="BK3948" s="230" t="s">
        <v>7411</v>
      </c>
      <c r="BL3948" s="198" t="s">
        <v>7412</v>
      </c>
      <c r="CQ3948" s="199">
        <v>1</v>
      </c>
    </row>
    <row r="3949" spans="52:95" x14ac:dyDescent="0.25">
      <c r="AZ3949" s="230" t="s">
        <v>12938</v>
      </c>
      <c r="BA3949" s="230" t="s">
        <v>5332</v>
      </c>
      <c r="BB3949" s="230">
        <v>2</v>
      </c>
      <c r="BC3949" s="194" t="s">
        <v>7439</v>
      </c>
      <c r="BD3949" s="194" t="s">
        <v>14504</v>
      </c>
      <c r="BE3949" s="194" t="s">
        <v>7441</v>
      </c>
      <c r="BF3949" s="194" t="s">
        <v>7442</v>
      </c>
      <c r="BG3949" s="194" t="s">
        <v>7443</v>
      </c>
      <c r="BJ3949" s="230">
        <v>4</v>
      </c>
      <c r="BK3949" s="230" t="s">
        <v>7444</v>
      </c>
      <c r="BL3949" s="198" t="s">
        <v>7412</v>
      </c>
      <c r="CQ3949" s="199">
        <v>1</v>
      </c>
    </row>
    <row r="3950" spans="52:95" x14ac:dyDescent="0.25">
      <c r="AZ3950" s="230" t="s">
        <v>12938</v>
      </c>
      <c r="BA3950" s="230" t="s">
        <v>5332</v>
      </c>
      <c r="BB3950" s="230">
        <v>3</v>
      </c>
      <c r="BC3950" s="194" t="s">
        <v>7472</v>
      </c>
      <c r="BD3950" s="194" t="s">
        <v>14504</v>
      </c>
      <c r="BE3950" s="194" t="s">
        <v>14505</v>
      </c>
      <c r="BJ3950" s="230">
        <v>4</v>
      </c>
      <c r="BK3950" s="230" t="s">
        <v>7474</v>
      </c>
      <c r="BL3950" s="198" t="s">
        <v>7412</v>
      </c>
      <c r="CQ3950" s="199">
        <v>1</v>
      </c>
    </row>
    <row r="3951" spans="52:95" x14ac:dyDescent="0.25">
      <c r="AZ3951" s="230" t="s">
        <v>12938</v>
      </c>
      <c r="BA3951" s="230" t="s">
        <v>5332</v>
      </c>
      <c r="BB3951" s="230">
        <v>4</v>
      </c>
      <c r="BC3951" s="194" t="s">
        <v>7502</v>
      </c>
      <c r="BD3951" s="194" t="s">
        <v>14504</v>
      </c>
      <c r="BE3951" s="194" t="s">
        <v>14119</v>
      </c>
      <c r="BJ3951" s="230">
        <v>4</v>
      </c>
      <c r="BK3951" s="230" t="s">
        <v>7504</v>
      </c>
      <c r="BL3951" s="198" t="s">
        <v>7412</v>
      </c>
      <c r="CQ3951" s="199">
        <v>1</v>
      </c>
    </row>
    <row r="3952" spans="52:95" x14ac:dyDescent="0.25">
      <c r="AZ3952" s="230" t="s">
        <v>12938</v>
      </c>
      <c r="BA3952" s="230" t="s">
        <v>5332</v>
      </c>
      <c r="BB3952" s="230">
        <v>5</v>
      </c>
      <c r="BC3952" s="194" t="s">
        <v>7529</v>
      </c>
      <c r="BD3952" s="194" t="s">
        <v>14504</v>
      </c>
      <c r="BE3952" s="194" t="s">
        <v>14506</v>
      </c>
      <c r="BF3952" s="194" t="s">
        <v>7532</v>
      </c>
      <c r="BG3952" s="194" t="s">
        <v>7533</v>
      </c>
      <c r="BJ3952" s="230">
        <v>4</v>
      </c>
      <c r="BK3952" s="230" t="s">
        <v>7534</v>
      </c>
      <c r="BL3952" s="198" t="s">
        <v>7412</v>
      </c>
      <c r="CQ3952" s="199">
        <v>1</v>
      </c>
    </row>
    <row r="3953" spans="52:95" x14ac:dyDescent="0.25">
      <c r="AZ3953" s="230" t="s">
        <v>12938</v>
      </c>
      <c r="BA3953" s="230" t="s">
        <v>7562</v>
      </c>
      <c r="BB3953" s="230">
        <v>1</v>
      </c>
      <c r="BC3953" s="194" t="s">
        <v>7563</v>
      </c>
      <c r="BD3953" s="194" t="s">
        <v>14507</v>
      </c>
      <c r="BJ3953" s="230">
        <v>4</v>
      </c>
      <c r="BK3953" s="230" t="s">
        <v>7564</v>
      </c>
      <c r="BL3953" s="198" t="s">
        <v>7412</v>
      </c>
      <c r="CQ3953" s="199">
        <v>1</v>
      </c>
    </row>
    <row r="3954" spans="52:95" x14ac:dyDescent="0.25">
      <c r="AZ3954" s="230" t="s">
        <v>12938</v>
      </c>
      <c r="BA3954" s="230" t="s">
        <v>7562</v>
      </c>
      <c r="BB3954" s="230">
        <v>2</v>
      </c>
      <c r="BC3954" s="194" t="s">
        <v>7589</v>
      </c>
      <c r="BD3954" s="194" t="s">
        <v>7590</v>
      </c>
      <c r="BE3954" s="194" t="s">
        <v>7591</v>
      </c>
      <c r="BF3954" s="194" t="s">
        <v>7443</v>
      </c>
      <c r="BG3954" s="194" t="s">
        <v>7442</v>
      </c>
      <c r="BH3954" s="230" t="s">
        <v>7592</v>
      </c>
      <c r="BJ3954" s="230">
        <v>4</v>
      </c>
      <c r="BK3954" s="230" t="s">
        <v>7593</v>
      </c>
      <c r="BL3954" s="198" t="s">
        <v>7412</v>
      </c>
      <c r="CQ3954" s="199">
        <v>1</v>
      </c>
    </row>
    <row r="3955" spans="52:95" x14ac:dyDescent="0.25">
      <c r="AZ3955" s="230" t="s">
        <v>12938</v>
      </c>
      <c r="BA3955" s="230" t="s">
        <v>7562</v>
      </c>
      <c r="BB3955" s="230">
        <v>3</v>
      </c>
      <c r="BC3955" s="194" t="s">
        <v>7620</v>
      </c>
      <c r="BD3955" s="194" t="s">
        <v>14505</v>
      </c>
      <c r="BJ3955" s="230">
        <v>4</v>
      </c>
      <c r="BK3955" s="230" t="s">
        <v>7622</v>
      </c>
      <c r="BL3955" s="198" t="s">
        <v>7412</v>
      </c>
      <c r="CQ3955" s="199">
        <v>1</v>
      </c>
    </row>
    <row r="3956" spans="52:95" x14ac:dyDescent="0.25">
      <c r="AZ3956" s="230" t="s">
        <v>12938</v>
      </c>
      <c r="BA3956" s="230" t="s">
        <v>7562</v>
      </c>
      <c r="BB3956" s="230">
        <v>4</v>
      </c>
      <c r="BC3956" s="194" t="s">
        <v>7649</v>
      </c>
      <c r="BD3956" s="194" t="s">
        <v>7650</v>
      </c>
      <c r="BE3956" s="194" t="s">
        <v>7651</v>
      </c>
      <c r="BF3956" s="194" t="s">
        <v>7652</v>
      </c>
      <c r="BG3956" s="194" t="s">
        <v>7653</v>
      </c>
      <c r="BH3956" s="230" t="s">
        <v>7654</v>
      </c>
      <c r="BI3956" s="230" t="s">
        <v>7655</v>
      </c>
      <c r="BJ3956" s="230">
        <v>4</v>
      </c>
      <c r="BK3956" s="230" t="s">
        <v>7656</v>
      </c>
      <c r="BL3956" s="198" t="s">
        <v>7412</v>
      </c>
      <c r="CQ3956" s="199">
        <v>1</v>
      </c>
    </row>
    <row r="3957" spans="52:95" x14ac:dyDescent="0.25">
      <c r="AZ3957" s="230" t="s">
        <v>12938</v>
      </c>
      <c r="BA3957" s="230" t="s">
        <v>7562</v>
      </c>
      <c r="BB3957" s="230">
        <v>5</v>
      </c>
      <c r="BC3957" s="194" t="s">
        <v>7686</v>
      </c>
      <c r="BD3957" s="194" t="s">
        <v>7687</v>
      </c>
      <c r="BE3957" s="194" t="s">
        <v>7688</v>
      </c>
      <c r="BF3957" s="194" t="s">
        <v>7689</v>
      </c>
      <c r="BG3957" s="194" t="s">
        <v>7690</v>
      </c>
      <c r="BH3957" s="230" t="s">
        <v>7691</v>
      </c>
      <c r="BJ3957" s="230">
        <v>4</v>
      </c>
      <c r="BK3957" s="230" t="s">
        <v>7692</v>
      </c>
      <c r="BL3957" s="198" t="s">
        <v>7412</v>
      </c>
      <c r="CQ3957" s="199">
        <v>1</v>
      </c>
    </row>
    <row r="3958" spans="52:95" x14ac:dyDescent="0.25">
      <c r="AZ3958" s="230" t="s">
        <v>12938</v>
      </c>
      <c r="BA3958" s="230" t="s">
        <v>5333</v>
      </c>
      <c r="BB3958" s="230">
        <v>1</v>
      </c>
      <c r="BC3958" s="194" t="s">
        <v>7719</v>
      </c>
      <c r="BD3958" s="194" t="s">
        <v>14494</v>
      </c>
      <c r="BH3958" s="194"/>
      <c r="BI3958" s="194"/>
      <c r="BJ3958" s="230">
        <v>4</v>
      </c>
      <c r="BK3958" s="230" t="s">
        <v>7720</v>
      </c>
      <c r="BL3958" s="198" t="s">
        <v>7412</v>
      </c>
      <c r="CQ3958" s="199">
        <v>1</v>
      </c>
    </row>
    <row r="3959" spans="52:95" x14ac:dyDescent="0.25">
      <c r="AZ3959" s="230" t="s">
        <v>12938</v>
      </c>
      <c r="BA3959" s="230" t="s">
        <v>5333</v>
      </c>
      <c r="BB3959" s="230">
        <v>2</v>
      </c>
      <c r="BC3959" s="194" t="s">
        <v>7745</v>
      </c>
      <c r="BD3959" s="194" t="s">
        <v>7746</v>
      </c>
      <c r="BE3959" s="194" t="s">
        <v>7747</v>
      </c>
      <c r="BF3959" s="194" t="s">
        <v>7748</v>
      </c>
      <c r="BG3959" s="194" t="s">
        <v>7749</v>
      </c>
      <c r="BH3959" s="194" t="s">
        <v>7750</v>
      </c>
      <c r="BI3959" s="194"/>
      <c r="BJ3959" s="230">
        <v>4</v>
      </c>
      <c r="BK3959" s="230" t="s">
        <v>7751</v>
      </c>
      <c r="BL3959" s="198" t="s">
        <v>7412</v>
      </c>
      <c r="CQ3959" s="199">
        <v>1</v>
      </c>
    </row>
    <row r="3960" spans="52:95" x14ac:dyDescent="0.25">
      <c r="AZ3960" s="230" t="s">
        <v>12938</v>
      </c>
      <c r="BA3960" s="230" t="s">
        <v>5333</v>
      </c>
      <c r="BB3960" s="230">
        <v>3</v>
      </c>
      <c r="BC3960" s="194" t="s">
        <v>7781</v>
      </c>
      <c r="BD3960" s="194" t="s">
        <v>14508</v>
      </c>
      <c r="BE3960" s="194" t="s">
        <v>14505</v>
      </c>
      <c r="BH3960" s="194"/>
      <c r="BI3960" s="194"/>
      <c r="BJ3960" s="230">
        <v>4</v>
      </c>
      <c r="BK3960" s="230" t="s">
        <v>7782</v>
      </c>
      <c r="BL3960" s="198" t="s">
        <v>7412</v>
      </c>
      <c r="CQ3960" s="199">
        <v>1</v>
      </c>
    </row>
    <row r="3961" spans="52:95" x14ac:dyDescent="0.25">
      <c r="AZ3961" s="230" t="s">
        <v>12938</v>
      </c>
      <c r="BA3961" s="230" t="s">
        <v>5333</v>
      </c>
      <c r="BB3961" s="230">
        <v>4</v>
      </c>
      <c r="BC3961" s="194" t="s">
        <v>7806</v>
      </c>
      <c r="BD3961" s="194" t="s">
        <v>7807</v>
      </c>
      <c r="BE3961" s="194" t="s">
        <v>7808</v>
      </c>
      <c r="BF3961" s="194" t="s">
        <v>7654</v>
      </c>
      <c r="BG3961" s="194" t="s">
        <v>7809</v>
      </c>
      <c r="BH3961" s="194" t="s">
        <v>7810</v>
      </c>
      <c r="BI3961" s="194" t="s">
        <v>7811</v>
      </c>
      <c r="BJ3961" s="230">
        <v>4</v>
      </c>
      <c r="BK3961" s="230" t="s">
        <v>7812</v>
      </c>
      <c r="BL3961" s="198" t="s">
        <v>7412</v>
      </c>
      <c r="CQ3961" s="199">
        <v>1</v>
      </c>
    </row>
    <row r="3962" spans="52:95" x14ac:dyDescent="0.25">
      <c r="AZ3962" s="230" t="s">
        <v>12938</v>
      </c>
      <c r="BA3962" s="230" t="s">
        <v>5333</v>
      </c>
      <c r="BB3962" s="230">
        <v>5</v>
      </c>
      <c r="BC3962" s="194" t="s">
        <v>7836</v>
      </c>
      <c r="BD3962" s="194" t="s">
        <v>7837</v>
      </c>
      <c r="BE3962" s="194" t="s">
        <v>7838</v>
      </c>
      <c r="BF3962" s="194" t="s">
        <v>7839</v>
      </c>
      <c r="BG3962" s="194" t="s">
        <v>7840</v>
      </c>
      <c r="BH3962" s="194" t="s">
        <v>7533</v>
      </c>
      <c r="BI3962" s="194"/>
      <c r="BJ3962" s="230">
        <v>4</v>
      </c>
      <c r="BK3962" s="230" t="s">
        <v>7841</v>
      </c>
      <c r="BL3962" s="198" t="s">
        <v>7412</v>
      </c>
      <c r="CQ3962" s="199">
        <v>1</v>
      </c>
    </row>
    <row r="3963" spans="52:95" x14ac:dyDescent="0.25">
      <c r="AZ3963" s="230" t="s">
        <v>12955</v>
      </c>
      <c r="BA3963" s="230" t="s">
        <v>5332</v>
      </c>
      <c r="BB3963" s="230">
        <v>1</v>
      </c>
      <c r="BC3963" s="194" t="s">
        <v>7408</v>
      </c>
      <c r="BD3963" s="194" t="s">
        <v>14509</v>
      </c>
      <c r="BE3963" s="194" t="s">
        <v>14494</v>
      </c>
      <c r="BF3963" s="194" t="s">
        <v>14510</v>
      </c>
      <c r="BJ3963" s="230">
        <v>4</v>
      </c>
      <c r="BK3963" s="230" t="s">
        <v>7411</v>
      </c>
      <c r="BL3963" s="198" t="s">
        <v>7412</v>
      </c>
      <c r="CQ3963" s="199">
        <v>1</v>
      </c>
    </row>
    <row r="3964" spans="52:95" x14ac:dyDescent="0.25">
      <c r="AZ3964" s="230" t="s">
        <v>12955</v>
      </c>
      <c r="BA3964" s="230" t="s">
        <v>5332</v>
      </c>
      <c r="BB3964" s="230">
        <v>2</v>
      </c>
      <c r="BC3964" s="194" t="s">
        <v>7439</v>
      </c>
      <c r="BD3964" s="194" t="s">
        <v>14509</v>
      </c>
      <c r="BE3964" s="194" t="s">
        <v>7441</v>
      </c>
      <c r="BF3964" s="194" t="s">
        <v>7442</v>
      </c>
      <c r="BG3964" s="194" t="s">
        <v>7443</v>
      </c>
      <c r="BJ3964" s="230">
        <v>4</v>
      </c>
      <c r="BK3964" s="230" t="s">
        <v>7444</v>
      </c>
      <c r="BL3964" s="198" t="s">
        <v>7412</v>
      </c>
      <c r="CQ3964" s="199">
        <v>1</v>
      </c>
    </row>
    <row r="3965" spans="52:95" x14ac:dyDescent="0.25">
      <c r="AZ3965" s="230" t="s">
        <v>12955</v>
      </c>
      <c r="BA3965" s="230" t="s">
        <v>5332</v>
      </c>
      <c r="BB3965" s="230">
        <v>3</v>
      </c>
      <c r="BC3965" s="194" t="s">
        <v>7472</v>
      </c>
      <c r="BD3965" s="194" t="s">
        <v>14509</v>
      </c>
      <c r="BE3965" s="194" t="s">
        <v>14511</v>
      </c>
      <c r="BJ3965" s="230">
        <v>4</v>
      </c>
      <c r="BK3965" s="230" t="s">
        <v>7474</v>
      </c>
      <c r="BL3965" s="198" t="s">
        <v>7412</v>
      </c>
      <c r="CQ3965" s="199">
        <v>1</v>
      </c>
    </row>
    <row r="3966" spans="52:95" x14ac:dyDescent="0.25">
      <c r="AZ3966" s="230" t="s">
        <v>12955</v>
      </c>
      <c r="BA3966" s="230" t="s">
        <v>5332</v>
      </c>
      <c r="BB3966" s="230">
        <v>4</v>
      </c>
      <c r="BC3966" s="194" t="s">
        <v>7502</v>
      </c>
      <c r="BD3966" s="194" t="s">
        <v>14509</v>
      </c>
      <c r="BE3966" s="194" t="s">
        <v>14119</v>
      </c>
      <c r="BJ3966" s="230">
        <v>4</v>
      </c>
      <c r="BK3966" s="230" t="s">
        <v>7504</v>
      </c>
      <c r="BL3966" s="198" t="s">
        <v>7412</v>
      </c>
      <c r="CQ3966" s="199">
        <v>1</v>
      </c>
    </row>
    <row r="3967" spans="52:95" x14ac:dyDescent="0.25">
      <c r="AZ3967" s="230" t="s">
        <v>12955</v>
      </c>
      <c r="BA3967" s="230" t="s">
        <v>5332</v>
      </c>
      <c r="BB3967" s="230">
        <v>5</v>
      </c>
      <c r="BC3967" s="194" t="s">
        <v>7529</v>
      </c>
      <c r="BD3967" s="194" t="s">
        <v>14509</v>
      </c>
      <c r="BE3967" s="194" t="s">
        <v>14512</v>
      </c>
      <c r="BF3967" s="194" t="s">
        <v>7532</v>
      </c>
      <c r="BG3967" s="194" t="s">
        <v>7533</v>
      </c>
      <c r="BJ3967" s="230">
        <v>4</v>
      </c>
      <c r="BK3967" s="230" t="s">
        <v>7534</v>
      </c>
      <c r="BL3967" s="198" t="s">
        <v>7412</v>
      </c>
      <c r="CQ3967" s="199">
        <v>1</v>
      </c>
    </row>
    <row r="3968" spans="52:95" x14ac:dyDescent="0.25">
      <c r="AZ3968" s="230" t="s">
        <v>12955</v>
      </c>
      <c r="BA3968" s="230" t="s">
        <v>7562</v>
      </c>
      <c r="BB3968" s="230">
        <v>1</v>
      </c>
      <c r="BC3968" s="194" t="s">
        <v>7563</v>
      </c>
      <c r="BD3968" s="194" t="s">
        <v>14513</v>
      </c>
      <c r="BJ3968" s="230">
        <v>4</v>
      </c>
      <c r="BK3968" s="230" t="s">
        <v>7564</v>
      </c>
      <c r="BL3968" s="198" t="s">
        <v>7412</v>
      </c>
      <c r="CQ3968" s="199">
        <v>1</v>
      </c>
    </row>
    <row r="3969" spans="52:95" x14ac:dyDescent="0.25">
      <c r="AZ3969" s="230" t="s">
        <v>12955</v>
      </c>
      <c r="BA3969" s="230" t="s">
        <v>7562</v>
      </c>
      <c r="BB3969" s="230">
        <v>2</v>
      </c>
      <c r="BC3969" s="194" t="s">
        <v>7589</v>
      </c>
      <c r="BD3969" s="194" t="s">
        <v>7590</v>
      </c>
      <c r="BE3969" s="194" t="s">
        <v>7591</v>
      </c>
      <c r="BF3969" s="194" t="s">
        <v>7443</v>
      </c>
      <c r="BG3969" s="194" t="s">
        <v>7442</v>
      </c>
      <c r="BH3969" s="230" t="s">
        <v>7592</v>
      </c>
      <c r="BJ3969" s="230">
        <v>4</v>
      </c>
      <c r="BK3969" s="230" t="s">
        <v>7593</v>
      </c>
      <c r="BL3969" s="198" t="s">
        <v>7412</v>
      </c>
      <c r="CQ3969" s="199">
        <v>1</v>
      </c>
    </row>
    <row r="3970" spans="52:95" x14ac:dyDescent="0.25">
      <c r="AZ3970" s="230" t="s">
        <v>12955</v>
      </c>
      <c r="BA3970" s="230" t="s">
        <v>7562</v>
      </c>
      <c r="BB3970" s="230">
        <v>3</v>
      </c>
      <c r="BC3970" s="194" t="s">
        <v>7620</v>
      </c>
      <c r="BD3970" s="194" t="s">
        <v>14511</v>
      </c>
      <c r="BJ3970" s="230">
        <v>4</v>
      </c>
      <c r="BK3970" s="230" t="s">
        <v>7622</v>
      </c>
      <c r="BL3970" s="198" t="s">
        <v>7412</v>
      </c>
      <c r="CQ3970" s="199">
        <v>1</v>
      </c>
    </row>
    <row r="3971" spans="52:95" x14ac:dyDescent="0.25">
      <c r="AZ3971" s="230" t="s">
        <v>12955</v>
      </c>
      <c r="BA3971" s="230" t="s">
        <v>7562</v>
      </c>
      <c r="BB3971" s="230">
        <v>4</v>
      </c>
      <c r="BC3971" s="194" t="s">
        <v>7649</v>
      </c>
      <c r="BD3971" s="194" t="s">
        <v>7650</v>
      </c>
      <c r="BE3971" s="194" t="s">
        <v>7651</v>
      </c>
      <c r="BF3971" s="194" t="s">
        <v>7652</v>
      </c>
      <c r="BG3971" s="194" t="s">
        <v>7653</v>
      </c>
      <c r="BH3971" s="230" t="s">
        <v>7654</v>
      </c>
      <c r="BI3971" s="230" t="s">
        <v>7655</v>
      </c>
      <c r="BJ3971" s="230">
        <v>4</v>
      </c>
      <c r="BK3971" s="230" t="s">
        <v>7656</v>
      </c>
      <c r="BL3971" s="198" t="s">
        <v>7412</v>
      </c>
      <c r="CQ3971" s="199">
        <v>1</v>
      </c>
    </row>
    <row r="3972" spans="52:95" x14ac:dyDescent="0.25">
      <c r="AZ3972" s="230" t="s">
        <v>12955</v>
      </c>
      <c r="BA3972" s="230" t="s">
        <v>7562</v>
      </c>
      <c r="BB3972" s="230">
        <v>5</v>
      </c>
      <c r="BC3972" s="194" t="s">
        <v>7686</v>
      </c>
      <c r="BD3972" s="194" t="s">
        <v>7687</v>
      </c>
      <c r="BE3972" s="194" t="s">
        <v>7688</v>
      </c>
      <c r="BF3972" s="194" t="s">
        <v>7689</v>
      </c>
      <c r="BG3972" s="194" t="s">
        <v>7690</v>
      </c>
      <c r="BH3972" s="230" t="s">
        <v>7691</v>
      </c>
      <c r="BJ3972" s="230">
        <v>4</v>
      </c>
      <c r="BK3972" s="230" t="s">
        <v>7692</v>
      </c>
      <c r="BL3972" s="198" t="s">
        <v>7412</v>
      </c>
      <c r="CQ3972" s="199">
        <v>1</v>
      </c>
    </row>
    <row r="3973" spans="52:95" x14ac:dyDescent="0.25">
      <c r="AZ3973" s="230" t="s">
        <v>12955</v>
      </c>
      <c r="BA3973" s="230" t="s">
        <v>5333</v>
      </c>
      <c r="BB3973" s="230">
        <v>1</v>
      </c>
      <c r="BC3973" s="194" t="s">
        <v>7719</v>
      </c>
      <c r="BD3973" s="194" t="s">
        <v>14494</v>
      </c>
      <c r="BE3973" s="194" t="s">
        <v>14510</v>
      </c>
      <c r="BH3973" s="194"/>
      <c r="BI3973" s="194"/>
      <c r="BJ3973" s="230">
        <v>4</v>
      </c>
      <c r="BK3973" s="230" t="s">
        <v>7720</v>
      </c>
      <c r="BL3973" s="198" t="s">
        <v>7412</v>
      </c>
      <c r="CQ3973" s="199">
        <v>1</v>
      </c>
    </row>
    <row r="3974" spans="52:95" x14ac:dyDescent="0.25">
      <c r="AZ3974" s="230" t="s">
        <v>12955</v>
      </c>
      <c r="BA3974" s="230" t="s">
        <v>5333</v>
      </c>
      <c r="BB3974" s="230">
        <v>2</v>
      </c>
      <c r="BC3974" s="194" t="s">
        <v>7745</v>
      </c>
      <c r="BD3974" s="194" t="s">
        <v>7746</v>
      </c>
      <c r="BE3974" s="194" t="s">
        <v>7747</v>
      </c>
      <c r="BF3974" s="194" t="s">
        <v>7748</v>
      </c>
      <c r="BG3974" s="194" t="s">
        <v>7749</v>
      </c>
      <c r="BH3974" s="194" t="s">
        <v>7750</v>
      </c>
      <c r="BI3974" s="194"/>
      <c r="BJ3974" s="230">
        <v>4</v>
      </c>
      <c r="BK3974" s="230" t="s">
        <v>7751</v>
      </c>
      <c r="BL3974" s="198" t="s">
        <v>7412</v>
      </c>
      <c r="CQ3974" s="199">
        <v>1</v>
      </c>
    </row>
    <row r="3975" spans="52:95" x14ac:dyDescent="0.25">
      <c r="AZ3975" s="230" t="s">
        <v>12955</v>
      </c>
      <c r="BA3975" s="230" t="s">
        <v>5333</v>
      </c>
      <c r="BB3975" s="230">
        <v>3</v>
      </c>
      <c r="BC3975" s="194" t="s">
        <v>7781</v>
      </c>
      <c r="BD3975" s="194" t="s">
        <v>14514</v>
      </c>
      <c r="BE3975" s="194" t="s">
        <v>14511</v>
      </c>
      <c r="BH3975" s="194"/>
      <c r="BI3975" s="194"/>
      <c r="BJ3975" s="230">
        <v>4</v>
      </c>
      <c r="BK3975" s="230" t="s">
        <v>7782</v>
      </c>
      <c r="BL3975" s="198" t="s">
        <v>7412</v>
      </c>
      <c r="CQ3975" s="199">
        <v>1</v>
      </c>
    </row>
    <row r="3976" spans="52:95" x14ac:dyDescent="0.25">
      <c r="AZ3976" s="230" t="s">
        <v>12955</v>
      </c>
      <c r="BA3976" s="230" t="s">
        <v>5333</v>
      </c>
      <c r="BB3976" s="230">
        <v>4</v>
      </c>
      <c r="BC3976" s="194" t="s">
        <v>7806</v>
      </c>
      <c r="BD3976" s="194" t="s">
        <v>7807</v>
      </c>
      <c r="BE3976" s="194" t="s">
        <v>7808</v>
      </c>
      <c r="BF3976" s="194" t="s">
        <v>7654</v>
      </c>
      <c r="BG3976" s="194" t="s">
        <v>7809</v>
      </c>
      <c r="BH3976" s="194" t="s">
        <v>7810</v>
      </c>
      <c r="BI3976" s="194" t="s">
        <v>7811</v>
      </c>
      <c r="BJ3976" s="230">
        <v>4</v>
      </c>
      <c r="BK3976" s="230" t="s">
        <v>7812</v>
      </c>
      <c r="BL3976" s="198" t="s">
        <v>7412</v>
      </c>
      <c r="CQ3976" s="199">
        <v>1</v>
      </c>
    </row>
    <row r="3977" spans="52:95" x14ac:dyDescent="0.25">
      <c r="AZ3977" s="230" t="s">
        <v>12955</v>
      </c>
      <c r="BA3977" s="230" t="s">
        <v>5333</v>
      </c>
      <c r="BB3977" s="230">
        <v>5</v>
      </c>
      <c r="BC3977" s="194" t="s">
        <v>7836</v>
      </c>
      <c r="BD3977" s="194" t="s">
        <v>7837</v>
      </c>
      <c r="BE3977" s="194" t="s">
        <v>7838</v>
      </c>
      <c r="BF3977" s="194" t="s">
        <v>7839</v>
      </c>
      <c r="BG3977" s="194" t="s">
        <v>7840</v>
      </c>
      <c r="BH3977" s="194" t="s">
        <v>7533</v>
      </c>
      <c r="BI3977" s="194"/>
      <c r="BJ3977" s="230">
        <v>4</v>
      </c>
      <c r="BK3977" s="230" t="s">
        <v>7841</v>
      </c>
      <c r="BL3977" s="198" t="s">
        <v>7412</v>
      </c>
      <c r="CQ3977" s="199">
        <v>1</v>
      </c>
    </row>
    <row r="3978" spans="52:95" x14ac:dyDescent="0.25">
      <c r="AZ3978" s="230" t="s">
        <v>12972</v>
      </c>
      <c r="BA3978" s="230" t="s">
        <v>5332</v>
      </c>
      <c r="BB3978" s="230">
        <v>1</v>
      </c>
      <c r="BC3978" s="194" t="s">
        <v>7408</v>
      </c>
      <c r="BD3978" s="194" t="s">
        <v>14515</v>
      </c>
      <c r="BE3978" s="194" t="s">
        <v>14494</v>
      </c>
      <c r="BF3978" s="194" t="s">
        <v>8951</v>
      </c>
      <c r="BJ3978" s="230">
        <v>4</v>
      </c>
      <c r="BK3978" s="230" t="s">
        <v>7411</v>
      </c>
      <c r="BL3978" s="198" t="s">
        <v>7412</v>
      </c>
      <c r="CQ3978" s="199">
        <v>1</v>
      </c>
    </row>
    <row r="3979" spans="52:95" x14ac:dyDescent="0.25">
      <c r="AZ3979" s="230" t="s">
        <v>12972</v>
      </c>
      <c r="BA3979" s="230" t="s">
        <v>5332</v>
      </c>
      <c r="BB3979" s="230">
        <v>2</v>
      </c>
      <c r="BC3979" s="194" t="s">
        <v>7439</v>
      </c>
      <c r="BD3979" s="194" t="s">
        <v>14515</v>
      </c>
      <c r="BE3979" s="194" t="s">
        <v>7441</v>
      </c>
      <c r="BF3979" s="194" t="s">
        <v>7442</v>
      </c>
      <c r="BG3979" s="194" t="s">
        <v>7443</v>
      </c>
      <c r="BJ3979" s="230">
        <v>4</v>
      </c>
      <c r="BK3979" s="230" t="s">
        <v>7444</v>
      </c>
      <c r="BL3979" s="198" t="s">
        <v>7412</v>
      </c>
      <c r="CQ3979" s="199">
        <v>1</v>
      </c>
    </row>
    <row r="3980" spans="52:95" x14ac:dyDescent="0.25">
      <c r="AZ3980" s="230" t="s">
        <v>12972</v>
      </c>
      <c r="BA3980" s="230" t="s">
        <v>5332</v>
      </c>
      <c r="BB3980" s="230">
        <v>3</v>
      </c>
      <c r="BC3980" s="194" t="s">
        <v>7472</v>
      </c>
      <c r="BD3980" s="194" t="s">
        <v>14515</v>
      </c>
      <c r="BE3980" s="194" t="s">
        <v>14516</v>
      </c>
      <c r="BJ3980" s="230">
        <v>4</v>
      </c>
      <c r="BK3980" s="230" t="s">
        <v>7474</v>
      </c>
      <c r="BL3980" s="198" t="s">
        <v>7412</v>
      </c>
      <c r="CQ3980" s="199">
        <v>1</v>
      </c>
    </row>
    <row r="3981" spans="52:95" x14ac:dyDescent="0.25">
      <c r="AZ3981" s="230" t="s">
        <v>12972</v>
      </c>
      <c r="BA3981" s="230" t="s">
        <v>5332</v>
      </c>
      <c r="BB3981" s="230">
        <v>4</v>
      </c>
      <c r="BC3981" s="194" t="s">
        <v>7502</v>
      </c>
      <c r="BD3981" s="194" t="s">
        <v>14515</v>
      </c>
      <c r="BE3981" s="194" t="s">
        <v>14119</v>
      </c>
      <c r="BJ3981" s="230">
        <v>4</v>
      </c>
      <c r="BK3981" s="230" t="s">
        <v>7504</v>
      </c>
      <c r="BL3981" s="198" t="s">
        <v>7412</v>
      </c>
      <c r="CQ3981" s="199">
        <v>1</v>
      </c>
    </row>
    <row r="3982" spans="52:95" x14ac:dyDescent="0.25">
      <c r="AZ3982" s="230" t="s">
        <v>12972</v>
      </c>
      <c r="BA3982" s="230" t="s">
        <v>5332</v>
      </c>
      <c r="BB3982" s="230">
        <v>5</v>
      </c>
      <c r="BC3982" s="194" t="s">
        <v>7529</v>
      </c>
      <c r="BD3982" s="194" t="s">
        <v>14515</v>
      </c>
      <c r="BE3982" s="194" t="s">
        <v>14517</v>
      </c>
      <c r="BF3982" s="194" t="s">
        <v>7532</v>
      </c>
      <c r="BG3982" s="194" t="s">
        <v>7533</v>
      </c>
      <c r="BJ3982" s="230">
        <v>4</v>
      </c>
      <c r="BK3982" s="230" t="s">
        <v>7534</v>
      </c>
      <c r="BL3982" s="198" t="s">
        <v>7412</v>
      </c>
      <c r="CQ3982" s="199">
        <v>1</v>
      </c>
    </row>
    <row r="3983" spans="52:95" x14ac:dyDescent="0.25">
      <c r="AZ3983" s="230" t="s">
        <v>12972</v>
      </c>
      <c r="BA3983" s="230" t="s">
        <v>7562</v>
      </c>
      <c r="BB3983" s="230">
        <v>1</v>
      </c>
      <c r="BC3983" s="194" t="s">
        <v>7563</v>
      </c>
      <c r="BD3983" s="194" t="s">
        <v>14163</v>
      </c>
      <c r="BJ3983" s="230">
        <v>4</v>
      </c>
      <c r="BK3983" s="230" t="s">
        <v>7564</v>
      </c>
      <c r="BL3983" s="198" t="s">
        <v>7412</v>
      </c>
      <c r="CQ3983" s="199">
        <v>1</v>
      </c>
    </row>
    <row r="3984" spans="52:95" x14ac:dyDescent="0.25">
      <c r="AZ3984" s="230" t="s">
        <v>12972</v>
      </c>
      <c r="BA3984" s="230" t="s">
        <v>7562</v>
      </c>
      <c r="BB3984" s="230">
        <v>2</v>
      </c>
      <c r="BC3984" s="194" t="s">
        <v>7589</v>
      </c>
      <c r="BD3984" s="194" t="s">
        <v>7590</v>
      </c>
      <c r="BE3984" s="194" t="s">
        <v>7591</v>
      </c>
      <c r="BF3984" s="194" t="s">
        <v>7443</v>
      </c>
      <c r="BG3984" s="194" t="s">
        <v>7442</v>
      </c>
      <c r="BH3984" s="230" t="s">
        <v>7592</v>
      </c>
      <c r="BJ3984" s="230">
        <v>4</v>
      </c>
      <c r="BK3984" s="230" t="s">
        <v>7593</v>
      </c>
      <c r="BL3984" s="198" t="s">
        <v>7412</v>
      </c>
      <c r="CQ3984" s="199">
        <v>1</v>
      </c>
    </row>
    <row r="3985" spans="52:95" x14ac:dyDescent="0.25">
      <c r="AZ3985" s="230" t="s">
        <v>12972</v>
      </c>
      <c r="BA3985" s="230" t="s">
        <v>7562</v>
      </c>
      <c r="BB3985" s="230">
        <v>3</v>
      </c>
      <c r="BC3985" s="194" t="s">
        <v>7620</v>
      </c>
      <c r="BD3985" s="194" t="s">
        <v>14516</v>
      </c>
      <c r="BJ3985" s="230">
        <v>4</v>
      </c>
      <c r="BK3985" s="230" t="s">
        <v>7622</v>
      </c>
      <c r="BL3985" s="198" t="s">
        <v>7412</v>
      </c>
      <c r="CQ3985" s="199">
        <v>1</v>
      </c>
    </row>
    <row r="3986" spans="52:95" x14ac:dyDescent="0.25">
      <c r="AZ3986" s="230" t="s">
        <v>12972</v>
      </c>
      <c r="BA3986" s="230" t="s">
        <v>7562</v>
      </c>
      <c r="BB3986" s="230">
        <v>4</v>
      </c>
      <c r="BC3986" s="194" t="s">
        <v>7649</v>
      </c>
      <c r="BD3986" s="194" t="s">
        <v>7650</v>
      </c>
      <c r="BE3986" s="194" t="s">
        <v>7651</v>
      </c>
      <c r="BF3986" s="194" t="s">
        <v>7652</v>
      </c>
      <c r="BG3986" s="194" t="s">
        <v>7653</v>
      </c>
      <c r="BH3986" s="230" t="s">
        <v>7654</v>
      </c>
      <c r="BI3986" s="230" t="s">
        <v>7655</v>
      </c>
      <c r="BJ3986" s="230">
        <v>4</v>
      </c>
      <c r="BK3986" s="230" t="s">
        <v>7656</v>
      </c>
      <c r="BL3986" s="198" t="s">
        <v>7412</v>
      </c>
      <c r="CQ3986" s="199">
        <v>1</v>
      </c>
    </row>
    <row r="3987" spans="52:95" x14ac:dyDescent="0.25">
      <c r="AZ3987" s="230" t="s">
        <v>12972</v>
      </c>
      <c r="BA3987" s="230" t="s">
        <v>7562</v>
      </c>
      <c r="BB3987" s="230">
        <v>5</v>
      </c>
      <c r="BC3987" s="194" t="s">
        <v>7686</v>
      </c>
      <c r="BD3987" s="194" t="s">
        <v>7687</v>
      </c>
      <c r="BE3987" s="194" t="s">
        <v>7688</v>
      </c>
      <c r="BF3987" s="194" t="s">
        <v>7689</v>
      </c>
      <c r="BG3987" s="194" t="s">
        <v>7690</v>
      </c>
      <c r="BH3987" s="230" t="s">
        <v>7691</v>
      </c>
      <c r="BJ3987" s="230">
        <v>4</v>
      </c>
      <c r="BK3987" s="230" t="s">
        <v>7692</v>
      </c>
      <c r="BL3987" s="198" t="s">
        <v>7412</v>
      </c>
      <c r="CQ3987" s="199">
        <v>1</v>
      </c>
    </row>
    <row r="3988" spans="52:95" x14ac:dyDescent="0.25">
      <c r="AZ3988" s="230" t="s">
        <v>12972</v>
      </c>
      <c r="BA3988" s="230" t="s">
        <v>5333</v>
      </c>
      <c r="BB3988" s="230">
        <v>1</v>
      </c>
      <c r="BC3988" s="194" t="s">
        <v>7719</v>
      </c>
      <c r="BD3988" s="194" t="s">
        <v>14494</v>
      </c>
      <c r="BE3988" s="194" t="s">
        <v>8951</v>
      </c>
      <c r="BH3988" s="194"/>
      <c r="BI3988" s="194"/>
      <c r="BJ3988" s="230">
        <v>4</v>
      </c>
      <c r="BK3988" s="230" t="s">
        <v>7720</v>
      </c>
      <c r="BL3988" s="198" t="s">
        <v>7412</v>
      </c>
      <c r="CQ3988" s="199">
        <v>1</v>
      </c>
    </row>
    <row r="3989" spans="52:95" x14ac:dyDescent="0.25">
      <c r="AZ3989" s="230" t="s">
        <v>12972</v>
      </c>
      <c r="BA3989" s="230" t="s">
        <v>5333</v>
      </c>
      <c r="BB3989" s="230">
        <v>2</v>
      </c>
      <c r="BC3989" s="194" t="s">
        <v>7745</v>
      </c>
      <c r="BD3989" s="194" t="s">
        <v>7746</v>
      </c>
      <c r="BE3989" s="194" t="s">
        <v>7747</v>
      </c>
      <c r="BF3989" s="194" t="s">
        <v>7748</v>
      </c>
      <c r="BG3989" s="194" t="s">
        <v>7749</v>
      </c>
      <c r="BH3989" s="194" t="s">
        <v>7750</v>
      </c>
      <c r="BI3989" s="194"/>
      <c r="BJ3989" s="230">
        <v>4</v>
      </c>
      <c r="BK3989" s="230" t="s">
        <v>7751</v>
      </c>
      <c r="BL3989" s="198" t="s">
        <v>7412</v>
      </c>
      <c r="CQ3989" s="199">
        <v>1</v>
      </c>
    </row>
    <row r="3990" spans="52:95" x14ac:dyDescent="0.25">
      <c r="AZ3990" s="230" t="s">
        <v>12972</v>
      </c>
      <c r="BA3990" s="230" t="s">
        <v>5333</v>
      </c>
      <c r="BB3990" s="230">
        <v>3</v>
      </c>
      <c r="BC3990" s="194" t="s">
        <v>7781</v>
      </c>
      <c r="BD3990" s="194" t="s">
        <v>14518</v>
      </c>
      <c r="BE3990" s="194" t="s">
        <v>14516</v>
      </c>
      <c r="BH3990" s="194"/>
      <c r="BI3990" s="194"/>
      <c r="BJ3990" s="230">
        <v>4</v>
      </c>
      <c r="BK3990" s="230" t="s">
        <v>7782</v>
      </c>
      <c r="BL3990" s="198" t="s">
        <v>7412</v>
      </c>
      <c r="CQ3990" s="199">
        <v>1</v>
      </c>
    </row>
    <row r="3991" spans="52:95" x14ac:dyDescent="0.25">
      <c r="AZ3991" s="230" t="s">
        <v>12972</v>
      </c>
      <c r="BA3991" s="230" t="s">
        <v>5333</v>
      </c>
      <c r="BB3991" s="230">
        <v>4</v>
      </c>
      <c r="BC3991" s="194" t="s">
        <v>7806</v>
      </c>
      <c r="BD3991" s="194" t="s">
        <v>7807</v>
      </c>
      <c r="BE3991" s="194" t="s">
        <v>7808</v>
      </c>
      <c r="BF3991" s="194" t="s">
        <v>7654</v>
      </c>
      <c r="BG3991" s="194" t="s">
        <v>7809</v>
      </c>
      <c r="BH3991" s="194" t="s">
        <v>7810</v>
      </c>
      <c r="BI3991" s="194" t="s">
        <v>7811</v>
      </c>
      <c r="BJ3991" s="230">
        <v>4</v>
      </c>
      <c r="BK3991" s="230" t="s">
        <v>7812</v>
      </c>
      <c r="BL3991" s="198" t="s">
        <v>7412</v>
      </c>
      <c r="CQ3991" s="199">
        <v>1</v>
      </c>
    </row>
    <row r="3992" spans="52:95" x14ac:dyDescent="0.25">
      <c r="AZ3992" s="230" t="s">
        <v>12972</v>
      </c>
      <c r="BA3992" s="230" t="s">
        <v>5333</v>
      </c>
      <c r="BB3992" s="230">
        <v>5</v>
      </c>
      <c r="BC3992" s="194" t="s">
        <v>7836</v>
      </c>
      <c r="BD3992" s="194" t="s">
        <v>7837</v>
      </c>
      <c r="BE3992" s="194" t="s">
        <v>7838</v>
      </c>
      <c r="BF3992" s="194" t="s">
        <v>7839</v>
      </c>
      <c r="BG3992" s="194" t="s">
        <v>7840</v>
      </c>
      <c r="BH3992" s="194" t="s">
        <v>7533</v>
      </c>
      <c r="BI3992" s="194"/>
      <c r="BJ3992" s="230">
        <v>4</v>
      </c>
      <c r="BK3992" s="230" t="s">
        <v>7841</v>
      </c>
      <c r="BL3992" s="198" t="s">
        <v>7412</v>
      </c>
      <c r="CQ3992" s="199">
        <v>1</v>
      </c>
    </row>
    <row r="3993" spans="52:95" x14ac:dyDescent="0.25">
      <c r="AZ3993" s="230" t="s">
        <v>12987</v>
      </c>
      <c r="BA3993" s="230" t="s">
        <v>5332</v>
      </c>
      <c r="BB3993" s="230">
        <v>1</v>
      </c>
      <c r="BC3993" s="194" t="s">
        <v>7408</v>
      </c>
      <c r="BD3993" s="194" t="s">
        <v>14519</v>
      </c>
      <c r="BE3993" s="194" t="s">
        <v>14494</v>
      </c>
      <c r="BJ3993" s="230">
        <v>4</v>
      </c>
      <c r="BK3993" s="230" t="s">
        <v>7411</v>
      </c>
      <c r="BL3993" s="198" t="s">
        <v>7412</v>
      </c>
      <c r="CQ3993" s="199">
        <v>1</v>
      </c>
    </row>
    <row r="3994" spans="52:95" x14ac:dyDescent="0.25">
      <c r="AZ3994" s="230" t="s">
        <v>12987</v>
      </c>
      <c r="BA3994" s="230" t="s">
        <v>5332</v>
      </c>
      <c r="BB3994" s="230">
        <v>2</v>
      </c>
      <c r="BC3994" s="194" t="s">
        <v>7439</v>
      </c>
      <c r="BD3994" s="194" t="s">
        <v>14519</v>
      </c>
      <c r="BE3994" s="194" t="s">
        <v>7441</v>
      </c>
      <c r="BF3994" s="194" t="s">
        <v>7442</v>
      </c>
      <c r="BG3994" s="194" t="s">
        <v>7443</v>
      </c>
      <c r="BJ3994" s="230">
        <v>4</v>
      </c>
      <c r="BK3994" s="230" t="s">
        <v>7444</v>
      </c>
      <c r="BL3994" s="198" t="s">
        <v>7412</v>
      </c>
      <c r="CQ3994" s="199">
        <v>1</v>
      </c>
    </row>
    <row r="3995" spans="52:95" x14ac:dyDescent="0.25">
      <c r="AZ3995" s="230" t="s">
        <v>12987</v>
      </c>
      <c r="BA3995" s="230" t="s">
        <v>5332</v>
      </c>
      <c r="BB3995" s="230">
        <v>3</v>
      </c>
      <c r="BC3995" s="194" t="s">
        <v>7472</v>
      </c>
      <c r="BD3995" s="194" t="s">
        <v>14519</v>
      </c>
      <c r="BE3995" s="194" t="s">
        <v>14520</v>
      </c>
      <c r="BJ3995" s="230">
        <v>4</v>
      </c>
      <c r="BK3995" s="230" t="s">
        <v>7474</v>
      </c>
      <c r="BL3995" s="198" t="s">
        <v>7412</v>
      </c>
      <c r="CQ3995" s="199">
        <v>1</v>
      </c>
    </row>
    <row r="3996" spans="52:95" x14ac:dyDescent="0.25">
      <c r="AZ3996" s="230" t="s">
        <v>12987</v>
      </c>
      <c r="BA3996" s="230" t="s">
        <v>5332</v>
      </c>
      <c r="BB3996" s="230">
        <v>4</v>
      </c>
      <c r="BC3996" s="194" t="s">
        <v>7502</v>
      </c>
      <c r="BD3996" s="194" t="s">
        <v>14519</v>
      </c>
      <c r="BE3996" s="194" t="s">
        <v>14119</v>
      </c>
      <c r="BJ3996" s="230">
        <v>4</v>
      </c>
      <c r="BK3996" s="230" t="s">
        <v>7504</v>
      </c>
      <c r="BL3996" s="198" t="s">
        <v>7412</v>
      </c>
      <c r="CQ3996" s="199">
        <v>1</v>
      </c>
    </row>
    <row r="3997" spans="52:95" x14ac:dyDescent="0.25">
      <c r="AZ3997" s="230" t="s">
        <v>12987</v>
      </c>
      <c r="BA3997" s="230" t="s">
        <v>5332</v>
      </c>
      <c r="BB3997" s="230">
        <v>5</v>
      </c>
      <c r="BC3997" s="194" t="s">
        <v>7529</v>
      </c>
      <c r="BD3997" s="194" t="s">
        <v>14519</v>
      </c>
      <c r="BE3997" s="194" t="s">
        <v>14521</v>
      </c>
      <c r="BF3997" s="194" t="s">
        <v>7532</v>
      </c>
      <c r="BG3997" s="194" t="s">
        <v>7533</v>
      </c>
      <c r="BJ3997" s="230">
        <v>4</v>
      </c>
      <c r="BK3997" s="230" t="s">
        <v>7534</v>
      </c>
      <c r="BL3997" s="198" t="s">
        <v>7412</v>
      </c>
      <c r="CQ3997" s="199">
        <v>1</v>
      </c>
    </row>
    <row r="3998" spans="52:95" x14ac:dyDescent="0.25">
      <c r="AZ3998" s="230" t="s">
        <v>12987</v>
      </c>
      <c r="BA3998" s="230" t="s">
        <v>7562</v>
      </c>
      <c r="BB3998" s="230">
        <v>1</v>
      </c>
      <c r="BC3998" s="194" t="s">
        <v>7563</v>
      </c>
      <c r="BD3998" s="194" t="s">
        <v>14522</v>
      </c>
      <c r="BJ3998" s="230">
        <v>4</v>
      </c>
      <c r="BK3998" s="230" t="s">
        <v>7564</v>
      </c>
      <c r="BL3998" s="198" t="s">
        <v>7412</v>
      </c>
      <c r="CQ3998" s="199">
        <v>1</v>
      </c>
    </row>
    <row r="3999" spans="52:95" x14ac:dyDescent="0.25">
      <c r="AZ3999" s="230" t="s">
        <v>12987</v>
      </c>
      <c r="BA3999" s="230" t="s">
        <v>7562</v>
      </c>
      <c r="BB3999" s="230">
        <v>2</v>
      </c>
      <c r="BC3999" s="194" t="s">
        <v>7589</v>
      </c>
      <c r="BD3999" s="194" t="s">
        <v>7590</v>
      </c>
      <c r="BE3999" s="194" t="s">
        <v>7591</v>
      </c>
      <c r="BF3999" s="194" t="s">
        <v>7443</v>
      </c>
      <c r="BG3999" s="194" t="s">
        <v>7442</v>
      </c>
      <c r="BH3999" s="230" t="s">
        <v>7592</v>
      </c>
      <c r="BJ3999" s="230">
        <v>4</v>
      </c>
      <c r="BK3999" s="230" t="s">
        <v>7593</v>
      </c>
      <c r="BL3999" s="198" t="s">
        <v>7412</v>
      </c>
      <c r="CQ3999" s="199">
        <v>1</v>
      </c>
    </row>
    <row r="4000" spans="52:95" x14ac:dyDescent="0.25">
      <c r="AZ4000" s="230" t="s">
        <v>12987</v>
      </c>
      <c r="BA4000" s="230" t="s">
        <v>7562</v>
      </c>
      <c r="BB4000" s="230">
        <v>3</v>
      </c>
      <c r="BC4000" s="194" t="s">
        <v>7620</v>
      </c>
      <c r="BD4000" s="194" t="s">
        <v>14520</v>
      </c>
      <c r="BJ4000" s="230">
        <v>4</v>
      </c>
      <c r="BK4000" s="230" t="s">
        <v>7622</v>
      </c>
      <c r="BL4000" s="198" t="s">
        <v>7412</v>
      </c>
      <c r="CQ4000" s="199">
        <v>1</v>
      </c>
    </row>
    <row r="4001" spans="52:95" x14ac:dyDescent="0.25">
      <c r="AZ4001" s="230" t="s">
        <v>12987</v>
      </c>
      <c r="BA4001" s="230" t="s">
        <v>7562</v>
      </c>
      <c r="BB4001" s="230">
        <v>4</v>
      </c>
      <c r="BC4001" s="194" t="s">
        <v>7649</v>
      </c>
      <c r="BD4001" s="194" t="s">
        <v>7650</v>
      </c>
      <c r="BE4001" s="194" t="s">
        <v>7651</v>
      </c>
      <c r="BF4001" s="194" t="s">
        <v>7652</v>
      </c>
      <c r="BG4001" s="194" t="s">
        <v>7653</v>
      </c>
      <c r="BH4001" s="230" t="s">
        <v>7654</v>
      </c>
      <c r="BI4001" s="230" t="s">
        <v>7655</v>
      </c>
      <c r="BJ4001" s="230">
        <v>4</v>
      </c>
      <c r="BK4001" s="230" t="s">
        <v>7656</v>
      </c>
      <c r="BL4001" s="198" t="s">
        <v>7412</v>
      </c>
      <c r="CQ4001" s="199">
        <v>1</v>
      </c>
    </row>
    <row r="4002" spans="52:95" x14ac:dyDescent="0.25">
      <c r="AZ4002" s="230" t="s">
        <v>12987</v>
      </c>
      <c r="BA4002" s="230" t="s">
        <v>7562</v>
      </c>
      <c r="BB4002" s="230">
        <v>5</v>
      </c>
      <c r="BC4002" s="194" t="s">
        <v>7686</v>
      </c>
      <c r="BD4002" s="194" t="s">
        <v>7687</v>
      </c>
      <c r="BE4002" s="194" t="s">
        <v>7688</v>
      </c>
      <c r="BF4002" s="194" t="s">
        <v>7689</v>
      </c>
      <c r="BG4002" s="194" t="s">
        <v>7690</v>
      </c>
      <c r="BH4002" s="230" t="s">
        <v>7691</v>
      </c>
      <c r="BJ4002" s="230">
        <v>4</v>
      </c>
      <c r="BK4002" s="230" t="s">
        <v>7692</v>
      </c>
      <c r="BL4002" s="198" t="s">
        <v>7412</v>
      </c>
      <c r="CQ4002" s="199">
        <v>1</v>
      </c>
    </row>
    <row r="4003" spans="52:95" x14ac:dyDescent="0.25">
      <c r="AZ4003" s="230" t="s">
        <v>12987</v>
      </c>
      <c r="BA4003" s="230" t="s">
        <v>5333</v>
      </c>
      <c r="BB4003" s="230">
        <v>1</v>
      </c>
      <c r="BC4003" s="194" t="s">
        <v>7719</v>
      </c>
      <c r="BD4003" s="194" t="s">
        <v>14494</v>
      </c>
      <c r="BH4003" s="194"/>
      <c r="BI4003" s="194"/>
      <c r="BJ4003" s="230">
        <v>4</v>
      </c>
      <c r="BK4003" s="230" t="s">
        <v>7720</v>
      </c>
      <c r="BL4003" s="198" t="s">
        <v>7412</v>
      </c>
      <c r="CQ4003" s="199">
        <v>1</v>
      </c>
    </row>
    <row r="4004" spans="52:95" x14ac:dyDescent="0.25">
      <c r="AZ4004" s="230" t="s">
        <v>12987</v>
      </c>
      <c r="BA4004" s="230" t="s">
        <v>5333</v>
      </c>
      <c r="BB4004" s="230">
        <v>2</v>
      </c>
      <c r="BC4004" s="194" t="s">
        <v>7745</v>
      </c>
      <c r="BD4004" s="194" t="s">
        <v>7746</v>
      </c>
      <c r="BE4004" s="194" t="s">
        <v>7747</v>
      </c>
      <c r="BF4004" s="194" t="s">
        <v>7748</v>
      </c>
      <c r="BG4004" s="194" t="s">
        <v>7749</v>
      </c>
      <c r="BH4004" s="194" t="s">
        <v>7750</v>
      </c>
      <c r="BI4004" s="194"/>
      <c r="BJ4004" s="230">
        <v>4</v>
      </c>
      <c r="BK4004" s="230" t="s">
        <v>7751</v>
      </c>
      <c r="BL4004" s="198" t="s">
        <v>7412</v>
      </c>
      <c r="CQ4004" s="199">
        <v>1</v>
      </c>
    </row>
    <row r="4005" spans="52:95" x14ac:dyDescent="0.25">
      <c r="AZ4005" s="230" t="s">
        <v>12987</v>
      </c>
      <c r="BA4005" s="230" t="s">
        <v>5333</v>
      </c>
      <c r="BB4005" s="230">
        <v>3</v>
      </c>
      <c r="BC4005" s="194" t="s">
        <v>7781</v>
      </c>
      <c r="BD4005" s="194" t="s">
        <v>14523</v>
      </c>
      <c r="BE4005" s="194" t="s">
        <v>14520</v>
      </c>
      <c r="BH4005" s="194"/>
      <c r="BI4005" s="194"/>
      <c r="BJ4005" s="230">
        <v>4</v>
      </c>
      <c r="BK4005" s="230" t="s">
        <v>7782</v>
      </c>
      <c r="BL4005" s="198" t="s">
        <v>7412</v>
      </c>
      <c r="CQ4005" s="199">
        <v>1</v>
      </c>
    </row>
    <row r="4006" spans="52:95" x14ac:dyDescent="0.25">
      <c r="AZ4006" s="230" t="s">
        <v>12987</v>
      </c>
      <c r="BA4006" s="230" t="s">
        <v>5333</v>
      </c>
      <c r="BB4006" s="230">
        <v>4</v>
      </c>
      <c r="BC4006" s="194" t="s">
        <v>7806</v>
      </c>
      <c r="BD4006" s="194" t="s">
        <v>7807</v>
      </c>
      <c r="BE4006" s="194" t="s">
        <v>7808</v>
      </c>
      <c r="BF4006" s="194" t="s">
        <v>7654</v>
      </c>
      <c r="BG4006" s="194" t="s">
        <v>7809</v>
      </c>
      <c r="BH4006" s="194" t="s">
        <v>7810</v>
      </c>
      <c r="BI4006" s="194" t="s">
        <v>7811</v>
      </c>
      <c r="BJ4006" s="230">
        <v>4</v>
      </c>
      <c r="BK4006" s="230" t="s">
        <v>7812</v>
      </c>
      <c r="BL4006" s="198" t="s">
        <v>7412</v>
      </c>
      <c r="CQ4006" s="199">
        <v>1</v>
      </c>
    </row>
    <row r="4007" spans="52:95" x14ac:dyDescent="0.25">
      <c r="AZ4007" s="230" t="s">
        <v>12987</v>
      </c>
      <c r="BA4007" s="230" t="s">
        <v>5333</v>
      </c>
      <c r="BB4007" s="230">
        <v>5</v>
      </c>
      <c r="BC4007" s="194" t="s">
        <v>7836</v>
      </c>
      <c r="BD4007" s="194" t="s">
        <v>7837</v>
      </c>
      <c r="BE4007" s="194" t="s">
        <v>7838</v>
      </c>
      <c r="BF4007" s="194" t="s">
        <v>7839</v>
      </c>
      <c r="BG4007" s="194" t="s">
        <v>7840</v>
      </c>
      <c r="BH4007" s="194" t="s">
        <v>7533</v>
      </c>
      <c r="BI4007" s="194"/>
      <c r="BJ4007" s="230">
        <v>4</v>
      </c>
      <c r="BK4007" s="230" t="s">
        <v>7841</v>
      </c>
      <c r="BL4007" s="198" t="s">
        <v>7412</v>
      </c>
      <c r="CQ4007" s="199">
        <v>1</v>
      </c>
    </row>
    <row r="4008" spans="52:95" x14ac:dyDescent="0.25">
      <c r="AZ4008" s="230" t="s">
        <v>13004</v>
      </c>
      <c r="BA4008" s="230" t="s">
        <v>5332</v>
      </c>
      <c r="BB4008" s="230">
        <v>1</v>
      </c>
      <c r="BC4008" s="194" t="s">
        <v>7408</v>
      </c>
      <c r="BD4008" s="194" t="s">
        <v>14524</v>
      </c>
      <c r="BE4008" s="194" t="s">
        <v>14494</v>
      </c>
      <c r="BJ4008" s="230">
        <v>4</v>
      </c>
      <c r="BK4008" s="230" t="s">
        <v>7411</v>
      </c>
      <c r="BL4008" s="198" t="s">
        <v>7412</v>
      </c>
      <c r="CQ4008" s="199">
        <v>1</v>
      </c>
    </row>
    <row r="4009" spans="52:95" x14ac:dyDescent="0.25">
      <c r="AZ4009" s="230" t="s">
        <v>13004</v>
      </c>
      <c r="BA4009" s="230" t="s">
        <v>5332</v>
      </c>
      <c r="BB4009" s="230">
        <v>2</v>
      </c>
      <c r="BC4009" s="194" t="s">
        <v>7439</v>
      </c>
      <c r="BD4009" s="194" t="s">
        <v>14524</v>
      </c>
      <c r="BE4009" s="194" t="s">
        <v>7441</v>
      </c>
      <c r="BF4009" s="194" t="s">
        <v>7442</v>
      </c>
      <c r="BG4009" s="194" t="s">
        <v>7443</v>
      </c>
      <c r="BJ4009" s="230">
        <v>4</v>
      </c>
      <c r="BK4009" s="230" t="s">
        <v>7444</v>
      </c>
      <c r="BL4009" s="198" t="s">
        <v>7412</v>
      </c>
      <c r="CQ4009" s="199">
        <v>1</v>
      </c>
    </row>
    <row r="4010" spans="52:95" x14ac:dyDescent="0.25">
      <c r="AZ4010" s="230" t="s">
        <v>13004</v>
      </c>
      <c r="BA4010" s="230" t="s">
        <v>5332</v>
      </c>
      <c r="BB4010" s="230">
        <v>3</v>
      </c>
      <c r="BC4010" s="194" t="s">
        <v>7472</v>
      </c>
      <c r="BD4010" s="194" t="s">
        <v>14524</v>
      </c>
      <c r="BE4010" s="194" t="s">
        <v>14525</v>
      </c>
      <c r="BJ4010" s="230">
        <v>4</v>
      </c>
      <c r="BK4010" s="230" t="s">
        <v>7474</v>
      </c>
      <c r="BL4010" s="198" t="s">
        <v>7412</v>
      </c>
      <c r="CQ4010" s="199">
        <v>1</v>
      </c>
    </row>
    <row r="4011" spans="52:95" x14ac:dyDescent="0.25">
      <c r="AZ4011" s="230" t="s">
        <v>13004</v>
      </c>
      <c r="BA4011" s="230" t="s">
        <v>5332</v>
      </c>
      <c r="BB4011" s="230">
        <v>4</v>
      </c>
      <c r="BC4011" s="194" t="s">
        <v>7502</v>
      </c>
      <c r="BD4011" s="194" t="s">
        <v>14524</v>
      </c>
      <c r="BE4011" s="194" t="s">
        <v>14119</v>
      </c>
      <c r="BJ4011" s="230">
        <v>4</v>
      </c>
      <c r="BK4011" s="230" t="s">
        <v>7504</v>
      </c>
      <c r="BL4011" s="198" t="s">
        <v>7412</v>
      </c>
      <c r="CQ4011" s="199">
        <v>1</v>
      </c>
    </row>
    <row r="4012" spans="52:95" x14ac:dyDescent="0.25">
      <c r="AZ4012" s="230" t="s">
        <v>13004</v>
      </c>
      <c r="BA4012" s="230" t="s">
        <v>5332</v>
      </c>
      <c r="BB4012" s="230">
        <v>5</v>
      </c>
      <c r="BC4012" s="194" t="s">
        <v>7529</v>
      </c>
      <c r="BD4012" s="194" t="s">
        <v>14524</v>
      </c>
      <c r="BE4012" s="194" t="s">
        <v>14526</v>
      </c>
      <c r="BF4012" s="194" t="s">
        <v>7532</v>
      </c>
      <c r="BG4012" s="194" t="s">
        <v>7533</v>
      </c>
      <c r="BJ4012" s="230">
        <v>4</v>
      </c>
      <c r="BK4012" s="230" t="s">
        <v>7534</v>
      </c>
      <c r="BL4012" s="198" t="s">
        <v>7412</v>
      </c>
      <c r="CQ4012" s="199">
        <v>1</v>
      </c>
    </row>
    <row r="4013" spans="52:95" x14ac:dyDescent="0.25">
      <c r="AZ4013" s="230" t="s">
        <v>13004</v>
      </c>
      <c r="BA4013" s="230" t="s">
        <v>7562</v>
      </c>
      <c r="BB4013" s="230">
        <v>1</v>
      </c>
      <c r="BC4013" s="194" t="s">
        <v>7563</v>
      </c>
      <c r="BD4013" s="194" t="s">
        <v>14527</v>
      </c>
      <c r="BJ4013" s="230">
        <v>4</v>
      </c>
      <c r="BK4013" s="230" t="s">
        <v>7564</v>
      </c>
      <c r="BL4013" s="198" t="s">
        <v>7412</v>
      </c>
      <c r="CQ4013" s="199">
        <v>1</v>
      </c>
    </row>
    <row r="4014" spans="52:95" x14ac:dyDescent="0.25">
      <c r="AZ4014" s="230" t="s">
        <v>13004</v>
      </c>
      <c r="BA4014" s="230" t="s">
        <v>7562</v>
      </c>
      <c r="BB4014" s="230">
        <v>2</v>
      </c>
      <c r="BC4014" s="194" t="s">
        <v>7589</v>
      </c>
      <c r="BD4014" s="194" t="s">
        <v>7590</v>
      </c>
      <c r="BE4014" s="194" t="s">
        <v>7591</v>
      </c>
      <c r="BF4014" s="194" t="s">
        <v>7443</v>
      </c>
      <c r="BG4014" s="194" t="s">
        <v>7442</v>
      </c>
      <c r="BH4014" s="230" t="s">
        <v>7592</v>
      </c>
      <c r="BJ4014" s="230">
        <v>4</v>
      </c>
      <c r="BK4014" s="230" t="s">
        <v>7593</v>
      </c>
      <c r="BL4014" s="198" t="s">
        <v>7412</v>
      </c>
      <c r="CQ4014" s="199">
        <v>1</v>
      </c>
    </row>
    <row r="4015" spans="52:95" x14ac:dyDescent="0.25">
      <c r="AZ4015" s="230" t="s">
        <v>13004</v>
      </c>
      <c r="BA4015" s="230" t="s">
        <v>7562</v>
      </c>
      <c r="BB4015" s="230">
        <v>3</v>
      </c>
      <c r="BC4015" s="194" t="s">
        <v>7620</v>
      </c>
      <c r="BD4015" s="194" t="s">
        <v>14525</v>
      </c>
      <c r="BJ4015" s="230">
        <v>4</v>
      </c>
      <c r="BK4015" s="230" t="s">
        <v>7622</v>
      </c>
      <c r="BL4015" s="198" t="s">
        <v>7412</v>
      </c>
      <c r="CQ4015" s="199">
        <v>1</v>
      </c>
    </row>
    <row r="4016" spans="52:95" x14ac:dyDescent="0.25">
      <c r="AZ4016" s="230" t="s">
        <v>13004</v>
      </c>
      <c r="BA4016" s="230" t="s">
        <v>7562</v>
      </c>
      <c r="BB4016" s="230">
        <v>4</v>
      </c>
      <c r="BC4016" s="194" t="s">
        <v>7649</v>
      </c>
      <c r="BD4016" s="194" t="s">
        <v>7650</v>
      </c>
      <c r="BE4016" s="194" t="s">
        <v>7651</v>
      </c>
      <c r="BF4016" s="194" t="s">
        <v>7652</v>
      </c>
      <c r="BG4016" s="194" t="s">
        <v>7653</v>
      </c>
      <c r="BH4016" s="230" t="s">
        <v>7654</v>
      </c>
      <c r="BI4016" s="230" t="s">
        <v>7655</v>
      </c>
      <c r="BJ4016" s="230">
        <v>4</v>
      </c>
      <c r="BK4016" s="230" t="s">
        <v>7656</v>
      </c>
      <c r="BL4016" s="198" t="s">
        <v>7412</v>
      </c>
      <c r="CQ4016" s="199">
        <v>1</v>
      </c>
    </row>
    <row r="4017" spans="52:95" x14ac:dyDescent="0.25">
      <c r="AZ4017" s="230" t="s">
        <v>13004</v>
      </c>
      <c r="BA4017" s="230" t="s">
        <v>7562</v>
      </c>
      <c r="BB4017" s="230">
        <v>5</v>
      </c>
      <c r="BC4017" s="194" t="s">
        <v>7686</v>
      </c>
      <c r="BD4017" s="194" t="s">
        <v>7687</v>
      </c>
      <c r="BE4017" s="194" t="s">
        <v>7688</v>
      </c>
      <c r="BF4017" s="194" t="s">
        <v>7689</v>
      </c>
      <c r="BG4017" s="194" t="s">
        <v>7690</v>
      </c>
      <c r="BH4017" s="230" t="s">
        <v>7691</v>
      </c>
      <c r="BJ4017" s="230">
        <v>4</v>
      </c>
      <c r="BK4017" s="230" t="s">
        <v>7692</v>
      </c>
      <c r="BL4017" s="198" t="s">
        <v>7412</v>
      </c>
      <c r="CQ4017" s="199">
        <v>1</v>
      </c>
    </row>
    <row r="4018" spans="52:95" x14ac:dyDescent="0.25">
      <c r="AZ4018" s="230" t="s">
        <v>13004</v>
      </c>
      <c r="BA4018" s="230" t="s">
        <v>5333</v>
      </c>
      <c r="BB4018" s="230">
        <v>1</v>
      </c>
      <c r="BC4018" s="194" t="s">
        <v>7719</v>
      </c>
      <c r="BD4018" s="194" t="s">
        <v>14494</v>
      </c>
      <c r="BH4018" s="194"/>
      <c r="BI4018" s="194"/>
      <c r="BJ4018" s="230">
        <v>4</v>
      </c>
      <c r="BK4018" s="230" t="s">
        <v>7720</v>
      </c>
      <c r="BL4018" s="198" t="s">
        <v>7412</v>
      </c>
      <c r="CQ4018" s="199">
        <v>1</v>
      </c>
    </row>
    <row r="4019" spans="52:95" x14ac:dyDescent="0.25">
      <c r="AZ4019" s="230" t="s">
        <v>13004</v>
      </c>
      <c r="BA4019" s="230" t="s">
        <v>5333</v>
      </c>
      <c r="BB4019" s="230">
        <v>2</v>
      </c>
      <c r="BC4019" s="194" t="s">
        <v>7745</v>
      </c>
      <c r="BD4019" s="194" t="s">
        <v>7746</v>
      </c>
      <c r="BE4019" s="194" t="s">
        <v>7747</v>
      </c>
      <c r="BF4019" s="194" t="s">
        <v>7748</v>
      </c>
      <c r="BG4019" s="194" t="s">
        <v>7749</v>
      </c>
      <c r="BH4019" s="194" t="s">
        <v>7750</v>
      </c>
      <c r="BI4019" s="194"/>
      <c r="BJ4019" s="230">
        <v>4</v>
      </c>
      <c r="BK4019" s="230" t="s">
        <v>7751</v>
      </c>
      <c r="BL4019" s="198" t="s">
        <v>7412</v>
      </c>
      <c r="CQ4019" s="199">
        <v>1</v>
      </c>
    </row>
    <row r="4020" spans="52:95" x14ac:dyDescent="0.25">
      <c r="AZ4020" s="230" t="s">
        <v>13004</v>
      </c>
      <c r="BA4020" s="230" t="s">
        <v>5333</v>
      </c>
      <c r="BB4020" s="230">
        <v>3</v>
      </c>
      <c r="BC4020" s="194" t="s">
        <v>7781</v>
      </c>
      <c r="BD4020" s="194" t="s">
        <v>14528</v>
      </c>
      <c r="BE4020" s="194" t="s">
        <v>14525</v>
      </c>
      <c r="BH4020" s="194"/>
      <c r="BI4020" s="194"/>
      <c r="BJ4020" s="230">
        <v>4</v>
      </c>
      <c r="BK4020" s="230" t="s">
        <v>7782</v>
      </c>
      <c r="BL4020" s="198" t="s">
        <v>7412</v>
      </c>
      <c r="CQ4020" s="199">
        <v>1</v>
      </c>
    </row>
    <row r="4021" spans="52:95" x14ac:dyDescent="0.25">
      <c r="AZ4021" s="230" t="s">
        <v>13004</v>
      </c>
      <c r="BA4021" s="230" t="s">
        <v>5333</v>
      </c>
      <c r="BB4021" s="230">
        <v>4</v>
      </c>
      <c r="BC4021" s="194" t="s">
        <v>7806</v>
      </c>
      <c r="BD4021" s="194" t="s">
        <v>7807</v>
      </c>
      <c r="BE4021" s="194" t="s">
        <v>7808</v>
      </c>
      <c r="BF4021" s="194" t="s">
        <v>7654</v>
      </c>
      <c r="BG4021" s="194" t="s">
        <v>7809</v>
      </c>
      <c r="BH4021" s="194" t="s">
        <v>7810</v>
      </c>
      <c r="BI4021" s="194" t="s">
        <v>7811</v>
      </c>
      <c r="BJ4021" s="230">
        <v>4</v>
      </c>
      <c r="BK4021" s="230" t="s">
        <v>7812</v>
      </c>
      <c r="BL4021" s="198" t="s">
        <v>7412</v>
      </c>
      <c r="CQ4021" s="199">
        <v>1</v>
      </c>
    </row>
    <row r="4022" spans="52:95" x14ac:dyDescent="0.25">
      <c r="AZ4022" s="230" t="s">
        <v>13004</v>
      </c>
      <c r="BA4022" s="230" t="s">
        <v>5333</v>
      </c>
      <c r="BB4022" s="230">
        <v>5</v>
      </c>
      <c r="BC4022" s="194" t="s">
        <v>7836</v>
      </c>
      <c r="BD4022" s="194" t="s">
        <v>7837</v>
      </c>
      <c r="BE4022" s="194" t="s">
        <v>7838</v>
      </c>
      <c r="BF4022" s="194" t="s">
        <v>7839</v>
      </c>
      <c r="BG4022" s="194" t="s">
        <v>7840</v>
      </c>
      <c r="BH4022" s="194" t="s">
        <v>7533</v>
      </c>
      <c r="BI4022" s="194"/>
      <c r="BJ4022" s="230">
        <v>4</v>
      </c>
      <c r="BK4022" s="230" t="s">
        <v>7841</v>
      </c>
      <c r="BL4022" s="198" t="s">
        <v>7412</v>
      </c>
      <c r="CQ4022" s="199">
        <v>1</v>
      </c>
    </row>
    <row r="4023" spans="52:95" x14ac:dyDescent="0.25">
      <c r="AZ4023" s="230" t="s">
        <v>13020</v>
      </c>
      <c r="BA4023" s="230" t="s">
        <v>5332</v>
      </c>
      <c r="BB4023" s="230">
        <v>1</v>
      </c>
      <c r="BC4023" s="194" t="s">
        <v>7408</v>
      </c>
      <c r="BD4023" s="194" t="s">
        <v>14529</v>
      </c>
      <c r="BE4023" s="194" t="s">
        <v>14494</v>
      </c>
      <c r="BF4023" s="194" t="s">
        <v>14530</v>
      </c>
      <c r="BJ4023" s="230">
        <v>4</v>
      </c>
      <c r="BK4023" s="230" t="s">
        <v>7411</v>
      </c>
      <c r="BL4023" s="198" t="s">
        <v>7412</v>
      </c>
      <c r="CQ4023" s="199">
        <v>1</v>
      </c>
    </row>
    <row r="4024" spans="52:95" x14ac:dyDescent="0.25">
      <c r="AZ4024" s="230" t="s">
        <v>13020</v>
      </c>
      <c r="BA4024" s="230" t="s">
        <v>5332</v>
      </c>
      <c r="BB4024" s="230">
        <v>2</v>
      </c>
      <c r="BC4024" s="194" t="s">
        <v>7439</v>
      </c>
      <c r="BD4024" s="194" t="s">
        <v>14529</v>
      </c>
      <c r="BE4024" s="194" t="s">
        <v>7441</v>
      </c>
      <c r="BF4024" s="194" t="s">
        <v>7442</v>
      </c>
      <c r="BG4024" s="194" t="s">
        <v>7443</v>
      </c>
      <c r="BJ4024" s="230">
        <v>4</v>
      </c>
      <c r="BK4024" s="230" t="s">
        <v>7444</v>
      </c>
      <c r="BL4024" s="198" t="s">
        <v>7412</v>
      </c>
      <c r="CQ4024" s="199">
        <v>1</v>
      </c>
    </row>
    <row r="4025" spans="52:95" x14ac:dyDescent="0.25">
      <c r="AZ4025" s="230" t="s">
        <v>13020</v>
      </c>
      <c r="BA4025" s="230" t="s">
        <v>5332</v>
      </c>
      <c r="BB4025" s="230">
        <v>3</v>
      </c>
      <c r="BC4025" s="194" t="s">
        <v>7472</v>
      </c>
      <c r="BD4025" s="194" t="s">
        <v>14529</v>
      </c>
      <c r="BE4025" s="194" t="s">
        <v>14531</v>
      </c>
      <c r="BJ4025" s="230">
        <v>4</v>
      </c>
      <c r="BK4025" s="230" t="s">
        <v>7474</v>
      </c>
      <c r="BL4025" s="198" t="s">
        <v>7412</v>
      </c>
      <c r="CQ4025" s="199">
        <v>1</v>
      </c>
    </row>
    <row r="4026" spans="52:95" x14ac:dyDescent="0.25">
      <c r="AZ4026" s="230" t="s">
        <v>13020</v>
      </c>
      <c r="BA4026" s="230" t="s">
        <v>5332</v>
      </c>
      <c r="BB4026" s="230">
        <v>4</v>
      </c>
      <c r="BC4026" s="194" t="s">
        <v>7502</v>
      </c>
      <c r="BD4026" s="194" t="s">
        <v>14529</v>
      </c>
      <c r="BE4026" s="194" t="s">
        <v>14119</v>
      </c>
      <c r="BJ4026" s="230">
        <v>4</v>
      </c>
      <c r="BK4026" s="230" t="s">
        <v>7504</v>
      </c>
      <c r="BL4026" s="198" t="s">
        <v>7412</v>
      </c>
      <c r="CQ4026" s="199">
        <v>1</v>
      </c>
    </row>
    <row r="4027" spans="52:95" x14ac:dyDescent="0.25">
      <c r="AZ4027" s="230" t="s">
        <v>13020</v>
      </c>
      <c r="BA4027" s="230" t="s">
        <v>5332</v>
      </c>
      <c r="BB4027" s="230">
        <v>5</v>
      </c>
      <c r="BC4027" s="194" t="s">
        <v>7529</v>
      </c>
      <c r="BD4027" s="194" t="s">
        <v>14529</v>
      </c>
      <c r="BE4027" s="194" t="s">
        <v>14532</v>
      </c>
      <c r="BF4027" s="194" t="s">
        <v>7532</v>
      </c>
      <c r="BG4027" s="194" t="s">
        <v>7533</v>
      </c>
      <c r="BJ4027" s="230">
        <v>4</v>
      </c>
      <c r="BK4027" s="230" t="s">
        <v>7534</v>
      </c>
      <c r="BL4027" s="198" t="s">
        <v>7412</v>
      </c>
      <c r="CQ4027" s="199">
        <v>1</v>
      </c>
    </row>
    <row r="4028" spans="52:95" x14ac:dyDescent="0.25">
      <c r="AZ4028" s="230" t="s">
        <v>13020</v>
      </c>
      <c r="BA4028" s="230" t="s">
        <v>7562</v>
      </c>
      <c r="BB4028" s="230">
        <v>1</v>
      </c>
      <c r="BC4028" s="194" t="s">
        <v>7563</v>
      </c>
      <c r="BD4028" s="194" t="s">
        <v>14533</v>
      </c>
      <c r="BJ4028" s="230">
        <v>4</v>
      </c>
      <c r="BK4028" s="230" t="s">
        <v>7564</v>
      </c>
      <c r="BL4028" s="198" t="s">
        <v>7412</v>
      </c>
      <c r="CQ4028" s="199">
        <v>1</v>
      </c>
    </row>
    <row r="4029" spans="52:95" x14ac:dyDescent="0.25">
      <c r="AZ4029" s="230" t="s">
        <v>13020</v>
      </c>
      <c r="BA4029" s="230" t="s">
        <v>7562</v>
      </c>
      <c r="BB4029" s="230">
        <v>2</v>
      </c>
      <c r="BC4029" s="194" t="s">
        <v>7589</v>
      </c>
      <c r="BD4029" s="194" t="s">
        <v>7590</v>
      </c>
      <c r="BE4029" s="194" t="s">
        <v>7591</v>
      </c>
      <c r="BF4029" s="194" t="s">
        <v>7443</v>
      </c>
      <c r="BG4029" s="194" t="s">
        <v>7442</v>
      </c>
      <c r="BH4029" s="230" t="s">
        <v>7592</v>
      </c>
      <c r="BJ4029" s="230">
        <v>4</v>
      </c>
      <c r="BK4029" s="230" t="s">
        <v>7593</v>
      </c>
      <c r="BL4029" s="198" t="s">
        <v>7412</v>
      </c>
      <c r="CQ4029" s="199">
        <v>1</v>
      </c>
    </row>
    <row r="4030" spans="52:95" x14ac:dyDescent="0.25">
      <c r="AZ4030" s="230" t="s">
        <v>13020</v>
      </c>
      <c r="BA4030" s="230" t="s">
        <v>7562</v>
      </c>
      <c r="BB4030" s="230">
        <v>3</v>
      </c>
      <c r="BC4030" s="194" t="s">
        <v>7620</v>
      </c>
      <c r="BD4030" s="194" t="s">
        <v>14531</v>
      </c>
      <c r="BJ4030" s="230">
        <v>4</v>
      </c>
      <c r="BK4030" s="230" t="s">
        <v>7622</v>
      </c>
      <c r="BL4030" s="198" t="s">
        <v>7412</v>
      </c>
      <c r="CQ4030" s="199">
        <v>1</v>
      </c>
    </row>
    <row r="4031" spans="52:95" x14ac:dyDescent="0.25">
      <c r="AZ4031" s="230" t="s">
        <v>13020</v>
      </c>
      <c r="BA4031" s="230" t="s">
        <v>7562</v>
      </c>
      <c r="BB4031" s="230">
        <v>4</v>
      </c>
      <c r="BC4031" s="194" t="s">
        <v>7649</v>
      </c>
      <c r="BD4031" s="194" t="s">
        <v>7650</v>
      </c>
      <c r="BE4031" s="194" t="s">
        <v>7651</v>
      </c>
      <c r="BF4031" s="194" t="s">
        <v>7652</v>
      </c>
      <c r="BG4031" s="194" t="s">
        <v>7653</v>
      </c>
      <c r="BH4031" s="230" t="s">
        <v>7654</v>
      </c>
      <c r="BI4031" s="230" t="s">
        <v>7655</v>
      </c>
      <c r="BJ4031" s="230">
        <v>4</v>
      </c>
      <c r="BK4031" s="230" t="s">
        <v>7656</v>
      </c>
      <c r="BL4031" s="198" t="s">
        <v>7412</v>
      </c>
      <c r="CQ4031" s="199">
        <v>1</v>
      </c>
    </row>
    <row r="4032" spans="52:95" x14ac:dyDescent="0.25">
      <c r="AZ4032" s="230" t="s">
        <v>13020</v>
      </c>
      <c r="BA4032" s="230" t="s">
        <v>7562</v>
      </c>
      <c r="BB4032" s="230">
        <v>5</v>
      </c>
      <c r="BC4032" s="194" t="s">
        <v>7686</v>
      </c>
      <c r="BD4032" s="194" t="s">
        <v>7687</v>
      </c>
      <c r="BE4032" s="194" t="s">
        <v>7688</v>
      </c>
      <c r="BF4032" s="194" t="s">
        <v>7689</v>
      </c>
      <c r="BG4032" s="194" t="s">
        <v>7690</v>
      </c>
      <c r="BH4032" s="230" t="s">
        <v>7691</v>
      </c>
      <c r="BJ4032" s="230">
        <v>4</v>
      </c>
      <c r="BK4032" s="230" t="s">
        <v>7692</v>
      </c>
      <c r="BL4032" s="198" t="s">
        <v>7412</v>
      </c>
      <c r="CQ4032" s="199">
        <v>1</v>
      </c>
    </row>
    <row r="4033" spans="52:95" x14ac:dyDescent="0.25">
      <c r="AZ4033" s="230" t="s">
        <v>13020</v>
      </c>
      <c r="BA4033" s="230" t="s">
        <v>5333</v>
      </c>
      <c r="BB4033" s="230">
        <v>1</v>
      </c>
      <c r="BC4033" s="194" t="s">
        <v>7719</v>
      </c>
      <c r="BD4033" s="194" t="s">
        <v>14494</v>
      </c>
      <c r="BE4033" s="194" t="s">
        <v>14530</v>
      </c>
      <c r="BH4033" s="194"/>
      <c r="BI4033" s="194"/>
      <c r="BJ4033" s="230">
        <v>4</v>
      </c>
      <c r="BK4033" s="230" t="s">
        <v>7720</v>
      </c>
      <c r="BL4033" s="198" t="s">
        <v>7412</v>
      </c>
      <c r="CQ4033" s="199">
        <v>1</v>
      </c>
    </row>
    <row r="4034" spans="52:95" x14ac:dyDescent="0.25">
      <c r="AZ4034" s="230" t="s">
        <v>13020</v>
      </c>
      <c r="BA4034" s="230" t="s">
        <v>5333</v>
      </c>
      <c r="BB4034" s="230">
        <v>2</v>
      </c>
      <c r="BC4034" s="194" t="s">
        <v>7745</v>
      </c>
      <c r="BD4034" s="194" t="s">
        <v>7746</v>
      </c>
      <c r="BE4034" s="194" t="s">
        <v>7747</v>
      </c>
      <c r="BF4034" s="194" t="s">
        <v>7748</v>
      </c>
      <c r="BG4034" s="194" t="s">
        <v>7749</v>
      </c>
      <c r="BH4034" s="194" t="s">
        <v>7750</v>
      </c>
      <c r="BI4034" s="194"/>
      <c r="BJ4034" s="230">
        <v>4</v>
      </c>
      <c r="BK4034" s="230" t="s">
        <v>7751</v>
      </c>
      <c r="BL4034" s="198" t="s">
        <v>7412</v>
      </c>
      <c r="CQ4034" s="199">
        <v>1</v>
      </c>
    </row>
    <row r="4035" spans="52:95" x14ac:dyDescent="0.25">
      <c r="AZ4035" s="230" t="s">
        <v>13020</v>
      </c>
      <c r="BA4035" s="230" t="s">
        <v>5333</v>
      </c>
      <c r="BB4035" s="230">
        <v>3</v>
      </c>
      <c r="BC4035" s="194" t="s">
        <v>7781</v>
      </c>
      <c r="BD4035" s="194" t="s">
        <v>14534</v>
      </c>
      <c r="BE4035" s="194" t="s">
        <v>14531</v>
      </c>
      <c r="BH4035" s="194"/>
      <c r="BI4035" s="194"/>
      <c r="BJ4035" s="230">
        <v>4</v>
      </c>
      <c r="BK4035" s="230" t="s">
        <v>7782</v>
      </c>
      <c r="BL4035" s="198" t="s">
        <v>7412</v>
      </c>
      <c r="CQ4035" s="199">
        <v>1</v>
      </c>
    </row>
    <row r="4036" spans="52:95" x14ac:dyDescent="0.25">
      <c r="AZ4036" s="230" t="s">
        <v>13020</v>
      </c>
      <c r="BA4036" s="230" t="s">
        <v>5333</v>
      </c>
      <c r="BB4036" s="230">
        <v>4</v>
      </c>
      <c r="BC4036" s="194" t="s">
        <v>7806</v>
      </c>
      <c r="BD4036" s="194" t="s">
        <v>7807</v>
      </c>
      <c r="BE4036" s="194" t="s">
        <v>7808</v>
      </c>
      <c r="BF4036" s="194" t="s">
        <v>7654</v>
      </c>
      <c r="BG4036" s="194" t="s">
        <v>7809</v>
      </c>
      <c r="BH4036" s="194" t="s">
        <v>7810</v>
      </c>
      <c r="BI4036" s="194" t="s">
        <v>7811</v>
      </c>
      <c r="BJ4036" s="230">
        <v>4</v>
      </c>
      <c r="BK4036" s="230" t="s">
        <v>7812</v>
      </c>
      <c r="BL4036" s="198" t="s">
        <v>7412</v>
      </c>
      <c r="CQ4036" s="199">
        <v>1</v>
      </c>
    </row>
    <row r="4037" spans="52:95" x14ac:dyDescent="0.25">
      <c r="AZ4037" s="230" t="s">
        <v>13020</v>
      </c>
      <c r="BA4037" s="230" t="s">
        <v>5333</v>
      </c>
      <c r="BB4037" s="230">
        <v>5</v>
      </c>
      <c r="BC4037" s="194" t="s">
        <v>7836</v>
      </c>
      <c r="BD4037" s="194" t="s">
        <v>7837</v>
      </c>
      <c r="BE4037" s="194" t="s">
        <v>7838</v>
      </c>
      <c r="BF4037" s="194" t="s">
        <v>7839</v>
      </c>
      <c r="BG4037" s="194" t="s">
        <v>7840</v>
      </c>
      <c r="BH4037" s="194" t="s">
        <v>7533</v>
      </c>
      <c r="BI4037" s="194"/>
      <c r="BJ4037" s="230">
        <v>4</v>
      </c>
      <c r="BK4037" s="230" t="s">
        <v>7841</v>
      </c>
      <c r="BL4037" s="198" t="s">
        <v>7412</v>
      </c>
      <c r="CQ4037" s="199">
        <v>1</v>
      </c>
    </row>
    <row r="4038" spans="52:95" x14ac:dyDescent="0.25">
      <c r="AZ4038" s="230" t="s">
        <v>13037</v>
      </c>
      <c r="BA4038" s="230" t="s">
        <v>5332</v>
      </c>
      <c r="BB4038" s="230">
        <v>1</v>
      </c>
      <c r="BC4038" s="194" t="s">
        <v>7408</v>
      </c>
      <c r="BD4038" s="194" t="s">
        <v>14535</v>
      </c>
      <c r="BE4038" s="194" t="s">
        <v>14536</v>
      </c>
      <c r="BF4038" s="194" t="s">
        <v>14408</v>
      </c>
      <c r="BJ4038" s="230">
        <v>4</v>
      </c>
      <c r="BK4038" s="230" t="s">
        <v>7411</v>
      </c>
      <c r="BL4038" s="198" t="s">
        <v>7412</v>
      </c>
      <c r="CQ4038" s="199">
        <v>1</v>
      </c>
    </row>
    <row r="4039" spans="52:95" x14ac:dyDescent="0.25">
      <c r="AZ4039" s="230" t="s">
        <v>13037</v>
      </c>
      <c r="BA4039" s="230" t="s">
        <v>5332</v>
      </c>
      <c r="BB4039" s="230">
        <v>2</v>
      </c>
      <c r="BC4039" s="194" t="s">
        <v>7439</v>
      </c>
      <c r="BD4039" s="194" t="s">
        <v>14535</v>
      </c>
      <c r="BE4039" s="194" t="s">
        <v>7441</v>
      </c>
      <c r="BF4039" s="194" t="s">
        <v>7442</v>
      </c>
      <c r="BG4039" s="194" t="s">
        <v>7443</v>
      </c>
      <c r="BJ4039" s="230">
        <v>4</v>
      </c>
      <c r="BK4039" s="230" t="s">
        <v>7444</v>
      </c>
      <c r="BL4039" s="198" t="s">
        <v>7412</v>
      </c>
      <c r="CQ4039" s="199">
        <v>1</v>
      </c>
    </row>
    <row r="4040" spans="52:95" x14ac:dyDescent="0.25">
      <c r="AZ4040" s="230" t="s">
        <v>13037</v>
      </c>
      <c r="BA4040" s="230" t="s">
        <v>5332</v>
      </c>
      <c r="BB4040" s="230">
        <v>3</v>
      </c>
      <c r="BC4040" s="194" t="s">
        <v>7472</v>
      </c>
      <c r="BD4040" s="194" t="s">
        <v>14535</v>
      </c>
      <c r="BE4040" s="194" t="s">
        <v>14537</v>
      </c>
      <c r="BJ4040" s="230">
        <v>4</v>
      </c>
      <c r="BK4040" s="230" t="s">
        <v>7474</v>
      </c>
      <c r="BL4040" s="198" t="s">
        <v>7412</v>
      </c>
      <c r="CQ4040" s="199">
        <v>1</v>
      </c>
    </row>
    <row r="4041" spans="52:95" x14ac:dyDescent="0.25">
      <c r="AZ4041" s="230" t="s">
        <v>13037</v>
      </c>
      <c r="BA4041" s="230" t="s">
        <v>5332</v>
      </c>
      <c r="BB4041" s="230">
        <v>4</v>
      </c>
      <c r="BC4041" s="194" t="s">
        <v>7502</v>
      </c>
      <c r="BD4041" s="194" t="s">
        <v>14535</v>
      </c>
      <c r="BE4041" s="194" t="s">
        <v>14119</v>
      </c>
      <c r="BJ4041" s="230">
        <v>4</v>
      </c>
      <c r="BK4041" s="230" t="s">
        <v>7504</v>
      </c>
      <c r="BL4041" s="198" t="s">
        <v>7412</v>
      </c>
      <c r="CQ4041" s="199">
        <v>1</v>
      </c>
    </row>
    <row r="4042" spans="52:95" x14ac:dyDescent="0.25">
      <c r="AZ4042" s="230" t="s">
        <v>13037</v>
      </c>
      <c r="BA4042" s="230" t="s">
        <v>5332</v>
      </c>
      <c r="BB4042" s="230">
        <v>5</v>
      </c>
      <c r="BC4042" s="194" t="s">
        <v>7529</v>
      </c>
      <c r="BD4042" s="194" t="s">
        <v>14535</v>
      </c>
      <c r="BE4042" s="194" t="s">
        <v>14538</v>
      </c>
      <c r="BF4042" s="194" t="s">
        <v>7532</v>
      </c>
      <c r="BG4042" s="194" t="s">
        <v>7533</v>
      </c>
      <c r="BJ4042" s="230">
        <v>4</v>
      </c>
      <c r="BK4042" s="230" t="s">
        <v>7534</v>
      </c>
      <c r="BL4042" s="198" t="s">
        <v>7412</v>
      </c>
      <c r="CQ4042" s="199">
        <v>1</v>
      </c>
    </row>
    <row r="4043" spans="52:95" x14ac:dyDescent="0.25">
      <c r="AZ4043" s="230" t="s">
        <v>13037</v>
      </c>
      <c r="BA4043" s="230" t="s">
        <v>7562</v>
      </c>
      <c r="BB4043" s="230">
        <v>1</v>
      </c>
      <c r="BC4043" s="194" t="s">
        <v>7563</v>
      </c>
      <c r="BD4043" s="194" t="s">
        <v>14411</v>
      </c>
      <c r="BJ4043" s="230">
        <v>4</v>
      </c>
      <c r="BK4043" s="230" t="s">
        <v>7564</v>
      </c>
      <c r="BL4043" s="198" t="s">
        <v>7412</v>
      </c>
      <c r="CQ4043" s="199">
        <v>1</v>
      </c>
    </row>
    <row r="4044" spans="52:95" x14ac:dyDescent="0.25">
      <c r="AZ4044" s="230" t="s">
        <v>13037</v>
      </c>
      <c r="BA4044" s="230" t="s">
        <v>7562</v>
      </c>
      <c r="BB4044" s="230">
        <v>2</v>
      </c>
      <c r="BC4044" s="194" t="s">
        <v>7589</v>
      </c>
      <c r="BD4044" s="194" t="s">
        <v>7590</v>
      </c>
      <c r="BE4044" s="194" t="s">
        <v>7591</v>
      </c>
      <c r="BF4044" s="194" t="s">
        <v>7443</v>
      </c>
      <c r="BG4044" s="194" t="s">
        <v>7442</v>
      </c>
      <c r="BH4044" s="230" t="s">
        <v>7592</v>
      </c>
      <c r="BJ4044" s="230">
        <v>4</v>
      </c>
      <c r="BK4044" s="230" t="s">
        <v>7593</v>
      </c>
      <c r="BL4044" s="198" t="s">
        <v>7412</v>
      </c>
      <c r="CQ4044" s="199">
        <v>1</v>
      </c>
    </row>
    <row r="4045" spans="52:95" x14ac:dyDescent="0.25">
      <c r="AZ4045" s="230" t="s">
        <v>13037</v>
      </c>
      <c r="BA4045" s="230" t="s">
        <v>7562</v>
      </c>
      <c r="BB4045" s="230">
        <v>3</v>
      </c>
      <c r="BC4045" s="194" t="s">
        <v>7620</v>
      </c>
      <c r="BD4045" s="194" t="s">
        <v>14537</v>
      </c>
      <c r="BJ4045" s="230">
        <v>4</v>
      </c>
      <c r="BK4045" s="230" t="s">
        <v>7622</v>
      </c>
      <c r="BL4045" s="198" t="s">
        <v>7412</v>
      </c>
      <c r="CQ4045" s="199">
        <v>1</v>
      </c>
    </row>
    <row r="4046" spans="52:95" x14ac:dyDescent="0.25">
      <c r="AZ4046" s="230" t="s">
        <v>13037</v>
      </c>
      <c r="BA4046" s="230" t="s">
        <v>7562</v>
      </c>
      <c r="BB4046" s="230">
        <v>4</v>
      </c>
      <c r="BC4046" s="194" t="s">
        <v>7649</v>
      </c>
      <c r="BD4046" s="194" t="s">
        <v>7650</v>
      </c>
      <c r="BE4046" s="194" t="s">
        <v>7651</v>
      </c>
      <c r="BF4046" s="194" t="s">
        <v>7652</v>
      </c>
      <c r="BG4046" s="194" t="s">
        <v>7653</v>
      </c>
      <c r="BH4046" s="230" t="s">
        <v>7654</v>
      </c>
      <c r="BI4046" s="230" t="s">
        <v>7655</v>
      </c>
      <c r="BJ4046" s="230">
        <v>4</v>
      </c>
      <c r="BK4046" s="230" t="s">
        <v>7656</v>
      </c>
      <c r="BL4046" s="198" t="s">
        <v>7412</v>
      </c>
      <c r="CQ4046" s="199">
        <v>1</v>
      </c>
    </row>
    <row r="4047" spans="52:95" x14ac:dyDescent="0.25">
      <c r="AZ4047" s="230" t="s">
        <v>13037</v>
      </c>
      <c r="BA4047" s="230" t="s">
        <v>7562</v>
      </c>
      <c r="BB4047" s="230">
        <v>5</v>
      </c>
      <c r="BC4047" s="194" t="s">
        <v>7686</v>
      </c>
      <c r="BD4047" s="194" t="s">
        <v>7687</v>
      </c>
      <c r="BE4047" s="194" t="s">
        <v>7688</v>
      </c>
      <c r="BF4047" s="194" t="s">
        <v>7689</v>
      </c>
      <c r="BG4047" s="194" t="s">
        <v>7690</v>
      </c>
      <c r="BH4047" s="230" t="s">
        <v>7691</v>
      </c>
      <c r="BJ4047" s="230">
        <v>4</v>
      </c>
      <c r="BK4047" s="230" t="s">
        <v>7692</v>
      </c>
      <c r="BL4047" s="198" t="s">
        <v>7412</v>
      </c>
      <c r="CQ4047" s="199">
        <v>1</v>
      </c>
    </row>
    <row r="4048" spans="52:95" x14ac:dyDescent="0.25">
      <c r="AZ4048" s="230" t="s">
        <v>13037</v>
      </c>
      <c r="BA4048" s="230" t="s">
        <v>5333</v>
      </c>
      <c r="BB4048" s="230">
        <v>1</v>
      </c>
      <c r="BC4048" s="194" t="s">
        <v>7719</v>
      </c>
      <c r="BD4048" s="194" t="s">
        <v>14536</v>
      </c>
      <c r="BE4048" s="194" t="s">
        <v>14408</v>
      </c>
      <c r="BH4048" s="194"/>
      <c r="BI4048" s="194"/>
      <c r="BJ4048" s="230">
        <v>4</v>
      </c>
      <c r="BK4048" s="230" t="s">
        <v>7720</v>
      </c>
      <c r="BL4048" s="198" t="s">
        <v>7412</v>
      </c>
      <c r="CQ4048" s="199">
        <v>1</v>
      </c>
    </row>
    <row r="4049" spans="52:95" x14ac:dyDescent="0.25">
      <c r="AZ4049" s="230" t="s">
        <v>13037</v>
      </c>
      <c r="BA4049" s="230" t="s">
        <v>5333</v>
      </c>
      <c r="BB4049" s="230">
        <v>2</v>
      </c>
      <c r="BC4049" s="194" t="s">
        <v>7745</v>
      </c>
      <c r="BD4049" s="194" t="s">
        <v>7746</v>
      </c>
      <c r="BE4049" s="194" t="s">
        <v>7747</v>
      </c>
      <c r="BF4049" s="194" t="s">
        <v>7748</v>
      </c>
      <c r="BG4049" s="194" t="s">
        <v>7749</v>
      </c>
      <c r="BH4049" s="194" t="s">
        <v>7750</v>
      </c>
      <c r="BI4049" s="194"/>
      <c r="BJ4049" s="230">
        <v>4</v>
      </c>
      <c r="BK4049" s="230" t="s">
        <v>7751</v>
      </c>
      <c r="BL4049" s="198" t="s">
        <v>7412</v>
      </c>
      <c r="CQ4049" s="199">
        <v>1</v>
      </c>
    </row>
    <row r="4050" spans="52:95" x14ac:dyDescent="0.25">
      <c r="AZ4050" s="230" t="s">
        <v>13037</v>
      </c>
      <c r="BA4050" s="230" t="s">
        <v>5333</v>
      </c>
      <c r="BB4050" s="230">
        <v>3</v>
      </c>
      <c r="BC4050" s="194" t="s">
        <v>7781</v>
      </c>
      <c r="BD4050" s="194" t="s">
        <v>14539</v>
      </c>
      <c r="BE4050" s="194" t="s">
        <v>14537</v>
      </c>
      <c r="BH4050" s="194"/>
      <c r="BI4050" s="194"/>
      <c r="BJ4050" s="230">
        <v>4</v>
      </c>
      <c r="BK4050" s="230" t="s">
        <v>7782</v>
      </c>
      <c r="BL4050" s="198" t="s">
        <v>7412</v>
      </c>
      <c r="CQ4050" s="199">
        <v>1</v>
      </c>
    </row>
    <row r="4051" spans="52:95" x14ac:dyDescent="0.25">
      <c r="AZ4051" s="230" t="s">
        <v>13037</v>
      </c>
      <c r="BA4051" s="230" t="s">
        <v>5333</v>
      </c>
      <c r="BB4051" s="230">
        <v>4</v>
      </c>
      <c r="BC4051" s="194" t="s">
        <v>7806</v>
      </c>
      <c r="BD4051" s="194" t="s">
        <v>7807</v>
      </c>
      <c r="BE4051" s="194" t="s">
        <v>7808</v>
      </c>
      <c r="BF4051" s="194" t="s">
        <v>7654</v>
      </c>
      <c r="BG4051" s="194" t="s">
        <v>7809</v>
      </c>
      <c r="BH4051" s="194" t="s">
        <v>7810</v>
      </c>
      <c r="BI4051" s="194" t="s">
        <v>7811</v>
      </c>
      <c r="BJ4051" s="230">
        <v>4</v>
      </c>
      <c r="BK4051" s="230" t="s">
        <v>7812</v>
      </c>
      <c r="BL4051" s="198" t="s">
        <v>7412</v>
      </c>
      <c r="CQ4051" s="199">
        <v>1</v>
      </c>
    </row>
    <row r="4052" spans="52:95" x14ac:dyDescent="0.25">
      <c r="AZ4052" s="230" t="s">
        <v>13037</v>
      </c>
      <c r="BA4052" s="230" t="s">
        <v>5333</v>
      </c>
      <c r="BB4052" s="230">
        <v>5</v>
      </c>
      <c r="BC4052" s="194" t="s">
        <v>7836</v>
      </c>
      <c r="BD4052" s="194" t="s">
        <v>7837</v>
      </c>
      <c r="BE4052" s="194" t="s">
        <v>7838</v>
      </c>
      <c r="BF4052" s="194" t="s">
        <v>7839</v>
      </c>
      <c r="BG4052" s="194" t="s">
        <v>7840</v>
      </c>
      <c r="BH4052" s="194" t="s">
        <v>7533</v>
      </c>
      <c r="BI4052" s="194"/>
      <c r="BJ4052" s="230">
        <v>4</v>
      </c>
      <c r="BK4052" s="230" t="s">
        <v>7841</v>
      </c>
      <c r="BL4052" s="198" t="s">
        <v>7412</v>
      </c>
      <c r="CQ4052" s="199">
        <v>1</v>
      </c>
    </row>
    <row r="4053" spans="52:95" x14ac:dyDescent="0.25">
      <c r="AZ4053" s="230" t="s">
        <v>13054</v>
      </c>
      <c r="BA4053" s="230" t="s">
        <v>5332</v>
      </c>
      <c r="BB4053" s="230">
        <v>1</v>
      </c>
      <c r="BC4053" s="194" t="s">
        <v>7408</v>
      </c>
      <c r="BD4053" s="194" t="s">
        <v>14540</v>
      </c>
      <c r="BE4053" s="194" t="s">
        <v>14536</v>
      </c>
      <c r="BF4053" s="194" t="s">
        <v>14541</v>
      </c>
      <c r="BJ4053" s="230">
        <v>4</v>
      </c>
      <c r="BK4053" s="230" t="s">
        <v>7411</v>
      </c>
      <c r="BL4053" s="198" t="s">
        <v>7412</v>
      </c>
      <c r="CQ4053" s="199">
        <v>1</v>
      </c>
    </row>
    <row r="4054" spans="52:95" x14ac:dyDescent="0.25">
      <c r="AZ4054" s="230" t="s">
        <v>13054</v>
      </c>
      <c r="BA4054" s="230" t="s">
        <v>5332</v>
      </c>
      <c r="BB4054" s="230">
        <v>2</v>
      </c>
      <c r="BC4054" s="194" t="s">
        <v>7439</v>
      </c>
      <c r="BD4054" s="194" t="s">
        <v>14540</v>
      </c>
      <c r="BE4054" s="194" t="s">
        <v>7441</v>
      </c>
      <c r="BF4054" s="194" t="s">
        <v>7442</v>
      </c>
      <c r="BG4054" s="194" t="s">
        <v>7443</v>
      </c>
      <c r="BJ4054" s="230">
        <v>4</v>
      </c>
      <c r="BK4054" s="230" t="s">
        <v>7444</v>
      </c>
      <c r="BL4054" s="198" t="s">
        <v>7412</v>
      </c>
      <c r="CQ4054" s="199">
        <v>1</v>
      </c>
    </row>
    <row r="4055" spans="52:95" x14ac:dyDescent="0.25">
      <c r="AZ4055" s="230" t="s">
        <v>13054</v>
      </c>
      <c r="BA4055" s="230" t="s">
        <v>5332</v>
      </c>
      <c r="BB4055" s="230">
        <v>3</v>
      </c>
      <c r="BC4055" s="194" t="s">
        <v>7472</v>
      </c>
      <c r="BD4055" s="194" t="s">
        <v>14540</v>
      </c>
      <c r="BE4055" s="194" t="s">
        <v>14542</v>
      </c>
      <c r="BJ4055" s="230">
        <v>4</v>
      </c>
      <c r="BK4055" s="230" t="s">
        <v>7474</v>
      </c>
      <c r="BL4055" s="198" t="s">
        <v>7412</v>
      </c>
      <c r="CQ4055" s="199">
        <v>1</v>
      </c>
    </row>
    <row r="4056" spans="52:95" x14ac:dyDescent="0.25">
      <c r="AZ4056" s="230" t="s">
        <v>13054</v>
      </c>
      <c r="BA4056" s="230" t="s">
        <v>5332</v>
      </c>
      <c r="BB4056" s="230">
        <v>4</v>
      </c>
      <c r="BC4056" s="194" t="s">
        <v>7502</v>
      </c>
      <c r="BD4056" s="194" t="s">
        <v>14540</v>
      </c>
      <c r="BE4056" s="194" t="s">
        <v>14119</v>
      </c>
      <c r="BJ4056" s="230">
        <v>4</v>
      </c>
      <c r="BK4056" s="230" t="s">
        <v>7504</v>
      </c>
      <c r="BL4056" s="198" t="s">
        <v>7412</v>
      </c>
      <c r="CQ4056" s="199">
        <v>1</v>
      </c>
    </row>
    <row r="4057" spans="52:95" x14ac:dyDescent="0.25">
      <c r="AZ4057" s="230" t="s">
        <v>13054</v>
      </c>
      <c r="BA4057" s="230" t="s">
        <v>5332</v>
      </c>
      <c r="BB4057" s="230">
        <v>5</v>
      </c>
      <c r="BC4057" s="194" t="s">
        <v>7529</v>
      </c>
      <c r="BD4057" s="194" t="s">
        <v>14540</v>
      </c>
      <c r="BE4057" s="194" t="s">
        <v>14543</v>
      </c>
      <c r="BF4057" s="194" t="s">
        <v>7532</v>
      </c>
      <c r="BG4057" s="194" t="s">
        <v>7533</v>
      </c>
      <c r="BJ4057" s="230">
        <v>4</v>
      </c>
      <c r="BK4057" s="230" t="s">
        <v>7534</v>
      </c>
      <c r="BL4057" s="198" t="s">
        <v>7412</v>
      </c>
      <c r="CQ4057" s="199">
        <v>1</v>
      </c>
    </row>
    <row r="4058" spans="52:95" x14ac:dyDescent="0.25">
      <c r="AZ4058" s="230" t="s">
        <v>13054</v>
      </c>
      <c r="BA4058" s="230" t="s">
        <v>7562</v>
      </c>
      <c r="BB4058" s="230">
        <v>1</v>
      </c>
      <c r="BC4058" s="194" t="s">
        <v>7563</v>
      </c>
      <c r="BD4058" s="194" t="s">
        <v>14544</v>
      </c>
      <c r="BJ4058" s="230">
        <v>4</v>
      </c>
      <c r="BK4058" s="230" t="s">
        <v>7564</v>
      </c>
      <c r="BL4058" s="198" t="s">
        <v>7412</v>
      </c>
      <c r="CQ4058" s="199">
        <v>1</v>
      </c>
    </row>
    <row r="4059" spans="52:95" x14ac:dyDescent="0.25">
      <c r="AZ4059" s="230" t="s">
        <v>13054</v>
      </c>
      <c r="BA4059" s="230" t="s">
        <v>7562</v>
      </c>
      <c r="BB4059" s="230">
        <v>2</v>
      </c>
      <c r="BC4059" s="194" t="s">
        <v>7589</v>
      </c>
      <c r="BD4059" s="194" t="s">
        <v>7590</v>
      </c>
      <c r="BE4059" s="194" t="s">
        <v>7591</v>
      </c>
      <c r="BF4059" s="194" t="s">
        <v>7443</v>
      </c>
      <c r="BG4059" s="194" t="s">
        <v>7442</v>
      </c>
      <c r="BH4059" s="230" t="s">
        <v>7592</v>
      </c>
      <c r="BJ4059" s="230">
        <v>4</v>
      </c>
      <c r="BK4059" s="230" t="s">
        <v>7593</v>
      </c>
      <c r="BL4059" s="198" t="s">
        <v>7412</v>
      </c>
      <c r="CQ4059" s="199">
        <v>1</v>
      </c>
    </row>
    <row r="4060" spans="52:95" x14ac:dyDescent="0.25">
      <c r="AZ4060" s="230" t="s">
        <v>13054</v>
      </c>
      <c r="BA4060" s="230" t="s">
        <v>7562</v>
      </c>
      <c r="BB4060" s="230">
        <v>3</v>
      </c>
      <c r="BC4060" s="194" t="s">
        <v>7620</v>
      </c>
      <c r="BD4060" s="194" t="s">
        <v>14542</v>
      </c>
      <c r="BJ4060" s="230">
        <v>4</v>
      </c>
      <c r="BK4060" s="230" t="s">
        <v>7622</v>
      </c>
      <c r="BL4060" s="198" t="s">
        <v>7412</v>
      </c>
      <c r="CQ4060" s="199">
        <v>1</v>
      </c>
    </row>
    <row r="4061" spans="52:95" x14ac:dyDescent="0.25">
      <c r="AZ4061" s="230" t="s">
        <v>13054</v>
      </c>
      <c r="BA4061" s="230" t="s">
        <v>7562</v>
      </c>
      <c r="BB4061" s="230">
        <v>4</v>
      </c>
      <c r="BC4061" s="194" t="s">
        <v>7649</v>
      </c>
      <c r="BD4061" s="194" t="s">
        <v>7650</v>
      </c>
      <c r="BE4061" s="194" t="s">
        <v>7651</v>
      </c>
      <c r="BF4061" s="194" t="s">
        <v>7652</v>
      </c>
      <c r="BG4061" s="194" t="s">
        <v>7653</v>
      </c>
      <c r="BH4061" s="230" t="s">
        <v>7654</v>
      </c>
      <c r="BI4061" s="230" t="s">
        <v>7655</v>
      </c>
      <c r="BJ4061" s="230">
        <v>4</v>
      </c>
      <c r="BK4061" s="230" t="s">
        <v>7656</v>
      </c>
      <c r="BL4061" s="198" t="s">
        <v>7412</v>
      </c>
      <c r="CQ4061" s="199">
        <v>1</v>
      </c>
    </row>
    <row r="4062" spans="52:95" x14ac:dyDescent="0.25">
      <c r="AZ4062" s="230" t="s">
        <v>13054</v>
      </c>
      <c r="BA4062" s="230" t="s">
        <v>7562</v>
      </c>
      <c r="BB4062" s="230">
        <v>5</v>
      </c>
      <c r="BC4062" s="194" t="s">
        <v>7686</v>
      </c>
      <c r="BD4062" s="194" t="s">
        <v>7687</v>
      </c>
      <c r="BE4062" s="194" t="s">
        <v>7688</v>
      </c>
      <c r="BF4062" s="194" t="s">
        <v>7689</v>
      </c>
      <c r="BG4062" s="194" t="s">
        <v>7690</v>
      </c>
      <c r="BH4062" s="230" t="s">
        <v>7691</v>
      </c>
      <c r="BJ4062" s="230">
        <v>4</v>
      </c>
      <c r="BK4062" s="230" t="s">
        <v>7692</v>
      </c>
      <c r="BL4062" s="198" t="s">
        <v>7412</v>
      </c>
      <c r="CQ4062" s="199">
        <v>1</v>
      </c>
    </row>
    <row r="4063" spans="52:95" x14ac:dyDescent="0.25">
      <c r="AZ4063" s="230" t="s">
        <v>13054</v>
      </c>
      <c r="BA4063" s="230" t="s">
        <v>5333</v>
      </c>
      <c r="BB4063" s="230">
        <v>1</v>
      </c>
      <c r="BC4063" s="194" t="s">
        <v>7719</v>
      </c>
      <c r="BD4063" s="194" t="s">
        <v>14536</v>
      </c>
      <c r="BE4063" s="194" t="s">
        <v>14541</v>
      </c>
      <c r="BH4063" s="194"/>
      <c r="BI4063" s="194"/>
      <c r="BJ4063" s="230">
        <v>4</v>
      </c>
      <c r="BK4063" s="230" t="s">
        <v>7720</v>
      </c>
      <c r="BL4063" s="198" t="s">
        <v>7412</v>
      </c>
      <c r="CQ4063" s="199">
        <v>1</v>
      </c>
    </row>
    <row r="4064" spans="52:95" x14ac:dyDescent="0.25">
      <c r="AZ4064" s="230" t="s">
        <v>13054</v>
      </c>
      <c r="BA4064" s="230" t="s">
        <v>5333</v>
      </c>
      <c r="BB4064" s="230">
        <v>2</v>
      </c>
      <c r="BC4064" s="194" t="s">
        <v>7745</v>
      </c>
      <c r="BD4064" s="194" t="s">
        <v>7746</v>
      </c>
      <c r="BE4064" s="194" t="s">
        <v>7747</v>
      </c>
      <c r="BF4064" s="194" t="s">
        <v>7748</v>
      </c>
      <c r="BG4064" s="194" t="s">
        <v>7749</v>
      </c>
      <c r="BH4064" s="194" t="s">
        <v>7750</v>
      </c>
      <c r="BI4064" s="194"/>
      <c r="BJ4064" s="230">
        <v>4</v>
      </c>
      <c r="BK4064" s="230" t="s">
        <v>7751</v>
      </c>
      <c r="BL4064" s="198" t="s">
        <v>7412</v>
      </c>
      <c r="CQ4064" s="199">
        <v>1</v>
      </c>
    </row>
    <row r="4065" spans="52:95" x14ac:dyDescent="0.25">
      <c r="AZ4065" s="230" t="s">
        <v>13054</v>
      </c>
      <c r="BA4065" s="230" t="s">
        <v>5333</v>
      </c>
      <c r="BB4065" s="230">
        <v>3</v>
      </c>
      <c r="BC4065" s="194" t="s">
        <v>7781</v>
      </c>
      <c r="BD4065" s="194" t="s">
        <v>14545</v>
      </c>
      <c r="BE4065" s="194" t="s">
        <v>14542</v>
      </c>
      <c r="BH4065" s="194"/>
      <c r="BI4065" s="194"/>
      <c r="BJ4065" s="230">
        <v>4</v>
      </c>
      <c r="BK4065" s="230" t="s">
        <v>7782</v>
      </c>
      <c r="BL4065" s="198" t="s">
        <v>7412</v>
      </c>
      <c r="CQ4065" s="199">
        <v>1</v>
      </c>
    </row>
    <row r="4066" spans="52:95" x14ac:dyDescent="0.25">
      <c r="AZ4066" s="230" t="s">
        <v>13054</v>
      </c>
      <c r="BA4066" s="230" t="s">
        <v>5333</v>
      </c>
      <c r="BB4066" s="230">
        <v>4</v>
      </c>
      <c r="BC4066" s="194" t="s">
        <v>7806</v>
      </c>
      <c r="BD4066" s="194" t="s">
        <v>7807</v>
      </c>
      <c r="BE4066" s="194" t="s">
        <v>7808</v>
      </c>
      <c r="BF4066" s="194" t="s">
        <v>7654</v>
      </c>
      <c r="BG4066" s="194" t="s">
        <v>7809</v>
      </c>
      <c r="BH4066" s="194" t="s">
        <v>7810</v>
      </c>
      <c r="BI4066" s="194" t="s">
        <v>7811</v>
      </c>
      <c r="BJ4066" s="230">
        <v>4</v>
      </c>
      <c r="BK4066" s="230" t="s">
        <v>7812</v>
      </c>
      <c r="BL4066" s="198" t="s">
        <v>7412</v>
      </c>
      <c r="CQ4066" s="199">
        <v>1</v>
      </c>
    </row>
    <row r="4067" spans="52:95" x14ac:dyDescent="0.25">
      <c r="AZ4067" s="230" t="s">
        <v>13054</v>
      </c>
      <c r="BA4067" s="230" t="s">
        <v>5333</v>
      </c>
      <c r="BB4067" s="230">
        <v>5</v>
      </c>
      <c r="BC4067" s="194" t="s">
        <v>7836</v>
      </c>
      <c r="BD4067" s="194" t="s">
        <v>7837</v>
      </c>
      <c r="BE4067" s="194" t="s">
        <v>7838</v>
      </c>
      <c r="BF4067" s="194" t="s">
        <v>7839</v>
      </c>
      <c r="BG4067" s="194" t="s">
        <v>7840</v>
      </c>
      <c r="BH4067" s="194" t="s">
        <v>7533</v>
      </c>
      <c r="BI4067" s="194"/>
      <c r="BJ4067" s="230">
        <v>4</v>
      </c>
      <c r="BK4067" s="230" t="s">
        <v>7841</v>
      </c>
      <c r="BL4067" s="198" t="s">
        <v>7412</v>
      </c>
      <c r="CQ4067" s="199">
        <v>1</v>
      </c>
    </row>
    <row r="4068" spans="52:95" x14ac:dyDescent="0.25">
      <c r="AZ4068" s="230" t="s">
        <v>13071</v>
      </c>
      <c r="BA4068" s="230" t="s">
        <v>5332</v>
      </c>
      <c r="BB4068" s="230">
        <v>1</v>
      </c>
      <c r="BC4068" s="194" t="s">
        <v>7408</v>
      </c>
      <c r="BD4068" s="194" t="s">
        <v>14546</v>
      </c>
      <c r="BE4068" s="194" t="s">
        <v>14536</v>
      </c>
      <c r="BF4068" s="194" t="s">
        <v>12271</v>
      </c>
      <c r="BJ4068" s="230">
        <v>4</v>
      </c>
      <c r="BK4068" s="230" t="s">
        <v>7411</v>
      </c>
      <c r="BL4068" s="198" t="s">
        <v>7412</v>
      </c>
      <c r="CQ4068" s="199">
        <v>1</v>
      </c>
    </row>
    <row r="4069" spans="52:95" x14ac:dyDescent="0.25">
      <c r="AZ4069" s="230" t="s">
        <v>13071</v>
      </c>
      <c r="BA4069" s="230" t="s">
        <v>5332</v>
      </c>
      <c r="BB4069" s="230">
        <v>2</v>
      </c>
      <c r="BC4069" s="194" t="s">
        <v>7439</v>
      </c>
      <c r="BD4069" s="194" t="s">
        <v>14546</v>
      </c>
      <c r="BE4069" s="194" t="s">
        <v>7441</v>
      </c>
      <c r="BF4069" s="194" t="s">
        <v>7442</v>
      </c>
      <c r="BG4069" s="194" t="s">
        <v>7443</v>
      </c>
      <c r="BJ4069" s="230">
        <v>4</v>
      </c>
      <c r="BK4069" s="230" t="s">
        <v>7444</v>
      </c>
      <c r="BL4069" s="198" t="s">
        <v>7412</v>
      </c>
      <c r="CQ4069" s="199">
        <v>1</v>
      </c>
    </row>
    <row r="4070" spans="52:95" x14ac:dyDescent="0.25">
      <c r="AZ4070" s="230" t="s">
        <v>13071</v>
      </c>
      <c r="BA4070" s="230" t="s">
        <v>5332</v>
      </c>
      <c r="BB4070" s="230">
        <v>3</v>
      </c>
      <c r="BC4070" s="194" t="s">
        <v>7472</v>
      </c>
      <c r="BD4070" s="194" t="s">
        <v>14546</v>
      </c>
      <c r="BE4070" s="194" t="s">
        <v>14547</v>
      </c>
      <c r="BJ4070" s="230">
        <v>4</v>
      </c>
      <c r="BK4070" s="230" t="s">
        <v>7474</v>
      </c>
      <c r="BL4070" s="198" t="s">
        <v>7412</v>
      </c>
      <c r="CQ4070" s="199">
        <v>1</v>
      </c>
    </row>
    <row r="4071" spans="52:95" x14ac:dyDescent="0.25">
      <c r="AZ4071" s="230" t="s">
        <v>13071</v>
      </c>
      <c r="BA4071" s="230" t="s">
        <v>5332</v>
      </c>
      <c r="BB4071" s="230">
        <v>4</v>
      </c>
      <c r="BC4071" s="194" t="s">
        <v>7502</v>
      </c>
      <c r="BD4071" s="194" t="s">
        <v>14546</v>
      </c>
      <c r="BE4071" s="194" t="s">
        <v>14119</v>
      </c>
      <c r="BJ4071" s="230">
        <v>4</v>
      </c>
      <c r="BK4071" s="230" t="s">
        <v>7504</v>
      </c>
      <c r="BL4071" s="198" t="s">
        <v>7412</v>
      </c>
      <c r="CQ4071" s="199">
        <v>1</v>
      </c>
    </row>
    <row r="4072" spans="52:95" x14ac:dyDescent="0.25">
      <c r="AZ4072" s="230" t="s">
        <v>13071</v>
      </c>
      <c r="BA4072" s="230" t="s">
        <v>5332</v>
      </c>
      <c r="BB4072" s="230">
        <v>5</v>
      </c>
      <c r="BC4072" s="194" t="s">
        <v>7529</v>
      </c>
      <c r="BD4072" s="194" t="s">
        <v>14546</v>
      </c>
      <c r="BE4072" s="194" t="s">
        <v>14548</v>
      </c>
      <c r="BF4072" s="194" t="s">
        <v>7532</v>
      </c>
      <c r="BG4072" s="194" t="s">
        <v>7533</v>
      </c>
      <c r="BJ4072" s="230">
        <v>4</v>
      </c>
      <c r="BK4072" s="230" t="s">
        <v>7534</v>
      </c>
      <c r="BL4072" s="198" t="s">
        <v>7412</v>
      </c>
      <c r="CQ4072" s="199">
        <v>1</v>
      </c>
    </row>
    <row r="4073" spans="52:95" x14ac:dyDescent="0.25">
      <c r="AZ4073" s="230" t="s">
        <v>13071</v>
      </c>
      <c r="BA4073" s="230" t="s">
        <v>7562</v>
      </c>
      <c r="BB4073" s="230">
        <v>1</v>
      </c>
      <c r="BC4073" s="194" t="s">
        <v>7563</v>
      </c>
      <c r="BD4073" s="194" t="s">
        <v>14305</v>
      </c>
      <c r="BJ4073" s="230">
        <v>4</v>
      </c>
      <c r="BK4073" s="230" t="s">
        <v>7564</v>
      </c>
      <c r="BL4073" s="198" t="s">
        <v>7412</v>
      </c>
      <c r="CQ4073" s="199">
        <v>1</v>
      </c>
    </row>
    <row r="4074" spans="52:95" x14ac:dyDescent="0.25">
      <c r="AZ4074" s="230" t="s">
        <v>13071</v>
      </c>
      <c r="BA4074" s="230" t="s">
        <v>7562</v>
      </c>
      <c r="BB4074" s="230">
        <v>2</v>
      </c>
      <c r="BC4074" s="194" t="s">
        <v>7589</v>
      </c>
      <c r="BD4074" s="194" t="s">
        <v>7590</v>
      </c>
      <c r="BE4074" s="194" t="s">
        <v>7591</v>
      </c>
      <c r="BF4074" s="194" t="s">
        <v>7443</v>
      </c>
      <c r="BG4074" s="194" t="s">
        <v>7442</v>
      </c>
      <c r="BH4074" s="230" t="s">
        <v>7592</v>
      </c>
      <c r="BJ4074" s="230">
        <v>4</v>
      </c>
      <c r="BK4074" s="230" t="s">
        <v>7593</v>
      </c>
      <c r="BL4074" s="198" t="s">
        <v>7412</v>
      </c>
      <c r="CQ4074" s="199">
        <v>1</v>
      </c>
    </row>
    <row r="4075" spans="52:95" x14ac:dyDescent="0.25">
      <c r="AZ4075" s="230" t="s">
        <v>13071</v>
      </c>
      <c r="BA4075" s="230" t="s">
        <v>7562</v>
      </c>
      <c r="BB4075" s="230">
        <v>3</v>
      </c>
      <c r="BC4075" s="194" t="s">
        <v>7620</v>
      </c>
      <c r="BD4075" s="194" t="s">
        <v>14547</v>
      </c>
      <c r="BJ4075" s="230">
        <v>4</v>
      </c>
      <c r="BK4075" s="230" t="s">
        <v>7622</v>
      </c>
      <c r="BL4075" s="198" t="s">
        <v>7412</v>
      </c>
      <c r="CQ4075" s="199">
        <v>1</v>
      </c>
    </row>
    <row r="4076" spans="52:95" x14ac:dyDescent="0.25">
      <c r="AZ4076" s="230" t="s">
        <v>13071</v>
      </c>
      <c r="BA4076" s="230" t="s">
        <v>7562</v>
      </c>
      <c r="BB4076" s="230">
        <v>4</v>
      </c>
      <c r="BC4076" s="194" t="s">
        <v>7649</v>
      </c>
      <c r="BD4076" s="194" t="s">
        <v>7650</v>
      </c>
      <c r="BE4076" s="194" t="s">
        <v>7651</v>
      </c>
      <c r="BF4076" s="194" t="s">
        <v>7652</v>
      </c>
      <c r="BG4076" s="194" t="s">
        <v>7653</v>
      </c>
      <c r="BH4076" s="230" t="s">
        <v>7654</v>
      </c>
      <c r="BI4076" s="230" t="s">
        <v>7655</v>
      </c>
      <c r="BJ4076" s="230">
        <v>4</v>
      </c>
      <c r="BK4076" s="230" t="s">
        <v>7656</v>
      </c>
      <c r="BL4076" s="198" t="s">
        <v>7412</v>
      </c>
      <c r="CQ4076" s="199">
        <v>1</v>
      </c>
    </row>
    <row r="4077" spans="52:95" x14ac:dyDescent="0.25">
      <c r="AZ4077" s="230" t="s">
        <v>13071</v>
      </c>
      <c r="BA4077" s="230" t="s">
        <v>7562</v>
      </c>
      <c r="BB4077" s="230">
        <v>5</v>
      </c>
      <c r="BC4077" s="194" t="s">
        <v>7686</v>
      </c>
      <c r="BD4077" s="194" t="s">
        <v>7687</v>
      </c>
      <c r="BE4077" s="194" t="s">
        <v>7688</v>
      </c>
      <c r="BF4077" s="194" t="s">
        <v>7689</v>
      </c>
      <c r="BG4077" s="194" t="s">
        <v>7690</v>
      </c>
      <c r="BH4077" s="230" t="s">
        <v>7691</v>
      </c>
      <c r="BJ4077" s="230">
        <v>4</v>
      </c>
      <c r="BK4077" s="230" t="s">
        <v>7692</v>
      </c>
      <c r="BL4077" s="198" t="s">
        <v>7412</v>
      </c>
      <c r="CQ4077" s="199">
        <v>1</v>
      </c>
    </row>
    <row r="4078" spans="52:95" x14ac:dyDescent="0.25">
      <c r="AZ4078" s="230" t="s">
        <v>13071</v>
      </c>
      <c r="BA4078" s="230" t="s">
        <v>5333</v>
      </c>
      <c r="BB4078" s="230">
        <v>1</v>
      </c>
      <c r="BC4078" s="194" t="s">
        <v>7719</v>
      </c>
      <c r="BD4078" s="194" t="s">
        <v>14536</v>
      </c>
      <c r="BE4078" s="194" t="s">
        <v>12271</v>
      </c>
      <c r="BH4078" s="194"/>
      <c r="BI4078" s="194"/>
      <c r="BJ4078" s="230">
        <v>4</v>
      </c>
      <c r="BK4078" s="230" t="s">
        <v>7720</v>
      </c>
      <c r="BL4078" s="198" t="s">
        <v>7412</v>
      </c>
      <c r="CQ4078" s="199">
        <v>1</v>
      </c>
    </row>
    <row r="4079" spans="52:95" x14ac:dyDescent="0.25">
      <c r="AZ4079" s="230" t="s">
        <v>13071</v>
      </c>
      <c r="BA4079" s="230" t="s">
        <v>5333</v>
      </c>
      <c r="BB4079" s="230">
        <v>2</v>
      </c>
      <c r="BC4079" s="194" t="s">
        <v>7745</v>
      </c>
      <c r="BD4079" s="194" t="s">
        <v>7746</v>
      </c>
      <c r="BE4079" s="194" t="s">
        <v>7747</v>
      </c>
      <c r="BF4079" s="194" t="s">
        <v>7748</v>
      </c>
      <c r="BG4079" s="194" t="s">
        <v>7749</v>
      </c>
      <c r="BH4079" s="194" t="s">
        <v>7750</v>
      </c>
      <c r="BI4079" s="194"/>
      <c r="BJ4079" s="230">
        <v>4</v>
      </c>
      <c r="BK4079" s="230" t="s">
        <v>7751</v>
      </c>
      <c r="BL4079" s="198" t="s">
        <v>7412</v>
      </c>
      <c r="CQ4079" s="199">
        <v>1</v>
      </c>
    </row>
    <row r="4080" spans="52:95" x14ac:dyDescent="0.25">
      <c r="AZ4080" s="230" t="s">
        <v>13071</v>
      </c>
      <c r="BA4080" s="230" t="s">
        <v>5333</v>
      </c>
      <c r="BB4080" s="230">
        <v>3</v>
      </c>
      <c r="BC4080" s="194" t="s">
        <v>7781</v>
      </c>
      <c r="BD4080" s="194" t="s">
        <v>14549</v>
      </c>
      <c r="BE4080" s="194" t="s">
        <v>14547</v>
      </c>
      <c r="BH4080" s="194"/>
      <c r="BI4080" s="194"/>
      <c r="BJ4080" s="230">
        <v>4</v>
      </c>
      <c r="BK4080" s="230" t="s">
        <v>7782</v>
      </c>
      <c r="BL4080" s="198" t="s">
        <v>7412</v>
      </c>
      <c r="CQ4080" s="199">
        <v>1</v>
      </c>
    </row>
    <row r="4081" spans="52:95" x14ac:dyDescent="0.25">
      <c r="AZ4081" s="230" t="s">
        <v>13071</v>
      </c>
      <c r="BA4081" s="230" t="s">
        <v>5333</v>
      </c>
      <c r="BB4081" s="230">
        <v>4</v>
      </c>
      <c r="BC4081" s="194" t="s">
        <v>7806</v>
      </c>
      <c r="BD4081" s="194" t="s">
        <v>7807</v>
      </c>
      <c r="BE4081" s="194" t="s">
        <v>7808</v>
      </c>
      <c r="BF4081" s="194" t="s">
        <v>7654</v>
      </c>
      <c r="BG4081" s="194" t="s">
        <v>7809</v>
      </c>
      <c r="BH4081" s="194" t="s">
        <v>7810</v>
      </c>
      <c r="BI4081" s="194" t="s">
        <v>7811</v>
      </c>
      <c r="BJ4081" s="230">
        <v>4</v>
      </c>
      <c r="BK4081" s="230" t="s">
        <v>7812</v>
      </c>
      <c r="BL4081" s="198" t="s">
        <v>7412</v>
      </c>
      <c r="CQ4081" s="199">
        <v>1</v>
      </c>
    </row>
    <row r="4082" spans="52:95" x14ac:dyDescent="0.25">
      <c r="AZ4082" s="230" t="s">
        <v>13071</v>
      </c>
      <c r="BA4082" s="230" t="s">
        <v>5333</v>
      </c>
      <c r="BB4082" s="230">
        <v>5</v>
      </c>
      <c r="BC4082" s="194" t="s">
        <v>7836</v>
      </c>
      <c r="BD4082" s="194" t="s">
        <v>7837</v>
      </c>
      <c r="BE4082" s="194" t="s">
        <v>7838</v>
      </c>
      <c r="BF4082" s="194" t="s">
        <v>7839</v>
      </c>
      <c r="BG4082" s="194" t="s">
        <v>7840</v>
      </c>
      <c r="BH4082" s="194" t="s">
        <v>7533</v>
      </c>
      <c r="BI4082" s="194"/>
      <c r="BJ4082" s="230">
        <v>4</v>
      </c>
      <c r="BK4082" s="230" t="s">
        <v>7841</v>
      </c>
      <c r="BL4082" s="198" t="s">
        <v>7412</v>
      </c>
      <c r="CQ4082" s="199">
        <v>1</v>
      </c>
    </row>
    <row r="4083" spans="52:95" x14ac:dyDescent="0.25">
      <c r="AZ4083" s="230" t="s">
        <v>13087</v>
      </c>
      <c r="BA4083" s="230" t="s">
        <v>5332</v>
      </c>
      <c r="BB4083" s="230">
        <v>1</v>
      </c>
      <c r="BC4083" s="194" t="s">
        <v>7408</v>
      </c>
      <c r="BD4083" s="194" t="s">
        <v>14550</v>
      </c>
      <c r="BE4083" s="194" t="s">
        <v>14536</v>
      </c>
      <c r="BF4083" s="194" t="s">
        <v>13089</v>
      </c>
      <c r="BJ4083" s="230">
        <v>4</v>
      </c>
      <c r="BK4083" s="230" t="s">
        <v>7411</v>
      </c>
      <c r="BL4083" s="198" t="s">
        <v>7412</v>
      </c>
      <c r="CQ4083" s="199">
        <v>1</v>
      </c>
    </row>
    <row r="4084" spans="52:95" x14ac:dyDescent="0.25">
      <c r="AZ4084" s="230" t="s">
        <v>13087</v>
      </c>
      <c r="BA4084" s="230" t="s">
        <v>5332</v>
      </c>
      <c r="BB4084" s="230">
        <v>2</v>
      </c>
      <c r="BC4084" s="194" t="s">
        <v>7439</v>
      </c>
      <c r="BD4084" s="194" t="s">
        <v>14550</v>
      </c>
      <c r="BE4084" s="194" t="s">
        <v>7441</v>
      </c>
      <c r="BF4084" s="194" t="s">
        <v>7442</v>
      </c>
      <c r="BG4084" s="194" t="s">
        <v>7443</v>
      </c>
      <c r="BJ4084" s="230">
        <v>4</v>
      </c>
      <c r="BK4084" s="230" t="s">
        <v>7444</v>
      </c>
      <c r="BL4084" s="198" t="s">
        <v>7412</v>
      </c>
      <c r="CQ4084" s="199">
        <v>1</v>
      </c>
    </row>
    <row r="4085" spans="52:95" x14ac:dyDescent="0.25">
      <c r="AZ4085" s="230" t="s">
        <v>13087</v>
      </c>
      <c r="BA4085" s="230" t="s">
        <v>5332</v>
      </c>
      <c r="BB4085" s="230">
        <v>3</v>
      </c>
      <c r="BC4085" s="194" t="s">
        <v>7472</v>
      </c>
      <c r="BD4085" s="194" t="s">
        <v>14550</v>
      </c>
      <c r="BE4085" s="194" t="s">
        <v>14551</v>
      </c>
      <c r="BJ4085" s="230">
        <v>4</v>
      </c>
      <c r="BK4085" s="230" t="s">
        <v>7474</v>
      </c>
      <c r="BL4085" s="198" t="s">
        <v>7412</v>
      </c>
      <c r="CQ4085" s="199">
        <v>1</v>
      </c>
    </row>
    <row r="4086" spans="52:95" x14ac:dyDescent="0.25">
      <c r="AZ4086" s="230" t="s">
        <v>13087</v>
      </c>
      <c r="BA4086" s="230" t="s">
        <v>5332</v>
      </c>
      <c r="BB4086" s="230">
        <v>4</v>
      </c>
      <c r="BC4086" s="194" t="s">
        <v>7502</v>
      </c>
      <c r="BD4086" s="194" t="s">
        <v>14550</v>
      </c>
      <c r="BE4086" s="194" t="s">
        <v>14119</v>
      </c>
      <c r="BJ4086" s="230">
        <v>4</v>
      </c>
      <c r="BK4086" s="230" t="s">
        <v>7504</v>
      </c>
      <c r="BL4086" s="198" t="s">
        <v>7412</v>
      </c>
      <c r="CQ4086" s="199">
        <v>1</v>
      </c>
    </row>
    <row r="4087" spans="52:95" x14ac:dyDescent="0.25">
      <c r="AZ4087" s="230" t="s">
        <v>13087</v>
      </c>
      <c r="BA4087" s="230" t="s">
        <v>5332</v>
      </c>
      <c r="BB4087" s="230">
        <v>5</v>
      </c>
      <c r="BC4087" s="194" t="s">
        <v>7529</v>
      </c>
      <c r="BD4087" s="194" t="s">
        <v>14550</v>
      </c>
      <c r="BE4087" s="194" t="s">
        <v>14552</v>
      </c>
      <c r="BF4087" s="194" t="s">
        <v>7532</v>
      </c>
      <c r="BG4087" s="194" t="s">
        <v>7533</v>
      </c>
      <c r="BJ4087" s="230">
        <v>4</v>
      </c>
      <c r="BK4087" s="230" t="s">
        <v>7534</v>
      </c>
      <c r="BL4087" s="198" t="s">
        <v>7412</v>
      </c>
      <c r="CQ4087" s="199">
        <v>1</v>
      </c>
    </row>
    <row r="4088" spans="52:95" x14ac:dyDescent="0.25">
      <c r="AZ4088" s="230" t="s">
        <v>13087</v>
      </c>
      <c r="BA4088" s="230" t="s">
        <v>7562</v>
      </c>
      <c r="BB4088" s="230">
        <v>1</v>
      </c>
      <c r="BC4088" s="194" t="s">
        <v>7563</v>
      </c>
      <c r="BD4088" s="194" t="s">
        <v>14553</v>
      </c>
      <c r="BJ4088" s="230">
        <v>4</v>
      </c>
      <c r="BK4088" s="230" t="s">
        <v>7564</v>
      </c>
      <c r="BL4088" s="198" t="s">
        <v>7412</v>
      </c>
      <c r="CQ4088" s="199">
        <v>1</v>
      </c>
    </row>
    <row r="4089" spans="52:95" x14ac:dyDescent="0.25">
      <c r="AZ4089" s="230" t="s">
        <v>13087</v>
      </c>
      <c r="BA4089" s="230" t="s">
        <v>7562</v>
      </c>
      <c r="BB4089" s="230">
        <v>2</v>
      </c>
      <c r="BC4089" s="194" t="s">
        <v>7589</v>
      </c>
      <c r="BD4089" s="194" t="s">
        <v>7590</v>
      </c>
      <c r="BE4089" s="194" t="s">
        <v>7591</v>
      </c>
      <c r="BF4089" s="194" t="s">
        <v>7443</v>
      </c>
      <c r="BG4089" s="194" t="s">
        <v>7442</v>
      </c>
      <c r="BH4089" s="230" t="s">
        <v>7592</v>
      </c>
      <c r="BJ4089" s="230">
        <v>4</v>
      </c>
      <c r="BK4089" s="230" t="s">
        <v>7593</v>
      </c>
      <c r="BL4089" s="198" t="s">
        <v>7412</v>
      </c>
      <c r="CQ4089" s="199">
        <v>1</v>
      </c>
    </row>
    <row r="4090" spans="52:95" x14ac:dyDescent="0.25">
      <c r="AZ4090" s="230" t="s">
        <v>13087</v>
      </c>
      <c r="BA4090" s="230" t="s">
        <v>7562</v>
      </c>
      <c r="BB4090" s="230">
        <v>3</v>
      </c>
      <c r="BC4090" s="194" t="s">
        <v>7620</v>
      </c>
      <c r="BD4090" s="194" t="s">
        <v>14551</v>
      </c>
      <c r="BJ4090" s="230">
        <v>4</v>
      </c>
      <c r="BK4090" s="230" t="s">
        <v>7622</v>
      </c>
      <c r="BL4090" s="198" t="s">
        <v>7412</v>
      </c>
      <c r="CQ4090" s="199">
        <v>1</v>
      </c>
    </row>
    <row r="4091" spans="52:95" x14ac:dyDescent="0.25">
      <c r="AZ4091" s="230" t="s">
        <v>13087</v>
      </c>
      <c r="BA4091" s="230" t="s">
        <v>7562</v>
      </c>
      <c r="BB4091" s="230">
        <v>4</v>
      </c>
      <c r="BC4091" s="194" t="s">
        <v>7649</v>
      </c>
      <c r="BD4091" s="194" t="s">
        <v>7650</v>
      </c>
      <c r="BE4091" s="194" t="s">
        <v>7651</v>
      </c>
      <c r="BF4091" s="194" t="s">
        <v>7652</v>
      </c>
      <c r="BG4091" s="194" t="s">
        <v>7653</v>
      </c>
      <c r="BH4091" s="230" t="s">
        <v>7654</v>
      </c>
      <c r="BI4091" s="230" t="s">
        <v>7655</v>
      </c>
      <c r="BJ4091" s="230">
        <v>4</v>
      </c>
      <c r="BK4091" s="230" t="s">
        <v>7656</v>
      </c>
      <c r="BL4091" s="198" t="s">
        <v>7412</v>
      </c>
      <c r="CQ4091" s="199">
        <v>1</v>
      </c>
    </row>
    <row r="4092" spans="52:95" x14ac:dyDescent="0.25">
      <c r="AZ4092" s="230" t="s">
        <v>13087</v>
      </c>
      <c r="BA4092" s="230" t="s">
        <v>7562</v>
      </c>
      <c r="BB4092" s="230">
        <v>5</v>
      </c>
      <c r="BC4092" s="194" t="s">
        <v>7686</v>
      </c>
      <c r="BD4092" s="194" t="s">
        <v>7687</v>
      </c>
      <c r="BE4092" s="194" t="s">
        <v>7688</v>
      </c>
      <c r="BF4092" s="194" t="s">
        <v>7689</v>
      </c>
      <c r="BG4092" s="194" t="s">
        <v>7690</v>
      </c>
      <c r="BH4092" s="230" t="s">
        <v>7691</v>
      </c>
      <c r="BJ4092" s="230">
        <v>4</v>
      </c>
      <c r="BK4092" s="230" t="s">
        <v>7692</v>
      </c>
      <c r="BL4092" s="198" t="s">
        <v>7412</v>
      </c>
      <c r="CQ4092" s="199">
        <v>1</v>
      </c>
    </row>
    <row r="4093" spans="52:95" x14ac:dyDescent="0.25">
      <c r="AZ4093" s="230" t="s">
        <v>13087</v>
      </c>
      <c r="BA4093" s="230" t="s">
        <v>5333</v>
      </c>
      <c r="BB4093" s="230">
        <v>1</v>
      </c>
      <c r="BC4093" s="194" t="s">
        <v>7719</v>
      </c>
      <c r="BD4093" s="194" t="s">
        <v>14536</v>
      </c>
      <c r="BE4093" s="194" t="s">
        <v>13089</v>
      </c>
      <c r="BH4093" s="194"/>
      <c r="BI4093" s="194"/>
      <c r="BJ4093" s="230">
        <v>4</v>
      </c>
      <c r="BK4093" s="230" t="s">
        <v>7720</v>
      </c>
      <c r="BL4093" s="198" t="s">
        <v>7412</v>
      </c>
      <c r="CQ4093" s="199">
        <v>1</v>
      </c>
    </row>
    <row r="4094" spans="52:95" x14ac:dyDescent="0.25">
      <c r="AZ4094" s="230" t="s">
        <v>13087</v>
      </c>
      <c r="BA4094" s="230" t="s">
        <v>5333</v>
      </c>
      <c r="BB4094" s="230">
        <v>2</v>
      </c>
      <c r="BC4094" s="194" t="s">
        <v>7745</v>
      </c>
      <c r="BD4094" s="194" t="s">
        <v>7746</v>
      </c>
      <c r="BE4094" s="194" t="s">
        <v>7747</v>
      </c>
      <c r="BF4094" s="194" t="s">
        <v>7748</v>
      </c>
      <c r="BG4094" s="194" t="s">
        <v>7749</v>
      </c>
      <c r="BH4094" s="194" t="s">
        <v>7750</v>
      </c>
      <c r="BI4094" s="194"/>
      <c r="BJ4094" s="230">
        <v>4</v>
      </c>
      <c r="BK4094" s="230" t="s">
        <v>7751</v>
      </c>
      <c r="BL4094" s="198" t="s">
        <v>7412</v>
      </c>
      <c r="CQ4094" s="199">
        <v>1</v>
      </c>
    </row>
    <row r="4095" spans="52:95" x14ac:dyDescent="0.25">
      <c r="AZ4095" s="230" t="s">
        <v>13087</v>
      </c>
      <c r="BA4095" s="230" t="s">
        <v>5333</v>
      </c>
      <c r="BB4095" s="230">
        <v>3</v>
      </c>
      <c r="BC4095" s="194" t="s">
        <v>7781</v>
      </c>
      <c r="BD4095" s="194" t="s">
        <v>14554</v>
      </c>
      <c r="BE4095" s="194" t="s">
        <v>14551</v>
      </c>
      <c r="BH4095" s="194"/>
      <c r="BI4095" s="194"/>
      <c r="BJ4095" s="230">
        <v>4</v>
      </c>
      <c r="BK4095" s="230" t="s">
        <v>7782</v>
      </c>
      <c r="BL4095" s="198" t="s">
        <v>7412</v>
      </c>
      <c r="CQ4095" s="199">
        <v>1</v>
      </c>
    </row>
    <row r="4096" spans="52:95" x14ac:dyDescent="0.25">
      <c r="AZ4096" s="230" t="s">
        <v>13087</v>
      </c>
      <c r="BA4096" s="230" t="s">
        <v>5333</v>
      </c>
      <c r="BB4096" s="230">
        <v>4</v>
      </c>
      <c r="BC4096" s="194" t="s">
        <v>7806</v>
      </c>
      <c r="BD4096" s="194" t="s">
        <v>7807</v>
      </c>
      <c r="BE4096" s="194" t="s">
        <v>7808</v>
      </c>
      <c r="BF4096" s="194" t="s">
        <v>7654</v>
      </c>
      <c r="BG4096" s="194" t="s">
        <v>7809</v>
      </c>
      <c r="BH4096" s="194" t="s">
        <v>7810</v>
      </c>
      <c r="BI4096" s="194" t="s">
        <v>7811</v>
      </c>
      <c r="BJ4096" s="230">
        <v>4</v>
      </c>
      <c r="BK4096" s="230" t="s">
        <v>7812</v>
      </c>
      <c r="BL4096" s="198" t="s">
        <v>7412</v>
      </c>
      <c r="CQ4096" s="199">
        <v>1</v>
      </c>
    </row>
    <row r="4097" spans="52:95" x14ac:dyDescent="0.25">
      <c r="AZ4097" s="230" t="s">
        <v>13087</v>
      </c>
      <c r="BA4097" s="230" t="s">
        <v>5333</v>
      </c>
      <c r="BB4097" s="230">
        <v>5</v>
      </c>
      <c r="BC4097" s="194" t="s">
        <v>7836</v>
      </c>
      <c r="BD4097" s="194" t="s">
        <v>7837</v>
      </c>
      <c r="BE4097" s="194" t="s">
        <v>7838</v>
      </c>
      <c r="BF4097" s="194" t="s">
        <v>7839</v>
      </c>
      <c r="BG4097" s="194" t="s">
        <v>7840</v>
      </c>
      <c r="BH4097" s="194" t="s">
        <v>7533</v>
      </c>
      <c r="BI4097" s="194"/>
      <c r="BJ4097" s="230">
        <v>4</v>
      </c>
      <c r="BK4097" s="230" t="s">
        <v>7841</v>
      </c>
      <c r="BL4097" s="198" t="s">
        <v>7412</v>
      </c>
      <c r="CQ4097" s="199">
        <v>1</v>
      </c>
    </row>
    <row r="4098" spans="52:95" x14ac:dyDescent="0.25">
      <c r="AZ4098" s="230" t="s">
        <v>13105</v>
      </c>
      <c r="BA4098" s="230" t="s">
        <v>5332</v>
      </c>
      <c r="BB4098" s="230">
        <v>1</v>
      </c>
      <c r="BC4098" s="194" t="s">
        <v>7408</v>
      </c>
      <c r="BD4098" s="194" t="s">
        <v>14555</v>
      </c>
      <c r="BE4098" s="194" t="s">
        <v>14536</v>
      </c>
      <c r="BF4098" s="194" t="s">
        <v>13107</v>
      </c>
      <c r="BJ4098" s="230">
        <v>4</v>
      </c>
      <c r="BK4098" s="230" t="s">
        <v>7411</v>
      </c>
      <c r="BL4098" s="198" t="s">
        <v>7412</v>
      </c>
      <c r="CQ4098" s="199">
        <v>1</v>
      </c>
    </row>
    <row r="4099" spans="52:95" x14ac:dyDescent="0.25">
      <c r="AZ4099" s="230" t="s">
        <v>13105</v>
      </c>
      <c r="BA4099" s="230" t="s">
        <v>5332</v>
      </c>
      <c r="BB4099" s="230">
        <v>2</v>
      </c>
      <c r="BC4099" s="194" t="s">
        <v>7439</v>
      </c>
      <c r="BD4099" s="194" t="s">
        <v>14555</v>
      </c>
      <c r="BE4099" s="194" t="s">
        <v>7441</v>
      </c>
      <c r="BF4099" s="194" t="s">
        <v>7442</v>
      </c>
      <c r="BG4099" s="194" t="s">
        <v>7443</v>
      </c>
      <c r="BJ4099" s="230">
        <v>4</v>
      </c>
      <c r="BK4099" s="230" t="s">
        <v>7444</v>
      </c>
      <c r="BL4099" s="198" t="s">
        <v>7412</v>
      </c>
      <c r="CQ4099" s="199">
        <v>1</v>
      </c>
    </row>
    <row r="4100" spans="52:95" x14ac:dyDescent="0.25">
      <c r="AZ4100" s="230" t="s">
        <v>13105</v>
      </c>
      <c r="BA4100" s="230" t="s">
        <v>5332</v>
      </c>
      <c r="BB4100" s="230">
        <v>3</v>
      </c>
      <c r="BC4100" s="194" t="s">
        <v>7472</v>
      </c>
      <c r="BD4100" s="194" t="s">
        <v>14555</v>
      </c>
      <c r="BE4100" s="194" t="s">
        <v>14556</v>
      </c>
      <c r="BJ4100" s="230">
        <v>4</v>
      </c>
      <c r="BK4100" s="230" t="s">
        <v>7474</v>
      </c>
      <c r="BL4100" s="198" t="s">
        <v>7412</v>
      </c>
      <c r="CQ4100" s="199">
        <v>1</v>
      </c>
    </row>
    <row r="4101" spans="52:95" x14ac:dyDescent="0.25">
      <c r="AZ4101" s="230" t="s">
        <v>13105</v>
      </c>
      <c r="BA4101" s="230" t="s">
        <v>5332</v>
      </c>
      <c r="BB4101" s="230">
        <v>4</v>
      </c>
      <c r="BC4101" s="194" t="s">
        <v>7502</v>
      </c>
      <c r="BD4101" s="194" t="s">
        <v>14555</v>
      </c>
      <c r="BE4101" s="194" t="s">
        <v>14119</v>
      </c>
      <c r="BJ4101" s="230">
        <v>4</v>
      </c>
      <c r="BK4101" s="230" t="s">
        <v>7504</v>
      </c>
      <c r="BL4101" s="198" t="s">
        <v>7412</v>
      </c>
      <c r="CQ4101" s="199">
        <v>1</v>
      </c>
    </row>
    <row r="4102" spans="52:95" x14ac:dyDescent="0.25">
      <c r="AZ4102" s="230" t="s">
        <v>13105</v>
      </c>
      <c r="BA4102" s="230" t="s">
        <v>5332</v>
      </c>
      <c r="BB4102" s="230">
        <v>5</v>
      </c>
      <c r="BC4102" s="194" t="s">
        <v>7529</v>
      </c>
      <c r="BD4102" s="194" t="s">
        <v>14555</v>
      </c>
      <c r="BE4102" s="194" t="s">
        <v>14557</v>
      </c>
      <c r="BF4102" s="194" t="s">
        <v>7532</v>
      </c>
      <c r="BG4102" s="194" t="s">
        <v>7533</v>
      </c>
      <c r="BJ4102" s="230">
        <v>4</v>
      </c>
      <c r="BK4102" s="230" t="s">
        <v>7534</v>
      </c>
      <c r="BL4102" s="198" t="s">
        <v>7412</v>
      </c>
      <c r="CQ4102" s="199">
        <v>1</v>
      </c>
    </row>
    <row r="4103" spans="52:95" x14ac:dyDescent="0.25">
      <c r="AZ4103" s="230" t="s">
        <v>13105</v>
      </c>
      <c r="BA4103" s="230" t="s">
        <v>7562</v>
      </c>
      <c r="BB4103" s="230">
        <v>1</v>
      </c>
      <c r="BC4103" s="194" t="s">
        <v>7563</v>
      </c>
      <c r="BD4103" s="194" t="s">
        <v>14558</v>
      </c>
      <c r="BJ4103" s="230">
        <v>4</v>
      </c>
      <c r="BK4103" s="230" t="s">
        <v>7564</v>
      </c>
      <c r="BL4103" s="198" t="s">
        <v>7412</v>
      </c>
      <c r="CQ4103" s="199">
        <v>1</v>
      </c>
    </row>
    <row r="4104" spans="52:95" x14ac:dyDescent="0.25">
      <c r="AZ4104" s="230" t="s">
        <v>13105</v>
      </c>
      <c r="BA4104" s="230" t="s">
        <v>7562</v>
      </c>
      <c r="BB4104" s="230">
        <v>2</v>
      </c>
      <c r="BC4104" s="194" t="s">
        <v>7589</v>
      </c>
      <c r="BD4104" s="194" t="s">
        <v>7590</v>
      </c>
      <c r="BE4104" s="194" t="s">
        <v>7591</v>
      </c>
      <c r="BF4104" s="194" t="s">
        <v>7443</v>
      </c>
      <c r="BG4104" s="194" t="s">
        <v>7442</v>
      </c>
      <c r="BH4104" s="230" t="s">
        <v>7592</v>
      </c>
      <c r="BJ4104" s="230">
        <v>4</v>
      </c>
      <c r="BK4104" s="230" t="s">
        <v>7593</v>
      </c>
      <c r="BL4104" s="198" t="s">
        <v>7412</v>
      </c>
      <c r="CQ4104" s="199">
        <v>1</v>
      </c>
    </row>
    <row r="4105" spans="52:95" x14ac:dyDescent="0.25">
      <c r="AZ4105" s="230" t="s">
        <v>13105</v>
      </c>
      <c r="BA4105" s="230" t="s">
        <v>7562</v>
      </c>
      <c r="BB4105" s="230">
        <v>3</v>
      </c>
      <c r="BC4105" s="194" t="s">
        <v>7620</v>
      </c>
      <c r="BD4105" s="194" t="s">
        <v>14556</v>
      </c>
      <c r="BJ4105" s="230">
        <v>4</v>
      </c>
      <c r="BK4105" s="230" t="s">
        <v>7622</v>
      </c>
      <c r="BL4105" s="198" t="s">
        <v>7412</v>
      </c>
      <c r="CQ4105" s="199">
        <v>1</v>
      </c>
    </row>
    <row r="4106" spans="52:95" x14ac:dyDescent="0.25">
      <c r="AZ4106" s="230" t="s">
        <v>13105</v>
      </c>
      <c r="BA4106" s="230" t="s">
        <v>7562</v>
      </c>
      <c r="BB4106" s="230">
        <v>4</v>
      </c>
      <c r="BC4106" s="194" t="s">
        <v>7649</v>
      </c>
      <c r="BD4106" s="194" t="s">
        <v>7650</v>
      </c>
      <c r="BE4106" s="194" t="s">
        <v>7651</v>
      </c>
      <c r="BF4106" s="194" t="s">
        <v>7652</v>
      </c>
      <c r="BG4106" s="194" t="s">
        <v>7653</v>
      </c>
      <c r="BH4106" s="230" t="s">
        <v>7654</v>
      </c>
      <c r="BI4106" s="230" t="s">
        <v>7655</v>
      </c>
      <c r="BJ4106" s="230">
        <v>4</v>
      </c>
      <c r="BK4106" s="230" t="s">
        <v>7656</v>
      </c>
      <c r="BL4106" s="198" t="s">
        <v>7412</v>
      </c>
      <c r="CQ4106" s="199">
        <v>1</v>
      </c>
    </row>
    <row r="4107" spans="52:95" x14ac:dyDescent="0.25">
      <c r="AZ4107" s="230" t="s">
        <v>13105</v>
      </c>
      <c r="BA4107" s="230" t="s">
        <v>7562</v>
      </c>
      <c r="BB4107" s="230">
        <v>5</v>
      </c>
      <c r="BC4107" s="194" t="s">
        <v>7686</v>
      </c>
      <c r="BD4107" s="194" t="s">
        <v>7687</v>
      </c>
      <c r="BE4107" s="194" t="s">
        <v>7688</v>
      </c>
      <c r="BF4107" s="194" t="s">
        <v>7689</v>
      </c>
      <c r="BG4107" s="194" t="s">
        <v>7690</v>
      </c>
      <c r="BH4107" s="230" t="s">
        <v>7691</v>
      </c>
      <c r="BJ4107" s="230">
        <v>4</v>
      </c>
      <c r="BK4107" s="230" t="s">
        <v>7692</v>
      </c>
      <c r="BL4107" s="198" t="s">
        <v>7412</v>
      </c>
      <c r="CQ4107" s="199">
        <v>1</v>
      </c>
    </row>
    <row r="4108" spans="52:95" x14ac:dyDescent="0.25">
      <c r="AZ4108" s="230" t="s">
        <v>13105</v>
      </c>
      <c r="BA4108" s="230" t="s">
        <v>5333</v>
      </c>
      <c r="BB4108" s="230">
        <v>1</v>
      </c>
      <c r="BC4108" s="194" t="s">
        <v>7719</v>
      </c>
      <c r="BD4108" s="194" t="s">
        <v>14536</v>
      </c>
      <c r="BE4108" s="194" t="s">
        <v>13107</v>
      </c>
      <c r="BH4108" s="194"/>
      <c r="BI4108" s="194"/>
      <c r="BJ4108" s="230">
        <v>4</v>
      </c>
      <c r="BK4108" s="230" t="s">
        <v>7720</v>
      </c>
      <c r="BL4108" s="198" t="s">
        <v>7412</v>
      </c>
      <c r="CQ4108" s="199">
        <v>1</v>
      </c>
    </row>
    <row r="4109" spans="52:95" x14ac:dyDescent="0.25">
      <c r="AZ4109" s="230" t="s">
        <v>13105</v>
      </c>
      <c r="BA4109" s="230" t="s">
        <v>5333</v>
      </c>
      <c r="BB4109" s="230">
        <v>2</v>
      </c>
      <c r="BC4109" s="194" t="s">
        <v>7745</v>
      </c>
      <c r="BD4109" s="194" t="s">
        <v>7746</v>
      </c>
      <c r="BE4109" s="194" t="s">
        <v>7747</v>
      </c>
      <c r="BF4109" s="194" t="s">
        <v>7748</v>
      </c>
      <c r="BG4109" s="194" t="s">
        <v>7749</v>
      </c>
      <c r="BH4109" s="194" t="s">
        <v>7750</v>
      </c>
      <c r="BI4109" s="194"/>
      <c r="BJ4109" s="230">
        <v>4</v>
      </c>
      <c r="BK4109" s="230" t="s">
        <v>7751</v>
      </c>
      <c r="BL4109" s="198" t="s">
        <v>7412</v>
      </c>
      <c r="CQ4109" s="199">
        <v>1</v>
      </c>
    </row>
    <row r="4110" spans="52:95" x14ac:dyDescent="0.25">
      <c r="AZ4110" s="230" t="s">
        <v>13105</v>
      </c>
      <c r="BA4110" s="230" t="s">
        <v>5333</v>
      </c>
      <c r="BB4110" s="230">
        <v>3</v>
      </c>
      <c r="BC4110" s="194" t="s">
        <v>7781</v>
      </c>
      <c r="BD4110" s="194" t="s">
        <v>14559</v>
      </c>
      <c r="BE4110" s="194" t="s">
        <v>14556</v>
      </c>
      <c r="BH4110" s="194"/>
      <c r="BI4110" s="194"/>
      <c r="BJ4110" s="230">
        <v>4</v>
      </c>
      <c r="BK4110" s="230" t="s">
        <v>7782</v>
      </c>
      <c r="BL4110" s="198" t="s">
        <v>7412</v>
      </c>
      <c r="CQ4110" s="199">
        <v>1</v>
      </c>
    </row>
    <row r="4111" spans="52:95" x14ac:dyDescent="0.25">
      <c r="AZ4111" s="230" t="s">
        <v>13105</v>
      </c>
      <c r="BA4111" s="230" t="s">
        <v>5333</v>
      </c>
      <c r="BB4111" s="230">
        <v>4</v>
      </c>
      <c r="BC4111" s="194" t="s">
        <v>7806</v>
      </c>
      <c r="BD4111" s="194" t="s">
        <v>7807</v>
      </c>
      <c r="BE4111" s="194" t="s">
        <v>7808</v>
      </c>
      <c r="BF4111" s="194" t="s">
        <v>7654</v>
      </c>
      <c r="BG4111" s="194" t="s">
        <v>7809</v>
      </c>
      <c r="BH4111" s="194" t="s">
        <v>7810</v>
      </c>
      <c r="BI4111" s="194" t="s">
        <v>7811</v>
      </c>
      <c r="BJ4111" s="230">
        <v>4</v>
      </c>
      <c r="BK4111" s="230" t="s">
        <v>7812</v>
      </c>
      <c r="BL4111" s="198" t="s">
        <v>7412</v>
      </c>
      <c r="CQ4111" s="199">
        <v>1</v>
      </c>
    </row>
    <row r="4112" spans="52:95" x14ac:dyDescent="0.25">
      <c r="AZ4112" s="230" t="s">
        <v>13105</v>
      </c>
      <c r="BA4112" s="230" t="s">
        <v>5333</v>
      </c>
      <c r="BB4112" s="230">
        <v>5</v>
      </c>
      <c r="BC4112" s="194" t="s">
        <v>7836</v>
      </c>
      <c r="BD4112" s="194" t="s">
        <v>7837</v>
      </c>
      <c r="BE4112" s="194" t="s">
        <v>7838</v>
      </c>
      <c r="BF4112" s="194" t="s">
        <v>7839</v>
      </c>
      <c r="BG4112" s="194" t="s">
        <v>7840</v>
      </c>
      <c r="BH4112" s="194" t="s">
        <v>7533</v>
      </c>
      <c r="BI4112" s="194"/>
      <c r="BJ4112" s="230">
        <v>4</v>
      </c>
      <c r="BK4112" s="230" t="s">
        <v>7841</v>
      </c>
      <c r="BL4112" s="198" t="s">
        <v>7412</v>
      </c>
      <c r="CQ4112" s="199">
        <v>1</v>
      </c>
    </row>
    <row r="4113" spans="52:95" x14ac:dyDescent="0.25">
      <c r="AZ4113" s="230" t="s">
        <v>13123</v>
      </c>
      <c r="BA4113" s="230" t="s">
        <v>5332</v>
      </c>
      <c r="BB4113" s="230">
        <v>1</v>
      </c>
      <c r="BC4113" s="194" t="s">
        <v>7408</v>
      </c>
      <c r="BD4113" s="194" t="s">
        <v>14560</v>
      </c>
      <c r="BE4113" s="194" t="s">
        <v>14536</v>
      </c>
      <c r="BF4113" s="194" t="s">
        <v>14561</v>
      </c>
      <c r="BJ4113" s="230">
        <v>4</v>
      </c>
      <c r="BK4113" s="230" t="s">
        <v>7411</v>
      </c>
      <c r="BL4113" s="198" t="s">
        <v>7412</v>
      </c>
      <c r="CQ4113" s="199">
        <v>1</v>
      </c>
    </row>
    <row r="4114" spans="52:95" x14ac:dyDescent="0.25">
      <c r="AZ4114" s="230" t="s">
        <v>13123</v>
      </c>
      <c r="BA4114" s="230" t="s">
        <v>5332</v>
      </c>
      <c r="BB4114" s="230">
        <v>2</v>
      </c>
      <c r="BC4114" s="194" t="s">
        <v>7439</v>
      </c>
      <c r="BD4114" s="194" t="s">
        <v>14560</v>
      </c>
      <c r="BE4114" s="194" t="s">
        <v>7441</v>
      </c>
      <c r="BF4114" s="194" t="s">
        <v>7442</v>
      </c>
      <c r="BG4114" s="194" t="s">
        <v>7443</v>
      </c>
      <c r="BJ4114" s="230">
        <v>4</v>
      </c>
      <c r="BK4114" s="230" t="s">
        <v>7444</v>
      </c>
      <c r="BL4114" s="198" t="s">
        <v>7412</v>
      </c>
      <c r="CQ4114" s="199">
        <v>1</v>
      </c>
    </row>
    <row r="4115" spans="52:95" x14ac:dyDescent="0.25">
      <c r="AZ4115" s="230" t="s">
        <v>13123</v>
      </c>
      <c r="BA4115" s="230" t="s">
        <v>5332</v>
      </c>
      <c r="BB4115" s="230">
        <v>3</v>
      </c>
      <c r="BC4115" s="194" t="s">
        <v>7472</v>
      </c>
      <c r="BD4115" s="194" t="s">
        <v>14560</v>
      </c>
      <c r="BE4115" s="194" t="s">
        <v>14562</v>
      </c>
      <c r="BJ4115" s="230">
        <v>4</v>
      </c>
      <c r="BK4115" s="230" t="s">
        <v>7474</v>
      </c>
      <c r="BL4115" s="198" t="s">
        <v>7412</v>
      </c>
      <c r="CQ4115" s="199">
        <v>1</v>
      </c>
    </row>
    <row r="4116" spans="52:95" x14ac:dyDescent="0.25">
      <c r="AZ4116" s="230" t="s">
        <v>13123</v>
      </c>
      <c r="BA4116" s="230" t="s">
        <v>5332</v>
      </c>
      <c r="BB4116" s="230">
        <v>4</v>
      </c>
      <c r="BC4116" s="194" t="s">
        <v>7502</v>
      </c>
      <c r="BD4116" s="194" t="s">
        <v>14560</v>
      </c>
      <c r="BE4116" s="194" t="s">
        <v>14119</v>
      </c>
      <c r="BJ4116" s="230">
        <v>4</v>
      </c>
      <c r="BK4116" s="230" t="s">
        <v>7504</v>
      </c>
      <c r="BL4116" s="198" t="s">
        <v>7412</v>
      </c>
      <c r="CQ4116" s="199">
        <v>1</v>
      </c>
    </row>
    <row r="4117" spans="52:95" x14ac:dyDescent="0.25">
      <c r="AZ4117" s="230" t="s">
        <v>13123</v>
      </c>
      <c r="BA4117" s="230" t="s">
        <v>5332</v>
      </c>
      <c r="BB4117" s="230">
        <v>5</v>
      </c>
      <c r="BC4117" s="194" t="s">
        <v>7529</v>
      </c>
      <c r="BD4117" s="194" t="s">
        <v>14560</v>
      </c>
      <c r="BE4117" s="194" t="s">
        <v>14563</v>
      </c>
      <c r="BF4117" s="194" t="s">
        <v>7532</v>
      </c>
      <c r="BG4117" s="194" t="s">
        <v>7533</v>
      </c>
      <c r="BJ4117" s="230">
        <v>4</v>
      </c>
      <c r="BK4117" s="230" t="s">
        <v>7534</v>
      </c>
      <c r="BL4117" s="198" t="s">
        <v>7412</v>
      </c>
      <c r="CQ4117" s="199">
        <v>1</v>
      </c>
    </row>
    <row r="4118" spans="52:95" x14ac:dyDescent="0.25">
      <c r="AZ4118" s="230" t="s">
        <v>13123</v>
      </c>
      <c r="BA4118" s="230" t="s">
        <v>7562</v>
      </c>
      <c r="BB4118" s="230">
        <v>1</v>
      </c>
      <c r="BC4118" s="194" t="s">
        <v>7563</v>
      </c>
      <c r="BD4118" s="194" t="s">
        <v>14564</v>
      </c>
      <c r="BJ4118" s="230">
        <v>4</v>
      </c>
      <c r="BK4118" s="230" t="s">
        <v>7564</v>
      </c>
      <c r="BL4118" s="198" t="s">
        <v>7412</v>
      </c>
      <c r="CQ4118" s="199">
        <v>1</v>
      </c>
    </row>
    <row r="4119" spans="52:95" x14ac:dyDescent="0.25">
      <c r="AZ4119" s="230" t="s">
        <v>13123</v>
      </c>
      <c r="BA4119" s="230" t="s">
        <v>7562</v>
      </c>
      <c r="BB4119" s="230">
        <v>2</v>
      </c>
      <c r="BC4119" s="194" t="s">
        <v>7589</v>
      </c>
      <c r="BD4119" s="194" t="s">
        <v>7590</v>
      </c>
      <c r="BE4119" s="194" t="s">
        <v>7591</v>
      </c>
      <c r="BF4119" s="194" t="s">
        <v>7443</v>
      </c>
      <c r="BG4119" s="194" t="s">
        <v>7442</v>
      </c>
      <c r="BH4119" s="230" t="s">
        <v>7592</v>
      </c>
      <c r="BJ4119" s="230">
        <v>4</v>
      </c>
      <c r="BK4119" s="230" t="s">
        <v>7593</v>
      </c>
      <c r="BL4119" s="198" t="s">
        <v>7412</v>
      </c>
      <c r="CQ4119" s="199">
        <v>1</v>
      </c>
    </row>
    <row r="4120" spans="52:95" x14ac:dyDescent="0.25">
      <c r="AZ4120" s="230" t="s">
        <v>13123</v>
      </c>
      <c r="BA4120" s="230" t="s">
        <v>7562</v>
      </c>
      <c r="BB4120" s="230">
        <v>3</v>
      </c>
      <c r="BC4120" s="194" t="s">
        <v>7620</v>
      </c>
      <c r="BD4120" s="194" t="s">
        <v>14562</v>
      </c>
      <c r="BJ4120" s="230">
        <v>4</v>
      </c>
      <c r="BK4120" s="230" t="s">
        <v>7622</v>
      </c>
      <c r="BL4120" s="198" t="s">
        <v>7412</v>
      </c>
      <c r="CQ4120" s="199">
        <v>1</v>
      </c>
    </row>
    <row r="4121" spans="52:95" x14ac:dyDescent="0.25">
      <c r="AZ4121" s="230" t="s">
        <v>13123</v>
      </c>
      <c r="BA4121" s="230" t="s">
        <v>7562</v>
      </c>
      <c r="BB4121" s="230">
        <v>4</v>
      </c>
      <c r="BC4121" s="194" t="s">
        <v>7649</v>
      </c>
      <c r="BD4121" s="194" t="s">
        <v>7650</v>
      </c>
      <c r="BE4121" s="194" t="s">
        <v>7651</v>
      </c>
      <c r="BF4121" s="194" t="s">
        <v>7652</v>
      </c>
      <c r="BG4121" s="194" t="s">
        <v>7653</v>
      </c>
      <c r="BH4121" s="230" t="s">
        <v>7654</v>
      </c>
      <c r="BI4121" s="230" t="s">
        <v>7655</v>
      </c>
      <c r="BJ4121" s="230">
        <v>4</v>
      </c>
      <c r="BK4121" s="230" t="s">
        <v>7656</v>
      </c>
      <c r="BL4121" s="198" t="s">
        <v>7412</v>
      </c>
      <c r="CQ4121" s="199">
        <v>1</v>
      </c>
    </row>
    <row r="4122" spans="52:95" x14ac:dyDescent="0.25">
      <c r="AZ4122" s="230" t="s">
        <v>13123</v>
      </c>
      <c r="BA4122" s="230" t="s">
        <v>7562</v>
      </c>
      <c r="BB4122" s="230">
        <v>5</v>
      </c>
      <c r="BC4122" s="194" t="s">
        <v>7686</v>
      </c>
      <c r="BD4122" s="194" t="s">
        <v>7687</v>
      </c>
      <c r="BE4122" s="194" t="s">
        <v>7688</v>
      </c>
      <c r="BF4122" s="194" t="s">
        <v>7689</v>
      </c>
      <c r="BG4122" s="194" t="s">
        <v>7690</v>
      </c>
      <c r="BH4122" s="230" t="s">
        <v>7691</v>
      </c>
      <c r="BJ4122" s="230">
        <v>4</v>
      </c>
      <c r="BK4122" s="230" t="s">
        <v>7692</v>
      </c>
      <c r="BL4122" s="198" t="s">
        <v>7412</v>
      </c>
      <c r="CQ4122" s="199">
        <v>1</v>
      </c>
    </row>
    <row r="4123" spans="52:95" x14ac:dyDescent="0.25">
      <c r="AZ4123" s="230" t="s">
        <v>13123</v>
      </c>
      <c r="BA4123" s="230" t="s">
        <v>5333</v>
      </c>
      <c r="BB4123" s="230">
        <v>1</v>
      </c>
      <c r="BC4123" s="194" t="s">
        <v>7719</v>
      </c>
      <c r="BD4123" s="194" t="s">
        <v>14536</v>
      </c>
      <c r="BE4123" s="194" t="s">
        <v>14561</v>
      </c>
      <c r="BH4123" s="194"/>
      <c r="BI4123" s="194"/>
      <c r="BJ4123" s="230">
        <v>4</v>
      </c>
      <c r="BK4123" s="230" t="s">
        <v>7720</v>
      </c>
      <c r="BL4123" s="198" t="s">
        <v>7412</v>
      </c>
      <c r="CQ4123" s="199">
        <v>1</v>
      </c>
    </row>
    <row r="4124" spans="52:95" x14ac:dyDescent="0.25">
      <c r="AZ4124" s="230" t="s">
        <v>13123</v>
      </c>
      <c r="BA4124" s="230" t="s">
        <v>5333</v>
      </c>
      <c r="BB4124" s="230">
        <v>2</v>
      </c>
      <c r="BC4124" s="194" t="s">
        <v>7745</v>
      </c>
      <c r="BD4124" s="194" t="s">
        <v>7746</v>
      </c>
      <c r="BE4124" s="194" t="s">
        <v>7747</v>
      </c>
      <c r="BF4124" s="194" t="s">
        <v>7748</v>
      </c>
      <c r="BG4124" s="194" t="s">
        <v>7749</v>
      </c>
      <c r="BH4124" s="194" t="s">
        <v>7750</v>
      </c>
      <c r="BI4124" s="194"/>
      <c r="BJ4124" s="230">
        <v>4</v>
      </c>
      <c r="BK4124" s="230" t="s">
        <v>7751</v>
      </c>
      <c r="BL4124" s="198" t="s">
        <v>7412</v>
      </c>
      <c r="CQ4124" s="199">
        <v>1</v>
      </c>
    </row>
    <row r="4125" spans="52:95" x14ac:dyDescent="0.25">
      <c r="AZ4125" s="230" t="s">
        <v>13123</v>
      </c>
      <c r="BA4125" s="230" t="s">
        <v>5333</v>
      </c>
      <c r="BB4125" s="230">
        <v>3</v>
      </c>
      <c r="BC4125" s="194" t="s">
        <v>7781</v>
      </c>
      <c r="BD4125" s="194" t="s">
        <v>14565</v>
      </c>
      <c r="BE4125" s="194" t="s">
        <v>14562</v>
      </c>
      <c r="BH4125" s="194"/>
      <c r="BI4125" s="194"/>
      <c r="BJ4125" s="230">
        <v>4</v>
      </c>
      <c r="BK4125" s="230" t="s">
        <v>7782</v>
      </c>
      <c r="BL4125" s="198" t="s">
        <v>7412</v>
      </c>
      <c r="CQ4125" s="199">
        <v>1</v>
      </c>
    </row>
    <row r="4126" spans="52:95" x14ac:dyDescent="0.25">
      <c r="AZ4126" s="230" t="s">
        <v>13123</v>
      </c>
      <c r="BA4126" s="230" t="s">
        <v>5333</v>
      </c>
      <c r="BB4126" s="230">
        <v>4</v>
      </c>
      <c r="BC4126" s="194" t="s">
        <v>7806</v>
      </c>
      <c r="BD4126" s="194" t="s">
        <v>7807</v>
      </c>
      <c r="BE4126" s="194" t="s">
        <v>7808</v>
      </c>
      <c r="BF4126" s="194" t="s">
        <v>7654</v>
      </c>
      <c r="BG4126" s="194" t="s">
        <v>7809</v>
      </c>
      <c r="BH4126" s="194" t="s">
        <v>7810</v>
      </c>
      <c r="BI4126" s="194" t="s">
        <v>7811</v>
      </c>
      <c r="BJ4126" s="230">
        <v>4</v>
      </c>
      <c r="BK4126" s="230" t="s">
        <v>7812</v>
      </c>
      <c r="BL4126" s="198" t="s">
        <v>7412</v>
      </c>
      <c r="CQ4126" s="199">
        <v>1</v>
      </c>
    </row>
    <row r="4127" spans="52:95" x14ac:dyDescent="0.25">
      <c r="AZ4127" s="230" t="s">
        <v>13123</v>
      </c>
      <c r="BA4127" s="230" t="s">
        <v>5333</v>
      </c>
      <c r="BB4127" s="230">
        <v>5</v>
      </c>
      <c r="BC4127" s="194" t="s">
        <v>7836</v>
      </c>
      <c r="BD4127" s="194" t="s">
        <v>7837</v>
      </c>
      <c r="BE4127" s="194" t="s">
        <v>7838</v>
      </c>
      <c r="BF4127" s="194" t="s">
        <v>7839</v>
      </c>
      <c r="BG4127" s="194" t="s">
        <v>7840</v>
      </c>
      <c r="BH4127" s="194" t="s">
        <v>7533</v>
      </c>
      <c r="BI4127" s="194"/>
      <c r="BJ4127" s="230">
        <v>4</v>
      </c>
      <c r="BK4127" s="230" t="s">
        <v>7841</v>
      </c>
      <c r="BL4127" s="198" t="s">
        <v>7412</v>
      </c>
      <c r="CQ4127" s="199">
        <v>1</v>
      </c>
    </row>
    <row r="4128" spans="52:95" x14ac:dyDescent="0.25">
      <c r="AZ4128" s="230" t="s">
        <v>13141</v>
      </c>
      <c r="BA4128" s="230" t="s">
        <v>5332</v>
      </c>
      <c r="BB4128" s="230">
        <v>1</v>
      </c>
      <c r="BC4128" s="194" t="s">
        <v>7408</v>
      </c>
      <c r="BD4128" s="194" t="s">
        <v>14566</v>
      </c>
      <c r="BE4128" s="194" t="s">
        <v>14536</v>
      </c>
      <c r="BF4128" s="194" t="s">
        <v>13143</v>
      </c>
      <c r="BJ4128" s="230">
        <v>4</v>
      </c>
      <c r="BK4128" s="230" t="s">
        <v>7411</v>
      </c>
      <c r="BL4128" s="198" t="s">
        <v>7412</v>
      </c>
      <c r="CQ4128" s="199">
        <v>1</v>
      </c>
    </row>
    <row r="4129" spans="52:95" x14ac:dyDescent="0.25">
      <c r="AZ4129" s="230" t="s">
        <v>13141</v>
      </c>
      <c r="BA4129" s="230" t="s">
        <v>5332</v>
      </c>
      <c r="BB4129" s="230">
        <v>2</v>
      </c>
      <c r="BC4129" s="194" t="s">
        <v>7439</v>
      </c>
      <c r="BD4129" s="194" t="s">
        <v>14566</v>
      </c>
      <c r="BE4129" s="194" t="s">
        <v>7441</v>
      </c>
      <c r="BF4129" s="194" t="s">
        <v>7442</v>
      </c>
      <c r="BG4129" s="194" t="s">
        <v>7443</v>
      </c>
      <c r="BJ4129" s="230">
        <v>4</v>
      </c>
      <c r="BK4129" s="230" t="s">
        <v>7444</v>
      </c>
      <c r="BL4129" s="198" t="s">
        <v>7412</v>
      </c>
      <c r="CQ4129" s="199">
        <v>1</v>
      </c>
    </row>
    <row r="4130" spans="52:95" x14ac:dyDescent="0.25">
      <c r="AZ4130" s="230" t="s">
        <v>13141</v>
      </c>
      <c r="BA4130" s="230" t="s">
        <v>5332</v>
      </c>
      <c r="BB4130" s="230">
        <v>3</v>
      </c>
      <c r="BC4130" s="194" t="s">
        <v>7472</v>
      </c>
      <c r="BD4130" s="194" t="s">
        <v>14566</v>
      </c>
      <c r="BE4130" s="194" t="s">
        <v>14567</v>
      </c>
      <c r="BJ4130" s="230">
        <v>4</v>
      </c>
      <c r="BK4130" s="230" t="s">
        <v>7474</v>
      </c>
      <c r="BL4130" s="198" t="s">
        <v>7412</v>
      </c>
      <c r="CQ4130" s="199">
        <v>1</v>
      </c>
    </row>
    <row r="4131" spans="52:95" x14ac:dyDescent="0.25">
      <c r="AZ4131" s="230" t="s">
        <v>13141</v>
      </c>
      <c r="BA4131" s="230" t="s">
        <v>5332</v>
      </c>
      <c r="BB4131" s="230">
        <v>4</v>
      </c>
      <c r="BC4131" s="194" t="s">
        <v>7502</v>
      </c>
      <c r="BD4131" s="194" t="s">
        <v>14566</v>
      </c>
      <c r="BE4131" s="194" t="s">
        <v>14119</v>
      </c>
      <c r="BJ4131" s="230">
        <v>4</v>
      </c>
      <c r="BK4131" s="230" t="s">
        <v>7504</v>
      </c>
      <c r="BL4131" s="198" t="s">
        <v>7412</v>
      </c>
      <c r="CQ4131" s="199">
        <v>1</v>
      </c>
    </row>
    <row r="4132" spans="52:95" x14ac:dyDescent="0.25">
      <c r="AZ4132" s="230" t="s">
        <v>13141</v>
      </c>
      <c r="BA4132" s="230" t="s">
        <v>5332</v>
      </c>
      <c r="BB4132" s="230">
        <v>5</v>
      </c>
      <c r="BC4132" s="194" t="s">
        <v>7529</v>
      </c>
      <c r="BD4132" s="194" t="s">
        <v>14566</v>
      </c>
      <c r="BE4132" s="194" t="s">
        <v>14568</v>
      </c>
      <c r="BF4132" s="194" t="s">
        <v>7532</v>
      </c>
      <c r="BG4132" s="194" t="s">
        <v>7533</v>
      </c>
      <c r="BJ4132" s="230">
        <v>4</v>
      </c>
      <c r="BK4132" s="230" t="s">
        <v>7534</v>
      </c>
      <c r="BL4132" s="198" t="s">
        <v>7412</v>
      </c>
      <c r="CQ4132" s="199">
        <v>1</v>
      </c>
    </row>
    <row r="4133" spans="52:95" x14ac:dyDescent="0.25">
      <c r="AZ4133" s="230" t="s">
        <v>13141</v>
      </c>
      <c r="BA4133" s="230" t="s">
        <v>7562</v>
      </c>
      <c r="BB4133" s="230">
        <v>1</v>
      </c>
      <c r="BC4133" s="194" t="s">
        <v>7563</v>
      </c>
      <c r="BD4133" s="194" t="s">
        <v>14569</v>
      </c>
      <c r="BJ4133" s="230">
        <v>4</v>
      </c>
      <c r="BK4133" s="230" t="s">
        <v>7564</v>
      </c>
      <c r="BL4133" s="198" t="s">
        <v>7412</v>
      </c>
      <c r="CQ4133" s="199">
        <v>1</v>
      </c>
    </row>
    <row r="4134" spans="52:95" x14ac:dyDescent="0.25">
      <c r="AZ4134" s="230" t="s">
        <v>13141</v>
      </c>
      <c r="BA4134" s="230" t="s">
        <v>7562</v>
      </c>
      <c r="BB4134" s="230">
        <v>2</v>
      </c>
      <c r="BC4134" s="194" t="s">
        <v>7589</v>
      </c>
      <c r="BD4134" s="194" t="s">
        <v>7590</v>
      </c>
      <c r="BE4134" s="194" t="s">
        <v>7591</v>
      </c>
      <c r="BF4134" s="194" t="s">
        <v>7443</v>
      </c>
      <c r="BG4134" s="194" t="s">
        <v>7442</v>
      </c>
      <c r="BH4134" s="230" t="s">
        <v>7592</v>
      </c>
      <c r="BJ4134" s="230">
        <v>4</v>
      </c>
      <c r="BK4134" s="230" t="s">
        <v>7593</v>
      </c>
      <c r="BL4134" s="198" t="s">
        <v>7412</v>
      </c>
      <c r="CQ4134" s="199">
        <v>1</v>
      </c>
    </row>
    <row r="4135" spans="52:95" x14ac:dyDescent="0.25">
      <c r="AZ4135" s="230" t="s">
        <v>13141</v>
      </c>
      <c r="BA4135" s="230" t="s">
        <v>7562</v>
      </c>
      <c r="BB4135" s="230">
        <v>3</v>
      </c>
      <c r="BC4135" s="194" t="s">
        <v>7620</v>
      </c>
      <c r="BD4135" s="194" t="s">
        <v>14567</v>
      </c>
      <c r="BJ4135" s="230">
        <v>4</v>
      </c>
      <c r="BK4135" s="230" t="s">
        <v>7622</v>
      </c>
      <c r="BL4135" s="198" t="s">
        <v>7412</v>
      </c>
      <c r="CQ4135" s="199">
        <v>1</v>
      </c>
    </row>
    <row r="4136" spans="52:95" x14ac:dyDescent="0.25">
      <c r="AZ4136" s="230" t="s">
        <v>13141</v>
      </c>
      <c r="BA4136" s="230" t="s">
        <v>7562</v>
      </c>
      <c r="BB4136" s="230">
        <v>4</v>
      </c>
      <c r="BC4136" s="194" t="s">
        <v>7649</v>
      </c>
      <c r="BD4136" s="194" t="s">
        <v>7650</v>
      </c>
      <c r="BE4136" s="194" t="s">
        <v>7651</v>
      </c>
      <c r="BF4136" s="194" t="s">
        <v>7652</v>
      </c>
      <c r="BG4136" s="194" t="s">
        <v>7653</v>
      </c>
      <c r="BH4136" s="230" t="s">
        <v>7654</v>
      </c>
      <c r="BI4136" s="230" t="s">
        <v>7655</v>
      </c>
      <c r="BJ4136" s="230">
        <v>4</v>
      </c>
      <c r="BK4136" s="230" t="s">
        <v>7656</v>
      </c>
      <c r="BL4136" s="198" t="s">
        <v>7412</v>
      </c>
      <c r="CQ4136" s="199">
        <v>1</v>
      </c>
    </row>
    <row r="4137" spans="52:95" x14ac:dyDescent="0.25">
      <c r="AZ4137" s="230" t="s">
        <v>13141</v>
      </c>
      <c r="BA4137" s="230" t="s">
        <v>7562</v>
      </c>
      <c r="BB4137" s="230">
        <v>5</v>
      </c>
      <c r="BC4137" s="194" t="s">
        <v>7686</v>
      </c>
      <c r="BD4137" s="194" t="s">
        <v>7687</v>
      </c>
      <c r="BE4137" s="194" t="s">
        <v>7688</v>
      </c>
      <c r="BF4137" s="194" t="s">
        <v>7689</v>
      </c>
      <c r="BG4137" s="194" t="s">
        <v>7690</v>
      </c>
      <c r="BH4137" s="230" t="s">
        <v>7691</v>
      </c>
      <c r="BJ4137" s="230">
        <v>4</v>
      </c>
      <c r="BK4137" s="230" t="s">
        <v>7692</v>
      </c>
      <c r="BL4137" s="198" t="s">
        <v>7412</v>
      </c>
      <c r="CQ4137" s="199">
        <v>1</v>
      </c>
    </row>
    <row r="4138" spans="52:95" x14ac:dyDescent="0.25">
      <c r="AZ4138" s="230" t="s">
        <v>13141</v>
      </c>
      <c r="BA4138" s="230" t="s">
        <v>5333</v>
      </c>
      <c r="BB4138" s="230">
        <v>1</v>
      </c>
      <c r="BC4138" s="194" t="s">
        <v>7719</v>
      </c>
      <c r="BD4138" s="194" t="s">
        <v>14536</v>
      </c>
      <c r="BE4138" s="194" t="s">
        <v>13143</v>
      </c>
      <c r="BH4138" s="194"/>
      <c r="BI4138" s="194"/>
      <c r="BJ4138" s="230">
        <v>4</v>
      </c>
      <c r="BK4138" s="230" t="s">
        <v>7720</v>
      </c>
      <c r="BL4138" s="198" t="s">
        <v>7412</v>
      </c>
      <c r="CQ4138" s="199">
        <v>1</v>
      </c>
    </row>
    <row r="4139" spans="52:95" x14ac:dyDescent="0.25">
      <c r="AZ4139" s="230" t="s">
        <v>13141</v>
      </c>
      <c r="BA4139" s="230" t="s">
        <v>5333</v>
      </c>
      <c r="BB4139" s="230">
        <v>2</v>
      </c>
      <c r="BC4139" s="194" t="s">
        <v>7745</v>
      </c>
      <c r="BD4139" s="194" t="s">
        <v>7746</v>
      </c>
      <c r="BE4139" s="194" t="s">
        <v>7747</v>
      </c>
      <c r="BF4139" s="194" t="s">
        <v>7748</v>
      </c>
      <c r="BG4139" s="194" t="s">
        <v>7749</v>
      </c>
      <c r="BH4139" s="194" t="s">
        <v>7750</v>
      </c>
      <c r="BI4139" s="194"/>
      <c r="BJ4139" s="230">
        <v>4</v>
      </c>
      <c r="BK4139" s="230" t="s">
        <v>7751</v>
      </c>
      <c r="BL4139" s="198" t="s">
        <v>7412</v>
      </c>
      <c r="CQ4139" s="199">
        <v>1</v>
      </c>
    </row>
    <row r="4140" spans="52:95" x14ac:dyDescent="0.25">
      <c r="AZ4140" s="230" t="s">
        <v>13141</v>
      </c>
      <c r="BA4140" s="230" t="s">
        <v>5333</v>
      </c>
      <c r="BB4140" s="230">
        <v>3</v>
      </c>
      <c r="BC4140" s="194" t="s">
        <v>7781</v>
      </c>
      <c r="BD4140" s="194" t="s">
        <v>14570</v>
      </c>
      <c r="BE4140" s="194" t="s">
        <v>14567</v>
      </c>
      <c r="BH4140" s="194"/>
      <c r="BI4140" s="194"/>
      <c r="BJ4140" s="230">
        <v>4</v>
      </c>
      <c r="BK4140" s="230" t="s">
        <v>7782</v>
      </c>
      <c r="BL4140" s="198" t="s">
        <v>7412</v>
      </c>
      <c r="CQ4140" s="199">
        <v>1</v>
      </c>
    </row>
    <row r="4141" spans="52:95" x14ac:dyDescent="0.25">
      <c r="AZ4141" s="230" t="s">
        <v>13141</v>
      </c>
      <c r="BA4141" s="230" t="s">
        <v>5333</v>
      </c>
      <c r="BB4141" s="230">
        <v>4</v>
      </c>
      <c r="BC4141" s="194" t="s">
        <v>7806</v>
      </c>
      <c r="BD4141" s="194" t="s">
        <v>7807</v>
      </c>
      <c r="BE4141" s="194" t="s">
        <v>7808</v>
      </c>
      <c r="BF4141" s="194" t="s">
        <v>7654</v>
      </c>
      <c r="BG4141" s="194" t="s">
        <v>7809</v>
      </c>
      <c r="BH4141" s="194" t="s">
        <v>7810</v>
      </c>
      <c r="BI4141" s="194" t="s">
        <v>7811</v>
      </c>
      <c r="BJ4141" s="230">
        <v>4</v>
      </c>
      <c r="BK4141" s="230" t="s">
        <v>7812</v>
      </c>
      <c r="BL4141" s="198" t="s">
        <v>7412</v>
      </c>
      <c r="CQ4141" s="199">
        <v>1</v>
      </c>
    </row>
    <row r="4142" spans="52:95" x14ac:dyDescent="0.25">
      <c r="AZ4142" s="230" t="s">
        <v>13141</v>
      </c>
      <c r="BA4142" s="230" t="s">
        <v>5333</v>
      </c>
      <c r="BB4142" s="230">
        <v>5</v>
      </c>
      <c r="BC4142" s="194" t="s">
        <v>7836</v>
      </c>
      <c r="BD4142" s="194" t="s">
        <v>7837</v>
      </c>
      <c r="BE4142" s="194" t="s">
        <v>7838</v>
      </c>
      <c r="BF4142" s="194" t="s">
        <v>7839</v>
      </c>
      <c r="BG4142" s="194" t="s">
        <v>7840</v>
      </c>
      <c r="BH4142" s="194" t="s">
        <v>7533</v>
      </c>
      <c r="BI4142" s="194"/>
      <c r="BJ4142" s="230">
        <v>4</v>
      </c>
      <c r="BK4142" s="230" t="s">
        <v>7841</v>
      </c>
      <c r="BL4142" s="198" t="s">
        <v>7412</v>
      </c>
      <c r="CQ4142" s="199">
        <v>1</v>
      </c>
    </row>
    <row r="4143" spans="52:95" x14ac:dyDescent="0.25">
      <c r="AZ4143" s="230" t="s">
        <v>13158</v>
      </c>
      <c r="BA4143" s="230" t="s">
        <v>5332</v>
      </c>
      <c r="BB4143" s="230">
        <v>1</v>
      </c>
      <c r="BC4143" s="194" t="s">
        <v>7408</v>
      </c>
      <c r="BD4143" s="194" t="s">
        <v>14571</v>
      </c>
      <c r="BE4143" s="194" t="s">
        <v>14536</v>
      </c>
      <c r="BF4143" s="194" t="s">
        <v>13160</v>
      </c>
      <c r="BJ4143" s="230">
        <v>4</v>
      </c>
      <c r="BK4143" s="230" t="s">
        <v>7411</v>
      </c>
      <c r="BL4143" s="198" t="s">
        <v>7412</v>
      </c>
      <c r="CQ4143" s="199">
        <v>1</v>
      </c>
    </row>
    <row r="4144" spans="52:95" x14ac:dyDescent="0.25">
      <c r="AZ4144" s="230" t="s">
        <v>13158</v>
      </c>
      <c r="BA4144" s="230" t="s">
        <v>5332</v>
      </c>
      <c r="BB4144" s="230">
        <v>2</v>
      </c>
      <c r="BC4144" s="194" t="s">
        <v>7439</v>
      </c>
      <c r="BD4144" s="194" t="s">
        <v>14571</v>
      </c>
      <c r="BE4144" s="194" t="s">
        <v>7441</v>
      </c>
      <c r="BF4144" s="194" t="s">
        <v>7442</v>
      </c>
      <c r="BG4144" s="194" t="s">
        <v>7443</v>
      </c>
      <c r="BJ4144" s="230">
        <v>4</v>
      </c>
      <c r="BK4144" s="230" t="s">
        <v>7444</v>
      </c>
      <c r="BL4144" s="198" t="s">
        <v>7412</v>
      </c>
      <c r="CQ4144" s="199">
        <v>1</v>
      </c>
    </row>
    <row r="4145" spans="52:95" x14ac:dyDescent="0.25">
      <c r="AZ4145" s="230" t="s">
        <v>13158</v>
      </c>
      <c r="BA4145" s="230" t="s">
        <v>5332</v>
      </c>
      <c r="BB4145" s="230">
        <v>3</v>
      </c>
      <c r="BC4145" s="194" t="s">
        <v>7472</v>
      </c>
      <c r="BD4145" s="194" t="s">
        <v>14571</v>
      </c>
      <c r="BE4145" s="194" t="s">
        <v>14572</v>
      </c>
      <c r="BJ4145" s="230">
        <v>4</v>
      </c>
      <c r="BK4145" s="230" t="s">
        <v>7474</v>
      </c>
      <c r="BL4145" s="198" t="s">
        <v>7412</v>
      </c>
      <c r="CQ4145" s="199">
        <v>1</v>
      </c>
    </row>
    <row r="4146" spans="52:95" x14ac:dyDescent="0.25">
      <c r="AZ4146" s="230" t="s">
        <v>13158</v>
      </c>
      <c r="BA4146" s="230" t="s">
        <v>5332</v>
      </c>
      <c r="BB4146" s="230">
        <v>4</v>
      </c>
      <c r="BC4146" s="194" t="s">
        <v>7502</v>
      </c>
      <c r="BD4146" s="194" t="s">
        <v>14571</v>
      </c>
      <c r="BE4146" s="194" t="s">
        <v>14119</v>
      </c>
      <c r="BJ4146" s="230">
        <v>4</v>
      </c>
      <c r="BK4146" s="230" t="s">
        <v>7504</v>
      </c>
      <c r="BL4146" s="198" t="s">
        <v>7412</v>
      </c>
      <c r="CQ4146" s="199">
        <v>1</v>
      </c>
    </row>
    <row r="4147" spans="52:95" x14ac:dyDescent="0.25">
      <c r="AZ4147" s="230" t="s">
        <v>13158</v>
      </c>
      <c r="BA4147" s="230" t="s">
        <v>5332</v>
      </c>
      <c r="BB4147" s="230">
        <v>5</v>
      </c>
      <c r="BC4147" s="194" t="s">
        <v>7529</v>
      </c>
      <c r="BD4147" s="194" t="s">
        <v>14571</v>
      </c>
      <c r="BE4147" s="194" t="s">
        <v>14573</v>
      </c>
      <c r="BF4147" s="194" t="s">
        <v>7532</v>
      </c>
      <c r="BG4147" s="194" t="s">
        <v>7533</v>
      </c>
      <c r="BJ4147" s="230">
        <v>4</v>
      </c>
      <c r="BK4147" s="230" t="s">
        <v>7534</v>
      </c>
      <c r="BL4147" s="198" t="s">
        <v>7412</v>
      </c>
      <c r="CQ4147" s="199">
        <v>1</v>
      </c>
    </row>
    <row r="4148" spans="52:95" x14ac:dyDescent="0.25">
      <c r="AZ4148" s="230" t="s">
        <v>13158</v>
      </c>
      <c r="BA4148" s="230" t="s">
        <v>7562</v>
      </c>
      <c r="BB4148" s="230">
        <v>1</v>
      </c>
      <c r="BC4148" s="194" t="s">
        <v>7563</v>
      </c>
      <c r="BD4148" s="194" t="s">
        <v>14574</v>
      </c>
      <c r="BJ4148" s="230">
        <v>4</v>
      </c>
      <c r="BK4148" s="230" t="s">
        <v>7564</v>
      </c>
      <c r="BL4148" s="198" t="s">
        <v>7412</v>
      </c>
      <c r="CQ4148" s="199">
        <v>1</v>
      </c>
    </row>
    <row r="4149" spans="52:95" x14ac:dyDescent="0.25">
      <c r="AZ4149" s="230" t="s">
        <v>13158</v>
      </c>
      <c r="BA4149" s="230" t="s">
        <v>7562</v>
      </c>
      <c r="BB4149" s="230">
        <v>2</v>
      </c>
      <c r="BC4149" s="194" t="s">
        <v>7589</v>
      </c>
      <c r="BD4149" s="194" t="s">
        <v>7590</v>
      </c>
      <c r="BE4149" s="194" t="s">
        <v>7591</v>
      </c>
      <c r="BF4149" s="194" t="s">
        <v>7443</v>
      </c>
      <c r="BG4149" s="194" t="s">
        <v>7442</v>
      </c>
      <c r="BH4149" s="230" t="s">
        <v>7592</v>
      </c>
      <c r="BJ4149" s="230">
        <v>4</v>
      </c>
      <c r="BK4149" s="230" t="s">
        <v>7593</v>
      </c>
      <c r="BL4149" s="198" t="s">
        <v>7412</v>
      </c>
      <c r="CQ4149" s="199">
        <v>1</v>
      </c>
    </row>
    <row r="4150" spans="52:95" x14ac:dyDescent="0.25">
      <c r="AZ4150" s="230" t="s">
        <v>13158</v>
      </c>
      <c r="BA4150" s="230" t="s">
        <v>7562</v>
      </c>
      <c r="BB4150" s="230">
        <v>3</v>
      </c>
      <c r="BC4150" s="194" t="s">
        <v>7620</v>
      </c>
      <c r="BD4150" s="194" t="s">
        <v>14572</v>
      </c>
      <c r="BJ4150" s="230">
        <v>4</v>
      </c>
      <c r="BK4150" s="230" t="s">
        <v>7622</v>
      </c>
      <c r="BL4150" s="198" t="s">
        <v>7412</v>
      </c>
      <c r="CQ4150" s="199">
        <v>1</v>
      </c>
    </row>
    <row r="4151" spans="52:95" x14ac:dyDescent="0.25">
      <c r="AZ4151" s="230" t="s">
        <v>13158</v>
      </c>
      <c r="BA4151" s="230" t="s">
        <v>7562</v>
      </c>
      <c r="BB4151" s="230">
        <v>4</v>
      </c>
      <c r="BC4151" s="194" t="s">
        <v>7649</v>
      </c>
      <c r="BD4151" s="194" t="s">
        <v>7650</v>
      </c>
      <c r="BE4151" s="194" t="s">
        <v>7651</v>
      </c>
      <c r="BF4151" s="194" t="s">
        <v>7652</v>
      </c>
      <c r="BG4151" s="194" t="s">
        <v>7653</v>
      </c>
      <c r="BH4151" s="230" t="s">
        <v>7654</v>
      </c>
      <c r="BI4151" s="230" t="s">
        <v>7655</v>
      </c>
      <c r="BJ4151" s="230">
        <v>4</v>
      </c>
      <c r="BK4151" s="230" t="s">
        <v>7656</v>
      </c>
      <c r="BL4151" s="198" t="s">
        <v>7412</v>
      </c>
      <c r="CQ4151" s="199">
        <v>1</v>
      </c>
    </row>
    <row r="4152" spans="52:95" x14ac:dyDescent="0.25">
      <c r="AZ4152" s="230" t="s">
        <v>13158</v>
      </c>
      <c r="BA4152" s="230" t="s">
        <v>7562</v>
      </c>
      <c r="BB4152" s="230">
        <v>5</v>
      </c>
      <c r="BC4152" s="194" t="s">
        <v>7686</v>
      </c>
      <c r="BD4152" s="194" t="s">
        <v>7687</v>
      </c>
      <c r="BE4152" s="194" t="s">
        <v>7688</v>
      </c>
      <c r="BF4152" s="194" t="s">
        <v>7689</v>
      </c>
      <c r="BG4152" s="194" t="s">
        <v>7690</v>
      </c>
      <c r="BH4152" s="230" t="s">
        <v>7691</v>
      </c>
      <c r="BJ4152" s="230">
        <v>4</v>
      </c>
      <c r="BK4152" s="230" t="s">
        <v>7692</v>
      </c>
      <c r="BL4152" s="198" t="s">
        <v>7412</v>
      </c>
      <c r="CQ4152" s="199">
        <v>1</v>
      </c>
    </row>
    <row r="4153" spans="52:95" x14ac:dyDescent="0.25">
      <c r="AZ4153" s="230" t="s">
        <v>13158</v>
      </c>
      <c r="BA4153" s="230" t="s">
        <v>5333</v>
      </c>
      <c r="BB4153" s="230">
        <v>1</v>
      </c>
      <c r="BC4153" s="194" t="s">
        <v>7719</v>
      </c>
      <c r="BD4153" s="194" t="s">
        <v>14536</v>
      </c>
      <c r="BE4153" s="194" t="s">
        <v>13160</v>
      </c>
      <c r="BH4153" s="194"/>
      <c r="BI4153" s="194"/>
      <c r="BJ4153" s="230">
        <v>4</v>
      </c>
      <c r="BK4153" s="230" t="s">
        <v>7720</v>
      </c>
      <c r="BL4153" s="198" t="s">
        <v>7412</v>
      </c>
      <c r="CQ4153" s="199">
        <v>1</v>
      </c>
    </row>
    <row r="4154" spans="52:95" x14ac:dyDescent="0.25">
      <c r="AZ4154" s="230" t="s">
        <v>13158</v>
      </c>
      <c r="BA4154" s="230" t="s">
        <v>5333</v>
      </c>
      <c r="BB4154" s="230">
        <v>2</v>
      </c>
      <c r="BC4154" s="194" t="s">
        <v>7745</v>
      </c>
      <c r="BD4154" s="194" t="s">
        <v>7746</v>
      </c>
      <c r="BE4154" s="194" t="s">
        <v>7747</v>
      </c>
      <c r="BF4154" s="194" t="s">
        <v>7748</v>
      </c>
      <c r="BG4154" s="194" t="s">
        <v>7749</v>
      </c>
      <c r="BH4154" s="194" t="s">
        <v>7750</v>
      </c>
      <c r="BI4154" s="194"/>
      <c r="BJ4154" s="230">
        <v>4</v>
      </c>
      <c r="BK4154" s="230" t="s">
        <v>7751</v>
      </c>
      <c r="BL4154" s="198" t="s">
        <v>7412</v>
      </c>
      <c r="CQ4154" s="199">
        <v>1</v>
      </c>
    </row>
    <row r="4155" spans="52:95" x14ac:dyDescent="0.25">
      <c r="AZ4155" s="230" t="s">
        <v>13158</v>
      </c>
      <c r="BA4155" s="230" t="s">
        <v>5333</v>
      </c>
      <c r="BB4155" s="230">
        <v>3</v>
      </c>
      <c r="BC4155" s="194" t="s">
        <v>7781</v>
      </c>
      <c r="BD4155" s="194" t="s">
        <v>14575</v>
      </c>
      <c r="BE4155" s="194" t="s">
        <v>14572</v>
      </c>
      <c r="BH4155" s="194"/>
      <c r="BI4155" s="194"/>
      <c r="BJ4155" s="230">
        <v>4</v>
      </c>
      <c r="BK4155" s="230" t="s">
        <v>7782</v>
      </c>
      <c r="BL4155" s="198" t="s">
        <v>7412</v>
      </c>
      <c r="CQ4155" s="199">
        <v>1</v>
      </c>
    </row>
    <row r="4156" spans="52:95" x14ac:dyDescent="0.25">
      <c r="AZ4156" s="230" t="s">
        <v>13158</v>
      </c>
      <c r="BA4156" s="230" t="s">
        <v>5333</v>
      </c>
      <c r="BB4156" s="230">
        <v>4</v>
      </c>
      <c r="BC4156" s="194" t="s">
        <v>7806</v>
      </c>
      <c r="BD4156" s="194" t="s">
        <v>7807</v>
      </c>
      <c r="BE4156" s="194" t="s">
        <v>7808</v>
      </c>
      <c r="BF4156" s="194" t="s">
        <v>7654</v>
      </c>
      <c r="BG4156" s="194" t="s">
        <v>7809</v>
      </c>
      <c r="BH4156" s="194" t="s">
        <v>7810</v>
      </c>
      <c r="BI4156" s="194" t="s">
        <v>7811</v>
      </c>
      <c r="BJ4156" s="230">
        <v>4</v>
      </c>
      <c r="BK4156" s="230" t="s">
        <v>7812</v>
      </c>
      <c r="BL4156" s="198" t="s">
        <v>7412</v>
      </c>
      <c r="CQ4156" s="199">
        <v>1</v>
      </c>
    </row>
    <row r="4157" spans="52:95" x14ac:dyDescent="0.25">
      <c r="AZ4157" s="230" t="s">
        <v>13158</v>
      </c>
      <c r="BA4157" s="230" t="s">
        <v>5333</v>
      </c>
      <c r="BB4157" s="230">
        <v>5</v>
      </c>
      <c r="BC4157" s="194" t="s">
        <v>7836</v>
      </c>
      <c r="BD4157" s="194" t="s">
        <v>7837</v>
      </c>
      <c r="BE4157" s="194" t="s">
        <v>7838</v>
      </c>
      <c r="BF4157" s="194" t="s">
        <v>7839</v>
      </c>
      <c r="BG4157" s="194" t="s">
        <v>7840</v>
      </c>
      <c r="BH4157" s="194" t="s">
        <v>7533</v>
      </c>
      <c r="BI4157" s="194"/>
      <c r="BJ4157" s="230">
        <v>4</v>
      </c>
      <c r="BK4157" s="230" t="s">
        <v>7841</v>
      </c>
      <c r="BL4157" s="198" t="s">
        <v>7412</v>
      </c>
      <c r="CQ4157" s="199">
        <v>1</v>
      </c>
    </row>
    <row r="4158" spans="52:95" x14ac:dyDescent="0.25">
      <c r="AZ4158" s="230" t="s">
        <v>13175</v>
      </c>
      <c r="BA4158" s="230" t="s">
        <v>5332</v>
      </c>
      <c r="BB4158" s="230">
        <v>1</v>
      </c>
      <c r="BC4158" s="194" t="s">
        <v>7408</v>
      </c>
      <c r="BD4158" s="194" t="s">
        <v>14576</v>
      </c>
      <c r="BE4158" s="194" t="s">
        <v>14577</v>
      </c>
      <c r="BJ4158" s="230">
        <v>4</v>
      </c>
      <c r="BK4158" s="230" t="s">
        <v>7411</v>
      </c>
      <c r="BL4158" s="198" t="s">
        <v>7412</v>
      </c>
      <c r="CQ4158" s="199">
        <v>1</v>
      </c>
    </row>
    <row r="4159" spans="52:95" x14ac:dyDescent="0.25">
      <c r="AZ4159" s="230" t="s">
        <v>13175</v>
      </c>
      <c r="BA4159" s="230" t="s">
        <v>5332</v>
      </c>
      <c r="BB4159" s="230">
        <v>2</v>
      </c>
      <c r="BC4159" s="194" t="s">
        <v>7439</v>
      </c>
      <c r="BD4159" s="194" t="s">
        <v>14576</v>
      </c>
      <c r="BE4159" s="194" t="s">
        <v>7441</v>
      </c>
      <c r="BF4159" s="194" t="s">
        <v>7442</v>
      </c>
      <c r="BG4159" s="194" t="s">
        <v>7443</v>
      </c>
      <c r="BJ4159" s="230">
        <v>4</v>
      </c>
      <c r="BK4159" s="230" t="s">
        <v>7444</v>
      </c>
      <c r="BL4159" s="198" t="s">
        <v>7412</v>
      </c>
      <c r="CQ4159" s="199">
        <v>1</v>
      </c>
    </row>
    <row r="4160" spans="52:95" x14ac:dyDescent="0.25">
      <c r="AZ4160" s="230" t="s">
        <v>13175</v>
      </c>
      <c r="BA4160" s="230" t="s">
        <v>5332</v>
      </c>
      <c r="BB4160" s="230">
        <v>3</v>
      </c>
      <c r="BC4160" s="194" t="s">
        <v>7472</v>
      </c>
      <c r="BD4160" s="194" t="s">
        <v>14576</v>
      </c>
      <c r="BE4160" s="194" t="s">
        <v>14578</v>
      </c>
      <c r="BJ4160" s="230">
        <v>4</v>
      </c>
      <c r="BK4160" s="230" t="s">
        <v>7474</v>
      </c>
      <c r="BL4160" s="198" t="s">
        <v>7412</v>
      </c>
      <c r="CQ4160" s="199">
        <v>1</v>
      </c>
    </row>
    <row r="4161" spans="52:95" x14ac:dyDescent="0.25">
      <c r="AZ4161" s="230" t="s">
        <v>13175</v>
      </c>
      <c r="BA4161" s="230" t="s">
        <v>5332</v>
      </c>
      <c r="BB4161" s="230">
        <v>4</v>
      </c>
      <c r="BC4161" s="194" t="s">
        <v>7502</v>
      </c>
      <c r="BD4161" s="194" t="s">
        <v>14576</v>
      </c>
      <c r="BE4161" s="194" t="s">
        <v>14119</v>
      </c>
      <c r="BJ4161" s="230">
        <v>4</v>
      </c>
      <c r="BK4161" s="230" t="s">
        <v>7504</v>
      </c>
      <c r="BL4161" s="198" t="s">
        <v>7412</v>
      </c>
      <c r="CQ4161" s="199">
        <v>1</v>
      </c>
    </row>
    <row r="4162" spans="52:95" x14ac:dyDescent="0.25">
      <c r="AZ4162" s="230" t="s">
        <v>13175</v>
      </c>
      <c r="BA4162" s="230" t="s">
        <v>5332</v>
      </c>
      <c r="BB4162" s="230">
        <v>5</v>
      </c>
      <c r="BC4162" s="194" t="s">
        <v>7529</v>
      </c>
      <c r="BD4162" s="194" t="s">
        <v>14576</v>
      </c>
      <c r="BE4162" s="194" t="s">
        <v>14579</v>
      </c>
      <c r="BF4162" s="194" t="s">
        <v>7532</v>
      </c>
      <c r="BG4162" s="194" t="s">
        <v>7533</v>
      </c>
      <c r="BJ4162" s="230">
        <v>4</v>
      </c>
      <c r="BK4162" s="230" t="s">
        <v>7534</v>
      </c>
      <c r="BL4162" s="198" t="s">
        <v>7412</v>
      </c>
      <c r="CQ4162" s="199">
        <v>1</v>
      </c>
    </row>
    <row r="4163" spans="52:95" x14ac:dyDescent="0.25">
      <c r="AZ4163" s="230" t="s">
        <v>13175</v>
      </c>
      <c r="BA4163" s="230" t="s">
        <v>7562</v>
      </c>
      <c r="BB4163" s="230">
        <v>1</v>
      </c>
      <c r="BC4163" s="194" t="s">
        <v>7563</v>
      </c>
      <c r="BD4163" s="194" t="s">
        <v>14580</v>
      </c>
      <c r="BJ4163" s="230">
        <v>4</v>
      </c>
      <c r="BK4163" s="230" t="s">
        <v>7564</v>
      </c>
      <c r="BL4163" s="198" t="s">
        <v>7412</v>
      </c>
      <c r="CQ4163" s="199">
        <v>1</v>
      </c>
    </row>
    <row r="4164" spans="52:95" x14ac:dyDescent="0.25">
      <c r="AZ4164" s="230" t="s">
        <v>13175</v>
      </c>
      <c r="BA4164" s="230" t="s">
        <v>7562</v>
      </c>
      <c r="BB4164" s="230">
        <v>2</v>
      </c>
      <c r="BC4164" s="194" t="s">
        <v>7589</v>
      </c>
      <c r="BD4164" s="194" t="s">
        <v>7590</v>
      </c>
      <c r="BE4164" s="194" t="s">
        <v>7591</v>
      </c>
      <c r="BF4164" s="194" t="s">
        <v>7443</v>
      </c>
      <c r="BG4164" s="194" t="s">
        <v>7442</v>
      </c>
      <c r="BH4164" s="230" t="s">
        <v>7592</v>
      </c>
      <c r="BJ4164" s="230">
        <v>4</v>
      </c>
      <c r="BK4164" s="230" t="s">
        <v>7593</v>
      </c>
      <c r="BL4164" s="198" t="s">
        <v>7412</v>
      </c>
      <c r="CQ4164" s="199">
        <v>1</v>
      </c>
    </row>
    <row r="4165" spans="52:95" x14ac:dyDescent="0.25">
      <c r="AZ4165" s="230" t="s">
        <v>13175</v>
      </c>
      <c r="BA4165" s="230" t="s">
        <v>7562</v>
      </c>
      <c r="BB4165" s="230">
        <v>3</v>
      </c>
      <c r="BC4165" s="194" t="s">
        <v>7620</v>
      </c>
      <c r="BD4165" s="194" t="s">
        <v>14578</v>
      </c>
      <c r="BJ4165" s="230">
        <v>4</v>
      </c>
      <c r="BK4165" s="230" t="s">
        <v>7622</v>
      </c>
      <c r="BL4165" s="198" t="s">
        <v>7412</v>
      </c>
      <c r="CQ4165" s="199">
        <v>1</v>
      </c>
    </row>
    <row r="4166" spans="52:95" x14ac:dyDescent="0.25">
      <c r="AZ4166" s="230" t="s">
        <v>13175</v>
      </c>
      <c r="BA4166" s="230" t="s">
        <v>7562</v>
      </c>
      <c r="BB4166" s="230">
        <v>4</v>
      </c>
      <c r="BC4166" s="194" t="s">
        <v>7649</v>
      </c>
      <c r="BD4166" s="194" t="s">
        <v>7650</v>
      </c>
      <c r="BE4166" s="194" t="s">
        <v>7651</v>
      </c>
      <c r="BF4166" s="194" t="s">
        <v>7652</v>
      </c>
      <c r="BG4166" s="194" t="s">
        <v>7653</v>
      </c>
      <c r="BH4166" s="230" t="s">
        <v>7654</v>
      </c>
      <c r="BI4166" s="230" t="s">
        <v>7655</v>
      </c>
      <c r="BJ4166" s="230">
        <v>4</v>
      </c>
      <c r="BK4166" s="230" t="s">
        <v>7656</v>
      </c>
      <c r="BL4166" s="198" t="s">
        <v>7412</v>
      </c>
      <c r="CQ4166" s="199">
        <v>1</v>
      </c>
    </row>
    <row r="4167" spans="52:95" x14ac:dyDescent="0.25">
      <c r="AZ4167" s="230" t="s">
        <v>13175</v>
      </c>
      <c r="BA4167" s="230" t="s">
        <v>7562</v>
      </c>
      <c r="BB4167" s="230">
        <v>5</v>
      </c>
      <c r="BC4167" s="194" t="s">
        <v>7686</v>
      </c>
      <c r="BD4167" s="194" t="s">
        <v>7687</v>
      </c>
      <c r="BE4167" s="194" t="s">
        <v>7688</v>
      </c>
      <c r="BF4167" s="194" t="s">
        <v>7689</v>
      </c>
      <c r="BG4167" s="194" t="s">
        <v>7690</v>
      </c>
      <c r="BH4167" s="230" t="s">
        <v>7691</v>
      </c>
      <c r="BJ4167" s="230">
        <v>4</v>
      </c>
      <c r="BK4167" s="230" t="s">
        <v>7692</v>
      </c>
      <c r="BL4167" s="198" t="s">
        <v>7412</v>
      </c>
      <c r="CQ4167" s="199">
        <v>1</v>
      </c>
    </row>
    <row r="4168" spans="52:95" x14ac:dyDescent="0.25">
      <c r="AZ4168" s="230" t="s">
        <v>13175</v>
      </c>
      <c r="BA4168" s="230" t="s">
        <v>5333</v>
      </c>
      <c r="BB4168" s="230">
        <v>1</v>
      </c>
      <c r="BC4168" s="194" t="s">
        <v>7719</v>
      </c>
      <c r="BD4168" s="194" t="s">
        <v>14577</v>
      </c>
      <c r="BH4168" s="194"/>
      <c r="BI4168" s="194"/>
      <c r="BJ4168" s="230">
        <v>4</v>
      </c>
      <c r="BK4168" s="230" t="s">
        <v>7720</v>
      </c>
      <c r="BL4168" s="198" t="s">
        <v>7412</v>
      </c>
      <c r="CQ4168" s="199">
        <v>1</v>
      </c>
    </row>
    <row r="4169" spans="52:95" x14ac:dyDescent="0.25">
      <c r="AZ4169" s="230" t="s">
        <v>13175</v>
      </c>
      <c r="BA4169" s="230" t="s">
        <v>5333</v>
      </c>
      <c r="BB4169" s="230">
        <v>2</v>
      </c>
      <c r="BC4169" s="194" t="s">
        <v>7745</v>
      </c>
      <c r="BD4169" s="194" t="s">
        <v>7746</v>
      </c>
      <c r="BE4169" s="194" t="s">
        <v>7747</v>
      </c>
      <c r="BF4169" s="194" t="s">
        <v>7748</v>
      </c>
      <c r="BG4169" s="194" t="s">
        <v>7749</v>
      </c>
      <c r="BH4169" s="194" t="s">
        <v>7750</v>
      </c>
      <c r="BI4169" s="194"/>
      <c r="BJ4169" s="230">
        <v>4</v>
      </c>
      <c r="BK4169" s="230" t="s">
        <v>7751</v>
      </c>
      <c r="BL4169" s="198" t="s">
        <v>7412</v>
      </c>
      <c r="CQ4169" s="199">
        <v>1</v>
      </c>
    </row>
    <row r="4170" spans="52:95" x14ac:dyDescent="0.25">
      <c r="AZ4170" s="230" t="s">
        <v>13175</v>
      </c>
      <c r="BA4170" s="230" t="s">
        <v>5333</v>
      </c>
      <c r="BB4170" s="230">
        <v>3</v>
      </c>
      <c r="BC4170" s="194" t="s">
        <v>7781</v>
      </c>
      <c r="BD4170" s="194" t="s">
        <v>14581</v>
      </c>
      <c r="BE4170" s="194" t="s">
        <v>14578</v>
      </c>
      <c r="BH4170" s="194"/>
      <c r="BI4170" s="194"/>
      <c r="BJ4170" s="230">
        <v>4</v>
      </c>
      <c r="BK4170" s="230" t="s">
        <v>7782</v>
      </c>
      <c r="BL4170" s="198" t="s">
        <v>7412</v>
      </c>
      <c r="CQ4170" s="199">
        <v>1</v>
      </c>
    </row>
    <row r="4171" spans="52:95" x14ac:dyDescent="0.25">
      <c r="AZ4171" s="230" t="s">
        <v>13175</v>
      </c>
      <c r="BA4171" s="230" t="s">
        <v>5333</v>
      </c>
      <c r="BB4171" s="230">
        <v>4</v>
      </c>
      <c r="BC4171" s="194" t="s">
        <v>7806</v>
      </c>
      <c r="BD4171" s="194" t="s">
        <v>7807</v>
      </c>
      <c r="BE4171" s="194" t="s">
        <v>7808</v>
      </c>
      <c r="BF4171" s="194" t="s">
        <v>7654</v>
      </c>
      <c r="BG4171" s="194" t="s">
        <v>7809</v>
      </c>
      <c r="BH4171" s="194" t="s">
        <v>7810</v>
      </c>
      <c r="BI4171" s="194" t="s">
        <v>7811</v>
      </c>
      <c r="BJ4171" s="230">
        <v>4</v>
      </c>
      <c r="BK4171" s="230" t="s">
        <v>7812</v>
      </c>
      <c r="BL4171" s="198" t="s">
        <v>7412</v>
      </c>
      <c r="CQ4171" s="199">
        <v>1</v>
      </c>
    </row>
    <row r="4172" spans="52:95" x14ac:dyDescent="0.25">
      <c r="AZ4172" s="230" t="s">
        <v>13175</v>
      </c>
      <c r="BA4172" s="230" t="s">
        <v>5333</v>
      </c>
      <c r="BB4172" s="230">
        <v>5</v>
      </c>
      <c r="BC4172" s="194" t="s">
        <v>7836</v>
      </c>
      <c r="BD4172" s="194" t="s">
        <v>7837</v>
      </c>
      <c r="BE4172" s="194" t="s">
        <v>7838</v>
      </c>
      <c r="BF4172" s="194" t="s">
        <v>7839</v>
      </c>
      <c r="BG4172" s="194" t="s">
        <v>7840</v>
      </c>
      <c r="BH4172" s="194" t="s">
        <v>7533</v>
      </c>
      <c r="BI4172" s="194"/>
      <c r="BJ4172" s="230">
        <v>4</v>
      </c>
      <c r="BK4172" s="230" t="s">
        <v>7841</v>
      </c>
      <c r="BL4172" s="198" t="s">
        <v>7412</v>
      </c>
      <c r="CQ4172" s="199">
        <v>1</v>
      </c>
    </row>
    <row r="4173" spans="52:95" x14ac:dyDescent="0.25">
      <c r="AZ4173" s="230" t="s">
        <v>13196</v>
      </c>
      <c r="BA4173" s="230" t="s">
        <v>5332</v>
      </c>
      <c r="BB4173" s="230">
        <v>1</v>
      </c>
      <c r="BC4173" s="194" t="s">
        <v>7408</v>
      </c>
      <c r="BD4173" s="194" t="s">
        <v>14582</v>
      </c>
      <c r="BE4173" s="194" t="s">
        <v>14577</v>
      </c>
      <c r="BJ4173" s="230">
        <v>4</v>
      </c>
      <c r="BK4173" s="230" t="s">
        <v>7411</v>
      </c>
      <c r="BL4173" s="198" t="s">
        <v>7412</v>
      </c>
      <c r="CQ4173" s="199">
        <v>1</v>
      </c>
    </row>
    <row r="4174" spans="52:95" x14ac:dyDescent="0.25">
      <c r="AZ4174" s="230" t="s">
        <v>13196</v>
      </c>
      <c r="BA4174" s="230" t="s">
        <v>5332</v>
      </c>
      <c r="BB4174" s="230">
        <v>2</v>
      </c>
      <c r="BC4174" s="194" t="s">
        <v>7439</v>
      </c>
      <c r="BD4174" s="194" t="s">
        <v>14582</v>
      </c>
      <c r="BE4174" s="194" t="s">
        <v>7441</v>
      </c>
      <c r="BF4174" s="194" t="s">
        <v>7442</v>
      </c>
      <c r="BG4174" s="194" t="s">
        <v>7443</v>
      </c>
      <c r="BJ4174" s="230">
        <v>4</v>
      </c>
      <c r="BK4174" s="230" t="s">
        <v>7444</v>
      </c>
      <c r="BL4174" s="198" t="s">
        <v>7412</v>
      </c>
      <c r="CQ4174" s="199">
        <v>1</v>
      </c>
    </row>
    <row r="4175" spans="52:95" x14ac:dyDescent="0.25">
      <c r="AZ4175" s="230" t="s">
        <v>13196</v>
      </c>
      <c r="BA4175" s="230" t="s">
        <v>5332</v>
      </c>
      <c r="BB4175" s="230">
        <v>3</v>
      </c>
      <c r="BC4175" s="194" t="s">
        <v>7472</v>
      </c>
      <c r="BD4175" s="194" t="s">
        <v>14582</v>
      </c>
      <c r="BE4175" s="194" t="s">
        <v>14583</v>
      </c>
      <c r="BJ4175" s="230">
        <v>4</v>
      </c>
      <c r="BK4175" s="230" t="s">
        <v>7474</v>
      </c>
      <c r="BL4175" s="198" t="s">
        <v>7412</v>
      </c>
      <c r="CQ4175" s="199">
        <v>1</v>
      </c>
    </row>
    <row r="4176" spans="52:95" x14ac:dyDescent="0.25">
      <c r="AZ4176" s="230" t="s">
        <v>13196</v>
      </c>
      <c r="BA4176" s="230" t="s">
        <v>5332</v>
      </c>
      <c r="BB4176" s="230">
        <v>4</v>
      </c>
      <c r="BC4176" s="194" t="s">
        <v>7502</v>
      </c>
      <c r="BD4176" s="194" t="s">
        <v>14582</v>
      </c>
      <c r="BE4176" s="194" t="s">
        <v>14119</v>
      </c>
      <c r="BJ4176" s="230">
        <v>4</v>
      </c>
      <c r="BK4176" s="230" t="s">
        <v>7504</v>
      </c>
      <c r="BL4176" s="198" t="s">
        <v>7412</v>
      </c>
      <c r="CQ4176" s="199">
        <v>1</v>
      </c>
    </row>
    <row r="4177" spans="52:95" x14ac:dyDescent="0.25">
      <c r="AZ4177" s="230" t="s">
        <v>13196</v>
      </c>
      <c r="BA4177" s="230" t="s">
        <v>5332</v>
      </c>
      <c r="BB4177" s="230">
        <v>5</v>
      </c>
      <c r="BC4177" s="194" t="s">
        <v>7529</v>
      </c>
      <c r="BD4177" s="194" t="s">
        <v>14582</v>
      </c>
      <c r="BE4177" s="194" t="s">
        <v>14584</v>
      </c>
      <c r="BF4177" s="194" t="s">
        <v>7532</v>
      </c>
      <c r="BG4177" s="194" t="s">
        <v>7533</v>
      </c>
      <c r="BJ4177" s="230">
        <v>4</v>
      </c>
      <c r="BK4177" s="230" t="s">
        <v>7534</v>
      </c>
      <c r="BL4177" s="198" t="s">
        <v>7412</v>
      </c>
      <c r="CQ4177" s="199">
        <v>1</v>
      </c>
    </row>
    <row r="4178" spans="52:95" x14ac:dyDescent="0.25">
      <c r="AZ4178" s="230" t="s">
        <v>13196</v>
      </c>
      <c r="BA4178" s="230" t="s">
        <v>7562</v>
      </c>
      <c r="BB4178" s="230">
        <v>1</v>
      </c>
      <c r="BC4178" s="194" t="s">
        <v>7563</v>
      </c>
      <c r="BD4178" s="194" t="s">
        <v>14580</v>
      </c>
      <c r="BJ4178" s="230">
        <v>4</v>
      </c>
      <c r="BK4178" s="230" t="s">
        <v>7564</v>
      </c>
      <c r="BL4178" s="198" t="s">
        <v>7412</v>
      </c>
      <c r="CQ4178" s="199">
        <v>1</v>
      </c>
    </row>
    <row r="4179" spans="52:95" x14ac:dyDescent="0.25">
      <c r="AZ4179" s="230" t="s">
        <v>13196</v>
      </c>
      <c r="BA4179" s="230" t="s">
        <v>7562</v>
      </c>
      <c r="BB4179" s="230">
        <v>2</v>
      </c>
      <c r="BC4179" s="194" t="s">
        <v>7589</v>
      </c>
      <c r="BD4179" s="194" t="s">
        <v>7590</v>
      </c>
      <c r="BE4179" s="194" t="s">
        <v>7591</v>
      </c>
      <c r="BF4179" s="194" t="s">
        <v>7443</v>
      </c>
      <c r="BG4179" s="194" t="s">
        <v>7442</v>
      </c>
      <c r="BH4179" s="230" t="s">
        <v>7592</v>
      </c>
      <c r="BJ4179" s="230">
        <v>4</v>
      </c>
      <c r="BK4179" s="230" t="s">
        <v>7593</v>
      </c>
      <c r="BL4179" s="198" t="s">
        <v>7412</v>
      </c>
      <c r="CQ4179" s="199">
        <v>1</v>
      </c>
    </row>
    <row r="4180" spans="52:95" x14ac:dyDescent="0.25">
      <c r="AZ4180" s="230" t="s">
        <v>13196</v>
      </c>
      <c r="BA4180" s="230" t="s">
        <v>7562</v>
      </c>
      <c r="BB4180" s="230">
        <v>3</v>
      </c>
      <c r="BC4180" s="194" t="s">
        <v>7620</v>
      </c>
      <c r="BD4180" s="194" t="s">
        <v>14583</v>
      </c>
      <c r="BJ4180" s="230">
        <v>4</v>
      </c>
      <c r="BK4180" s="230" t="s">
        <v>7622</v>
      </c>
      <c r="BL4180" s="198" t="s">
        <v>7412</v>
      </c>
      <c r="CQ4180" s="199">
        <v>1</v>
      </c>
    </row>
    <row r="4181" spans="52:95" x14ac:dyDescent="0.25">
      <c r="AZ4181" s="230" t="s">
        <v>13196</v>
      </c>
      <c r="BA4181" s="230" t="s">
        <v>7562</v>
      </c>
      <c r="BB4181" s="230">
        <v>4</v>
      </c>
      <c r="BC4181" s="194" t="s">
        <v>7649</v>
      </c>
      <c r="BD4181" s="194" t="s">
        <v>7650</v>
      </c>
      <c r="BE4181" s="194" t="s">
        <v>7651</v>
      </c>
      <c r="BF4181" s="194" t="s">
        <v>7652</v>
      </c>
      <c r="BG4181" s="194" t="s">
        <v>7653</v>
      </c>
      <c r="BH4181" s="230" t="s">
        <v>7654</v>
      </c>
      <c r="BI4181" s="230" t="s">
        <v>7655</v>
      </c>
      <c r="BJ4181" s="230">
        <v>4</v>
      </c>
      <c r="BK4181" s="230" t="s">
        <v>7656</v>
      </c>
      <c r="BL4181" s="198" t="s">
        <v>7412</v>
      </c>
      <c r="CQ4181" s="199">
        <v>1</v>
      </c>
    </row>
    <row r="4182" spans="52:95" x14ac:dyDescent="0.25">
      <c r="AZ4182" s="230" t="s">
        <v>13196</v>
      </c>
      <c r="BA4182" s="230" t="s">
        <v>7562</v>
      </c>
      <c r="BB4182" s="230">
        <v>5</v>
      </c>
      <c r="BC4182" s="194" t="s">
        <v>7686</v>
      </c>
      <c r="BD4182" s="194" t="s">
        <v>7687</v>
      </c>
      <c r="BE4182" s="194" t="s">
        <v>7688</v>
      </c>
      <c r="BF4182" s="194" t="s">
        <v>7689</v>
      </c>
      <c r="BG4182" s="194" t="s">
        <v>7690</v>
      </c>
      <c r="BH4182" s="230" t="s">
        <v>7691</v>
      </c>
      <c r="BJ4182" s="230">
        <v>4</v>
      </c>
      <c r="BK4182" s="230" t="s">
        <v>7692</v>
      </c>
      <c r="BL4182" s="198" t="s">
        <v>7412</v>
      </c>
      <c r="CQ4182" s="199">
        <v>1</v>
      </c>
    </row>
    <row r="4183" spans="52:95" x14ac:dyDescent="0.25">
      <c r="AZ4183" s="230" t="s">
        <v>13196</v>
      </c>
      <c r="BA4183" s="230" t="s">
        <v>5333</v>
      </c>
      <c r="BB4183" s="230">
        <v>1</v>
      </c>
      <c r="BC4183" s="194" t="s">
        <v>7719</v>
      </c>
      <c r="BD4183" s="194" t="s">
        <v>14577</v>
      </c>
      <c r="BH4183" s="194"/>
      <c r="BI4183" s="194"/>
      <c r="BJ4183" s="230">
        <v>4</v>
      </c>
      <c r="BK4183" s="230" t="s">
        <v>7720</v>
      </c>
      <c r="BL4183" s="198" t="s">
        <v>7412</v>
      </c>
      <c r="CQ4183" s="199">
        <v>1</v>
      </c>
    </row>
    <row r="4184" spans="52:95" x14ac:dyDescent="0.25">
      <c r="AZ4184" s="230" t="s">
        <v>13196</v>
      </c>
      <c r="BA4184" s="230" t="s">
        <v>5333</v>
      </c>
      <c r="BB4184" s="230">
        <v>2</v>
      </c>
      <c r="BC4184" s="194" t="s">
        <v>7745</v>
      </c>
      <c r="BD4184" s="194" t="s">
        <v>7746</v>
      </c>
      <c r="BE4184" s="194" t="s">
        <v>7747</v>
      </c>
      <c r="BF4184" s="194" t="s">
        <v>7748</v>
      </c>
      <c r="BG4184" s="194" t="s">
        <v>7749</v>
      </c>
      <c r="BH4184" s="194" t="s">
        <v>7750</v>
      </c>
      <c r="BI4184" s="194"/>
      <c r="BJ4184" s="230">
        <v>4</v>
      </c>
      <c r="BK4184" s="230" t="s">
        <v>7751</v>
      </c>
      <c r="BL4184" s="198" t="s">
        <v>7412</v>
      </c>
      <c r="CQ4184" s="199">
        <v>1</v>
      </c>
    </row>
    <row r="4185" spans="52:95" x14ac:dyDescent="0.25">
      <c r="AZ4185" s="230" t="s">
        <v>13196</v>
      </c>
      <c r="BA4185" s="230" t="s">
        <v>5333</v>
      </c>
      <c r="BB4185" s="230">
        <v>3</v>
      </c>
      <c r="BC4185" s="194" t="s">
        <v>7781</v>
      </c>
      <c r="BD4185" s="194" t="s">
        <v>14585</v>
      </c>
      <c r="BE4185" s="194" t="s">
        <v>14583</v>
      </c>
      <c r="BH4185" s="194"/>
      <c r="BI4185" s="194"/>
      <c r="BJ4185" s="230">
        <v>4</v>
      </c>
      <c r="BK4185" s="230" t="s">
        <v>7782</v>
      </c>
      <c r="BL4185" s="198" t="s">
        <v>7412</v>
      </c>
      <c r="CQ4185" s="199">
        <v>1</v>
      </c>
    </row>
    <row r="4186" spans="52:95" x14ac:dyDescent="0.25">
      <c r="AZ4186" s="230" t="s">
        <v>13196</v>
      </c>
      <c r="BA4186" s="230" t="s">
        <v>5333</v>
      </c>
      <c r="BB4186" s="230">
        <v>4</v>
      </c>
      <c r="BC4186" s="194" t="s">
        <v>7806</v>
      </c>
      <c r="BD4186" s="194" t="s">
        <v>7807</v>
      </c>
      <c r="BE4186" s="194" t="s">
        <v>7808</v>
      </c>
      <c r="BF4186" s="194" t="s">
        <v>7654</v>
      </c>
      <c r="BG4186" s="194" t="s">
        <v>7809</v>
      </c>
      <c r="BH4186" s="194" t="s">
        <v>7810</v>
      </c>
      <c r="BI4186" s="194" t="s">
        <v>7811</v>
      </c>
      <c r="BJ4186" s="230">
        <v>4</v>
      </c>
      <c r="BK4186" s="230" t="s">
        <v>7812</v>
      </c>
      <c r="BL4186" s="198" t="s">
        <v>7412</v>
      </c>
      <c r="CQ4186" s="199">
        <v>1</v>
      </c>
    </row>
    <row r="4187" spans="52:95" x14ac:dyDescent="0.25">
      <c r="AZ4187" s="230" t="s">
        <v>13196</v>
      </c>
      <c r="BA4187" s="230" t="s">
        <v>5333</v>
      </c>
      <c r="BB4187" s="230">
        <v>5</v>
      </c>
      <c r="BC4187" s="194" t="s">
        <v>7836</v>
      </c>
      <c r="BD4187" s="194" t="s">
        <v>7837</v>
      </c>
      <c r="BE4187" s="194" t="s">
        <v>7838</v>
      </c>
      <c r="BF4187" s="194" t="s">
        <v>7839</v>
      </c>
      <c r="BG4187" s="194" t="s">
        <v>7840</v>
      </c>
      <c r="BH4187" s="194" t="s">
        <v>7533</v>
      </c>
      <c r="BI4187" s="194"/>
      <c r="BJ4187" s="230">
        <v>4</v>
      </c>
      <c r="BK4187" s="230" t="s">
        <v>7841</v>
      </c>
      <c r="BL4187" s="198" t="s">
        <v>7412</v>
      </c>
      <c r="CQ4187" s="199">
        <v>1</v>
      </c>
    </row>
    <row r="4188" spans="52:95" x14ac:dyDescent="0.25">
      <c r="AZ4188" s="230" t="s">
        <v>13211</v>
      </c>
      <c r="BA4188" s="230" t="s">
        <v>5332</v>
      </c>
      <c r="BB4188" s="230">
        <v>1</v>
      </c>
      <c r="BC4188" s="194" t="s">
        <v>7408</v>
      </c>
      <c r="BD4188" s="194" t="s">
        <v>14586</v>
      </c>
      <c r="BE4188" s="194" t="s">
        <v>14577</v>
      </c>
      <c r="BJ4188" s="230">
        <v>4</v>
      </c>
      <c r="BK4188" s="230" t="s">
        <v>7411</v>
      </c>
      <c r="BL4188" s="198" t="s">
        <v>7412</v>
      </c>
      <c r="CQ4188" s="199">
        <v>1</v>
      </c>
    </row>
    <row r="4189" spans="52:95" x14ac:dyDescent="0.25">
      <c r="AZ4189" s="230" t="s">
        <v>13211</v>
      </c>
      <c r="BA4189" s="230" t="s">
        <v>5332</v>
      </c>
      <c r="BB4189" s="230">
        <v>2</v>
      </c>
      <c r="BC4189" s="194" t="s">
        <v>7439</v>
      </c>
      <c r="BD4189" s="194" t="s">
        <v>14586</v>
      </c>
      <c r="BE4189" s="194" t="s">
        <v>7441</v>
      </c>
      <c r="BF4189" s="194" t="s">
        <v>7442</v>
      </c>
      <c r="BG4189" s="194" t="s">
        <v>7443</v>
      </c>
      <c r="BJ4189" s="230">
        <v>4</v>
      </c>
      <c r="BK4189" s="230" t="s">
        <v>7444</v>
      </c>
      <c r="BL4189" s="198" t="s">
        <v>7412</v>
      </c>
      <c r="CQ4189" s="199">
        <v>1</v>
      </c>
    </row>
    <row r="4190" spans="52:95" x14ac:dyDescent="0.25">
      <c r="AZ4190" s="230" t="s">
        <v>13211</v>
      </c>
      <c r="BA4190" s="230" t="s">
        <v>5332</v>
      </c>
      <c r="BB4190" s="230">
        <v>3</v>
      </c>
      <c r="BC4190" s="194" t="s">
        <v>7472</v>
      </c>
      <c r="BD4190" s="194" t="s">
        <v>14586</v>
      </c>
      <c r="BE4190" s="194" t="s">
        <v>14587</v>
      </c>
      <c r="BJ4190" s="230">
        <v>4</v>
      </c>
      <c r="BK4190" s="230" t="s">
        <v>7474</v>
      </c>
      <c r="BL4190" s="198" t="s">
        <v>7412</v>
      </c>
      <c r="CQ4190" s="199">
        <v>1</v>
      </c>
    </row>
    <row r="4191" spans="52:95" x14ac:dyDescent="0.25">
      <c r="AZ4191" s="230" t="s">
        <v>13211</v>
      </c>
      <c r="BA4191" s="230" t="s">
        <v>5332</v>
      </c>
      <c r="BB4191" s="230">
        <v>4</v>
      </c>
      <c r="BC4191" s="194" t="s">
        <v>7502</v>
      </c>
      <c r="BD4191" s="194" t="s">
        <v>14586</v>
      </c>
      <c r="BE4191" s="194" t="s">
        <v>14119</v>
      </c>
      <c r="BJ4191" s="230">
        <v>4</v>
      </c>
      <c r="BK4191" s="230" t="s">
        <v>7504</v>
      </c>
      <c r="BL4191" s="198" t="s">
        <v>7412</v>
      </c>
      <c r="CQ4191" s="199">
        <v>1</v>
      </c>
    </row>
    <row r="4192" spans="52:95" x14ac:dyDescent="0.25">
      <c r="AZ4192" s="230" t="s">
        <v>13211</v>
      </c>
      <c r="BA4192" s="230" t="s">
        <v>5332</v>
      </c>
      <c r="BB4192" s="230">
        <v>5</v>
      </c>
      <c r="BC4192" s="194" t="s">
        <v>7529</v>
      </c>
      <c r="BD4192" s="194" t="s">
        <v>14586</v>
      </c>
      <c r="BE4192" s="194" t="s">
        <v>14588</v>
      </c>
      <c r="BF4192" s="194" t="s">
        <v>7532</v>
      </c>
      <c r="BG4192" s="194" t="s">
        <v>7533</v>
      </c>
      <c r="BJ4192" s="230">
        <v>4</v>
      </c>
      <c r="BK4192" s="230" t="s">
        <v>7534</v>
      </c>
      <c r="BL4192" s="198" t="s">
        <v>7412</v>
      </c>
      <c r="CQ4192" s="199">
        <v>1</v>
      </c>
    </row>
    <row r="4193" spans="52:95" x14ac:dyDescent="0.25">
      <c r="AZ4193" s="230" t="s">
        <v>13211</v>
      </c>
      <c r="BA4193" s="230" t="s">
        <v>7562</v>
      </c>
      <c r="BB4193" s="230">
        <v>1</v>
      </c>
      <c r="BC4193" s="194" t="s">
        <v>7563</v>
      </c>
      <c r="BD4193" s="194" t="s">
        <v>14580</v>
      </c>
      <c r="BJ4193" s="230">
        <v>4</v>
      </c>
      <c r="BK4193" s="230" t="s">
        <v>7564</v>
      </c>
      <c r="BL4193" s="198" t="s">
        <v>7412</v>
      </c>
      <c r="CQ4193" s="199">
        <v>1</v>
      </c>
    </row>
    <row r="4194" spans="52:95" x14ac:dyDescent="0.25">
      <c r="AZ4194" s="230" t="s">
        <v>13211</v>
      </c>
      <c r="BA4194" s="230" t="s">
        <v>7562</v>
      </c>
      <c r="BB4194" s="230">
        <v>2</v>
      </c>
      <c r="BC4194" s="194" t="s">
        <v>7589</v>
      </c>
      <c r="BD4194" s="194" t="s">
        <v>7590</v>
      </c>
      <c r="BE4194" s="194" t="s">
        <v>7591</v>
      </c>
      <c r="BF4194" s="194" t="s">
        <v>7443</v>
      </c>
      <c r="BG4194" s="194" t="s">
        <v>7442</v>
      </c>
      <c r="BH4194" s="230" t="s">
        <v>7592</v>
      </c>
      <c r="BJ4194" s="230">
        <v>4</v>
      </c>
      <c r="BK4194" s="230" t="s">
        <v>7593</v>
      </c>
      <c r="BL4194" s="198" t="s">
        <v>7412</v>
      </c>
      <c r="CQ4194" s="199">
        <v>1</v>
      </c>
    </row>
    <row r="4195" spans="52:95" x14ac:dyDescent="0.25">
      <c r="AZ4195" s="230" t="s">
        <v>13211</v>
      </c>
      <c r="BA4195" s="230" t="s">
        <v>7562</v>
      </c>
      <c r="BB4195" s="230">
        <v>3</v>
      </c>
      <c r="BC4195" s="194" t="s">
        <v>7620</v>
      </c>
      <c r="BD4195" s="194" t="s">
        <v>14587</v>
      </c>
      <c r="BJ4195" s="230">
        <v>4</v>
      </c>
      <c r="BK4195" s="230" t="s">
        <v>7622</v>
      </c>
      <c r="BL4195" s="198" t="s">
        <v>7412</v>
      </c>
      <c r="CQ4195" s="199">
        <v>1</v>
      </c>
    </row>
    <row r="4196" spans="52:95" x14ac:dyDescent="0.25">
      <c r="AZ4196" s="230" t="s">
        <v>13211</v>
      </c>
      <c r="BA4196" s="230" t="s">
        <v>7562</v>
      </c>
      <c r="BB4196" s="230">
        <v>4</v>
      </c>
      <c r="BC4196" s="194" t="s">
        <v>7649</v>
      </c>
      <c r="BD4196" s="194" t="s">
        <v>7650</v>
      </c>
      <c r="BE4196" s="194" t="s">
        <v>7651</v>
      </c>
      <c r="BF4196" s="194" t="s">
        <v>7652</v>
      </c>
      <c r="BG4196" s="194" t="s">
        <v>7653</v>
      </c>
      <c r="BH4196" s="230" t="s">
        <v>7654</v>
      </c>
      <c r="BI4196" s="230" t="s">
        <v>7655</v>
      </c>
      <c r="BJ4196" s="230">
        <v>4</v>
      </c>
      <c r="BK4196" s="230" t="s">
        <v>7656</v>
      </c>
      <c r="BL4196" s="198" t="s">
        <v>7412</v>
      </c>
      <c r="CQ4196" s="199">
        <v>1</v>
      </c>
    </row>
    <row r="4197" spans="52:95" x14ac:dyDescent="0.25">
      <c r="AZ4197" s="230" t="s">
        <v>13211</v>
      </c>
      <c r="BA4197" s="230" t="s">
        <v>7562</v>
      </c>
      <c r="BB4197" s="230">
        <v>5</v>
      </c>
      <c r="BC4197" s="194" t="s">
        <v>7686</v>
      </c>
      <c r="BD4197" s="194" t="s">
        <v>7687</v>
      </c>
      <c r="BE4197" s="194" t="s">
        <v>7688</v>
      </c>
      <c r="BF4197" s="194" t="s">
        <v>7689</v>
      </c>
      <c r="BG4197" s="194" t="s">
        <v>7690</v>
      </c>
      <c r="BH4197" s="230" t="s">
        <v>7691</v>
      </c>
      <c r="BJ4197" s="230">
        <v>4</v>
      </c>
      <c r="BK4197" s="230" t="s">
        <v>7692</v>
      </c>
      <c r="BL4197" s="198" t="s">
        <v>7412</v>
      </c>
      <c r="CQ4197" s="199">
        <v>1</v>
      </c>
    </row>
    <row r="4198" spans="52:95" x14ac:dyDescent="0.25">
      <c r="AZ4198" s="230" t="s">
        <v>13211</v>
      </c>
      <c r="BA4198" s="230" t="s">
        <v>5333</v>
      </c>
      <c r="BB4198" s="230">
        <v>1</v>
      </c>
      <c r="BC4198" s="194" t="s">
        <v>7719</v>
      </c>
      <c r="BD4198" s="194" t="s">
        <v>14577</v>
      </c>
      <c r="BH4198" s="194"/>
      <c r="BI4198" s="194"/>
      <c r="BJ4198" s="230">
        <v>4</v>
      </c>
      <c r="BK4198" s="230" t="s">
        <v>7720</v>
      </c>
      <c r="BL4198" s="198" t="s">
        <v>7412</v>
      </c>
      <c r="CQ4198" s="199">
        <v>1</v>
      </c>
    </row>
    <row r="4199" spans="52:95" x14ac:dyDescent="0.25">
      <c r="AZ4199" s="230" t="s">
        <v>13211</v>
      </c>
      <c r="BA4199" s="230" t="s">
        <v>5333</v>
      </c>
      <c r="BB4199" s="230">
        <v>2</v>
      </c>
      <c r="BC4199" s="194" t="s">
        <v>7745</v>
      </c>
      <c r="BD4199" s="194" t="s">
        <v>7746</v>
      </c>
      <c r="BE4199" s="194" t="s">
        <v>7747</v>
      </c>
      <c r="BF4199" s="194" t="s">
        <v>7748</v>
      </c>
      <c r="BG4199" s="194" t="s">
        <v>7749</v>
      </c>
      <c r="BH4199" s="194" t="s">
        <v>7750</v>
      </c>
      <c r="BI4199" s="194"/>
      <c r="BJ4199" s="230">
        <v>4</v>
      </c>
      <c r="BK4199" s="230" t="s">
        <v>7751</v>
      </c>
      <c r="BL4199" s="198" t="s">
        <v>7412</v>
      </c>
      <c r="CQ4199" s="199">
        <v>1</v>
      </c>
    </row>
    <row r="4200" spans="52:95" x14ac:dyDescent="0.25">
      <c r="AZ4200" s="230" t="s">
        <v>13211</v>
      </c>
      <c r="BA4200" s="230" t="s">
        <v>5333</v>
      </c>
      <c r="BB4200" s="230">
        <v>3</v>
      </c>
      <c r="BC4200" s="194" t="s">
        <v>7781</v>
      </c>
      <c r="BD4200" s="194" t="s">
        <v>14589</v>
      </c>
      <c r="BE4200" s="194" t="s">
        <v>14587</v>
      </c>
      <c r="BH4200" s="194"/>
      <c r="BI4200" s="194"/>
      <c r="BJ4200" s="230">
        <v>4</v>
      </c>
      <c r="BK4200" s="230" t="s">
        <v>7782</v>
      </c>
      <c r="BL4200" s="198" t="s">
        <v>7412</v>
      </c>
      <c r="CQ4200" s="199">
        <v>1</v>
      </c>
    </row>
    <row r="4201" spans="52:95" x14ac:dyDescent="0.25">
      <c r="AZ4201" s="230" t="s">
        <v>13211</v>
      </c>
      <c r="BA4201" s="230" t="s">
        <v>5333</v>
      </c>
      <c r="BB4201" s="230">
        <v>4</v>
      </c>
      <c r="BC4201" s="194" t="s">
        <v>7806</v>
      </c>
      <c r="BD4201" s="194" t="s">
        <v>7807</v>
      </c>
      <c r="BE4201" s="194" t="s">
        <v>7808</v>
      </c>
      <c r="BF4201" s="194" t="s">
        <v>7654</v>
      </c>
      <c r="BG4201" s="194" t="s">
        <v>7809</v>
      </c>
      <c r="BH4201" s="194" t="s">
        <v>7810</v>
      </c>
      <c r="BI4201" s="194" t="s">
        <v>7811</v>
      </c>
      <c r="BJ4201" s="230">
        <v>4</v>
      </c>
      <c r="BK4201" s="230" t="s">
        <v>7812</v>
      </c>
      <c r="BL4201" s="198" t="s">
        <v>7412</v>
      </c>
      <c r="CQ4201" s="199">
        <v>1</v>
      </c>
    </row>
    <row r="4202" spans="52:95" x14ac:dyDescent="0.25">
      <c r="AZ4202" s="230" t="s">
        <v>13211</v>
      </c>
      <c r="BA4202" s="230" t="s">
        <v>5333</v>
      </c>
      <c r="BB4202" s="230">
        <v>5</v>
      </c>
      <c r="BC4202" s="194" t="s">
        <v>7836</v>
      </c>
      <c r="BD4202" s="194" t="s">
        <v>7837</v>
      </c>
      <c r="BE4202" s="194" t="s">
        <v>7838</v>
      </c>
      <c r="BF4202" s="194" t="s">
        <v>7839</v>
      </c>
      <c r="BG4202" s="194" t="s">
        <v>7840</v>
      </c>
      <c r="BH4202" s="194" t="s">
        <v>7533</v>
      </c>
      <c r="BI4202" s="194"/>
      <c r="BJ4202" s="230">
        <v>4</v>
      </c>
      <c r="BK4202" s="230" t="s">
        <v>7841</v>
      </c>
      <c r="BL4202" s="198" t="s">
        <v>7412</v>
      </c>
      <c r="CQ4202" s="199">
        <v>1</v>
      </c>
    </row>
    <row r="4203" spans="52:95" x14ac:dyDescent="0.25">
      <c r="AZ4203" s="230" t="s">
        <v>13226</v>
      </c>
      <c r="BA4203" s="230" t="s">
        <v>5332</v>
      </c>
      <c r="BB4203" s="230">
        <v>1</v>
      </c>
      <c r="BC4203" s="194" t="s">
        <v>7408</v>
      </c>
      <c r="BD4203" s="194" t="s">
        <v>14590</v>
      </c>
      <c r="BE4203" s="194" t="s">
        <v>14577</v>
      </c>
      <c r="BF4203" s="194" t="s">
        <v>14591</v>
      </c>
      <c r="BJ4203" s="230">
        <v>4</v>
      </c>
      <c r="BK4203" s="230" t="s">
        <v>7411</v>
      </c>
      <c r="BL4203" s="198" t="s">
        <v>7412</v>
      </c>
      <c r="CQ4203" s="199">
        <v>1</v>
      </c>
    </row>
    <row r="4204" spans="52:95" x14ac:dyDescent="0.25">
      <c r="AZ4204" s="230" t="s">
        <v>13226</v>
      </c>
      <c r="BA4204" s="230" t="s">
        <v>5332</v>
      </c>
      <c r="BB4204" s="230">
        <v>2</v>
      </c>
      <c r="BC4204" s="194" t="s">
        <v>7439</v>
      </c>
      <c r="BD4204" s="194" t="s">
        <v>14590</v>
      </c>
      <c r="BE4204" s="194" t="s">
        <v>7441</v>
      </c>
      <c r="BF4204" s="194" t="s">
        <v>7442</v>
      </c>
      <c r="BG4204" s="194" t="s">
        <v>7443</v>
      </c>
      <c r="BJ4204" s="230">
        <v>4</v>
      </c>
      <c r="BK4204" s="230" t="s">
        <v>7444</v>
      </c>
      <c r="BL4204" s="198" t="s">
        <v>7412</v>
      </c>
      <c r="CQ4204" s="199">
        <v>1</v>
      </c>
    </row>
    <row r="4205" spans="52:95" x14ac:dyDescent="0.25">
      <c r="AZ4205" s="230" t="s">
        <v>13226</v>
      </c>
      <c r="BA4205" s="230" t="s">
        <v>5332</v>
      </c>
      <c r="BB4205" s="230">
        <v>3</v>
      </c>
      <c r="BC4205" s="194" t="s">
        <v>7472</v>
      </c>
      <c r="BD4205" s="194" t="s">
        <v>14590</v>
      </c>
      <c r="BE4205" s="194" t="s">
        <v>14592</v>
      </c>
      <c r="BJ4205" s="230">
        <v>4</v>
      </c>
      <c r="BK4205" s="230" t="s">
        <v>7474</v>
      </c>
      <c r="BL4205" s="198" t="s">
        <v>7412</v>
      </c>
      <c r="CQ4205" s="199">
        <v>1</v>
      </c>
    </row>
    <row r="4206" spans="52:95" x14ac:dyDescent="0.25">
      <c r="AZ4206" s="230" t="s">
        <v>13226</v>
      </c>
      <c r="BA4206" s="230" t="s">
        <v>5332</v>
      </c>
      <c r="BB4206" s="230">
        <v>4</v>
      </c>
      <c r="BC4206" s="194" t="s">
        <v>7502</v>
      </c>
      <c r="BD4206" s="194" t="s">
        <v>14590</v>
      </c>
      <c r="BE4206" s="194" t="s">
        <v>14119</v>
      </c>
      <c r="BJ4206" s="230">
        <v>4</v>
      </c>
      <c r="BK4206" s="230" t="s">
        <v>7504</v>
      </c>
      <c r="BL4206" s="198" t="s">
        <v>7412</v>
      </c>
      <c r="CQ4206" s="199">
        <v>1</v>
      </c>
    </row>
    <row r="4207" spans="52:95" x14ac:dyDescent="0.25">
      <c r="AZ4207" s="230" t="s">
        <v>13226</v>
      </c>
      <c r="BA4207" s="230" t="s">
        <v>5332</v>
      </c>
      <c r="BB4207" s="230">
        <v>5</v>
      </c>
      <c r="BC4207" s="194" t="s">
        <v>7529</v>
      </c>
      <c r="BD4207" s="194" t="s">
        <v>14590</v>
      </c>
      <c r="BE4207" s="194" t="s">
        <v>14593</v>
      </c>
      <c r="BF4207" s="194" t="s">
        <v>7532</v>
      </c>
      <c r="BG4207" s="194" t="s">
        <v>7533</v>
      </c>
      <c r="BJ4207" s="230">
        <v>4</v>
      </c>
      <c r="BK4207" s="230" t="s">
        <v>7534</v>
      </c>
      <c r="BL4207" s="198" t="s">
        <v>7412</v>
      </c>
      <c r="CQ4207" s="199">
        <v>1</v>
      </c>
    </row>
    <row r="4208" spans="52:95" x14ac:dyDescent="0.25">
      <c r="AZ4208" s="230" t="s">
        <v>13226</v>
      </c>
      <c r="BA4208" s="230" t="s">
        <v>7562</v>
      </c>
      <c r="BB4208" s="230">
        <v>1</v>
      </c>
      <c r="BC4208" s="194" t="s">
        <v>7563</v>
      </c>
      <c r="BD4208" s="194" t="s">
        <v>14594</v>
      </c>
      <c r="BJ4208" s="230">
        <v>4</v>
      </c>
      <c r="BK4208" s="230" t="s">
        <v>7564</v>
      </c>
      <c r="BL4208" s="198" t="s">
        <v>7412</v>
      </c>
      <c r="CQ4208" s="199">
        <v>1</v>
      </c>
    </row>
    <row r="4209" spans="52:95" x14ac:dyDescent="0.25">
      <c r="AZ4209" s="230" t="s">
        <v>13226</v>
      </c>
      <c r="BA4209" s="230" t="s">
        <v>7562</v>
      </c>
      <c r="BB4209" s="230">
        <v>2</v>
      </c>
      <c r="BC4209" s="194" t="s">
        <v>7589</v>
      </c>
      <c r="BD4209" s="194" t="s">
        <v>7590</v>
      </c>
      <c r="BE4209" s="194" t="s">
        <v>7591</v>
      </c>
      <c r="BF4209" s="194" t="s">
        <v>7443</v>
      </c>
      <c r="BG4209" s="194" t="s">
        <v>7442</v>
      </c>
      <c r="BH4209" s="230" t="s">
        <v>7592</v>
      </c>
      <c r="BJ4209" s="230">
        <v>4</v>
      </c>
      <c r="BK4209" s="230" t="s">
        <v>7593</v>
      </c>
      <c r="BL4209" s="198" t="s">
        <v>7412</v>
      </c>
      <c r="CQ4209" s="199">
        <v>1</v>
      </c>
    </row>
    <row r="4210" spans="52:95" x14ac:dyDescent="0.25">
      <c r="AZ4210" s="230" t="s">
        <v>13226</v>
      </c>
      <c r="BA4210" s="230" t="s">
        <v>7562</v>
      </c>
      <c r="BB4210" s="230">
        <v>3</v>
      </c>
      <c r="BC4210" s="194" t="s">
        <v>7620</v>
      </c>
      <c r="BD4210" s="194" t="s">
        <v>14592</v>
      </c>
      <c r="BJ4210" s="230">
        <v>4</v>
      </c>
      <c r="BK4210" s="230" t="s">
        <v>7622</v>
      </c>
      <c r="BL4210" s="198" t="s">
        <v>7412</v>
      </c>
      <c r="CQ4210" s="199">
        <v>1</v>
      </c>
    </row>
    <row r="4211" spans="52:95" x14ac:dyDescent="0.25">
      <c r="AZ4211" s="230" t="s">
        <v>13226</v>
      </c>
      <c r="BA4211" s="230" t="s">
        <v>7562</v>
      </c>
      <c r="BB4211" s="230">
        <v>4</v>
      </c>
      <c r="BC4211" s="194" t="s">
        <v>7649</v>
      </c>
      <c r="BD4211" s="194" t="s">
        <v>7650</v>
      </c>
      <c r="BE4211" s="194" t="s">
        <v>7651</v>
      </c>
      <c r="BF4211" s="194" t="s">
        <v>7652</v>
      </c>
      <c r="BG4211" s="194" t="s">
        <v>7653</v>
      </c>
      <c r="BH4211" s="230" t="s">
        <v>7654</v>
      </c>
      <c r="BI4211" s="230" t="s">
        <v>7655</v>
      </c>
      <c r="BJ4211" s="230">
        <v>4</v>
      </c>
      <c r="BK4211" s="230" t="s">
        <v>7656</v>
      </c>
      <c r="BL4211" s="198" t="s">
        <v>7412</v>
      </c>
      <c r="CQ4211" s="199">
        <v>1</v>
      </c>
    </row>
    <row r="4212" spans="52:95" x14ac:dyDescent="0.25">
      <c r="AZ4212" s="230" t="s">
        <v>13226</v>
      </c>
      <c r="BA4212" s="230" t="s">
        <v>7562</v>
      </c>
      <c r="BB4212" s="230">
        <v>5</v>
      </c>
      <c r="BC4212" s="194" t="s">
        <v>7686</v>
      </c>
      <c r="BD4212" s="194" t="s">
        <v>7687</v>
      </c>
      <c r="BE4212" s="194" t="s">
        <v>7688</v>
      </c>
      <c r="BF4212" s="194" t="s">
        <v>7689</v>
      </c>
      <c r="BG4212" s="194" t="s">
        <v>7690</v>
      </c>
      <c r="BH4212" s="230" t="s">
        <v>7691</v>
      </c>
      <c r="BJ4212" s="230">
        <v>4</v>
      </c>
      <c r="BK4212" s="230" t="s">
        <v>7692</v>
      </c>
      <c r="BL4212" s="198" t="s">
        <v>7412</v>
      </c>
      <c r="CQ4212" s="199">
        <v>1</v>
      </c>
    </row>
    <row r="4213" spans="52:95" x14ac:dyDescent="0.25">
      <c r="AZ4213" s="230" t="s">
        <v>13226</v>
      </c>
      <c r="BA4213" s="230" t="s">
        <v>5333</v>
      </c>
      <c r="BB4213" s="230">
        <v>1</v>
      </c>
      <c r="BC4213" s="194" t="s">
        <v>7719</v>
      </c>
      <c r="BD4213" s="194" t="s">
        <v>14577</v>
      </c>
      <c r="BE4213" s="194" t="s">
        <v>14591</v>
      </c>
      <c r="BH4213" s="194"/>
      <c r="BI4213" s="194"/>
      <c r="BJ4213" s="230">
        <v>4</v>
      </c>
      <c r="BK4213" s="230" t="s">
        <v>7720</v>
      </c>
      <c r="BL4213" s="198" t="s">
        <v>7412</v>
      </c>
      <c r="CQ4213" s="199">
        <v>1</v>
      </c>
    </row>
    <row r="4214" spans="52:95" x14ac:dyDescent="0.25">
      <c r="AZ4214" s="230" t="s">
        <v>13226</v>
      </c>
      <c r="BA4214" s="230" t="s">
        <v>5333</v>
      </c>
      <c r="BB4214" s="230">
        <v>2</v>
      </c>
      <c r="BC4214" s="194" t="s">
        <v>7745</v>
      </c>
      <c r="BD4214" s="194" t="s">
        <v>7746</v>
      </c>
      <c r="BE4214" s="194" t="s">
        <v>7747</v>
      </c>
      <c r="BF4214" s="194" t="s">
        <v>7748</v>
      </c>
      <c r="BG4214" s="194" t="s">
        <v>7749</v>
      </c>
      <c r="BH4214" s="194" t="s">
        <v>7750</v>
      </c>
      <c r="BI4214" s="194"/>
      <c r="BJ4214" s="230">
        <v>4</v>
      </c>
      <c r="BK4214" s="230" t="s">
        <v>7751</v>
      </c>
      <c r="BL4214" s="198" t="s">
        <v>7412</v>
      </c>
      <c r="CQ4214" s="199">
        <v>1</v>
      </c>
    </row>
    <row r="4215" spans="52:95" x14ac:dyDescent="0.25">
      <c r="AZ4215" s="230" t="s">
        <v>13226</v>
      </c>
      <c r="BA4215" s="230" t="s">
        <v>5333</v>
      </c>
      <c r="BB4215" s="230">
        <v>3</v>
      </c>
      <c r="BC4215" s="194" t="s">
        <v>7781</v>
      </c>
      <c r="BD4215" s="194" t="s">
        <v>14595</v>
      </c>
      <c r="BE4215" s="194" t="s">
        <v>14592</v>
      </c>
      <c r="BH4215" s="194"/>
      <c r="BI4215" s="194"/>
      <c r="BJ4215" s="230">
        <v>4</v>
      </c>
      <c r="BK4215" s="230" t="s">
        <v>7782</v>
      </c>
      <c r="BL4215" s="198" t="s">
        <v>7412</v>
      </c>
      <c r="CQ4215" s="199">
        <v>1</v>
      </c>
    </row>
    <row r="4216" spans="52:95" x14ac:dyDescent="0.25">
      <c r="AZ4216" s="230" t="s">
        <v>13226</v>
      </c>
      <c r="BA4216" s="230" t="s">
        <v>5333</v>
      </c>
      <c r="BB4216" s="230">
        <v>4</v>
      </c>
      <c r="BC4216" s="194" t="s">
        <v>7806</v>
      </c>
      <c r="BD4216" s="194" t="s">
        <v>7807</v>
      </c>
      <c r="BE4216" s="194" t="s">
        <v>7808</v>
      </c>
      <c r="BF4216" s="194" t="s">
        <v>7654</v>
      </c>
      <c r="BG4216" s="194" t="s">
        <v>7809</v>
      </c>
      <c r="BH4216" s="194" t="s">
        <v>7810</v>
      </c>
      <c r="BI4216" s="194" t="s">
        <v>7811</v>
      </c>
      <c r="BJ4216" s="230">
        <v>4</v>
      </c>
      <c r="BK4216" s="230" t="s">
        <v>7812</v>
      </c>
      <c r="BL4216" s="198" t="s">
        <v>7412</v>
      </c>
      <c r="CQ4216" s="199">
        <v>1</v>
      </c>
    </row>
    <row r="4217" spans="52:95" x14ac:dyDescent="0.25">
      <c r="AZ4217" s="230" t="s">
        <v>13226</v>
      </c>
      <c r="BA4217" s="230" t="s">
        <v>5333</v>
      </c>
      <c r="BB4217" s="230">
        <v>5</v>
      </c>
      <c r="BC4217" s="194" t="s">
        <v>7836</v>
      </c>
      <c r="BD4217" s="194" t="s">
        <v>7837</v>
      </c>
      <c r="BE4217" s="194" t="s">
        <v>7838</v>
      </c>
      <c r="BF4217" s="194" t="s">
        <v>7839</v>
      </c>
      <c r="BG4217" s="194" t="s">
        <v>7840</v>
      </c>
      <c r="BH4217" s="194" t="s">
        <v>7533</v>
      </c>
      <c r="BI4217" s="194"/>
      <c r="BJ4217" s="230">
        <v>4</v>
      </c>
      <c r="BK4217" s="230" t="s">
        <v>7841</v>
      </c>
      <c r="BL4217" s="198" t="s">
        <v>7412</v>
      </c>
      <c r="CQ4217" s="199">
        <v>1</v>
      </c>
    </row>
    <row r="4218" spans="52:95" x14ac:dyDescent="0.25">
      <c r="AZ4218" s="230" t="s">
        <v>13242</v>
      </c>
      <c r="BA4218" s="230" t="s">
        <v>5332</v>
      </c>
      <c r="BB4218" s="230">
        <v>1</v>
      </c>
      <c r="BC4218" s="194" t="s">
        <v>7408</v>
      </c>
      <c r="BD4218" s="194" t="s">
        <v>14596</v>
      </c>
      <c r="BE4218" s="194" t="s">
        <v>14577</v>
      </c>
      <c r="BF4218" s="194" t="s">
        <v>13968</v>
      </c>
      <c r="BJ4218" s="230">
        <v>4</v>
      </c>
      <c r="BK4218" s="230" t="s">
        <v>7411</v>
      </c>
      <c r="BL4218" s="198" t="s">
        <v>7412</v>
      </c>
      <c r="CQ4218" s="199">
        <v>1</v>
      </c>
    </row>
    <row r="4219" spans="52:95" x14ac:dyDescent="0.25">
      <c r="AZ4219" s="230" t="s">
        <v>13242</v>
      </c>
      <c r="BA4219" s="230" t="s">
        <v>5332</v>
      </c>
      <c r="BB4219" s="230">
        <v>2</v>
      </c>
      <c r="BC4219" s="194" t="s">
        <v>7439</v>
      </c>
      <c r="BD4219" s="194" t="s">
        <v>14596</v>
      </c>
      <c r="BE4219" s="194" t="s">
        <v>7441</v>
      </c>
      <c r="BF4219" s="194" t="s">
        <v>7442</v>
      </c>
      <c r="BG4219" s="194" t="s">
        <v>7443</v>
      </c>
      <c r="BJ4219" s="230">
        <v>4</v>
      </c>
      <c r="BK4219" s="230" t="s">
        <v>7444</v>
      </c>
      <c r="BL4219" s="198" t="s">
        <v>7412</v>
      </c>
      <c r="CQ4219" s="199">
        <v>1</v>
      </c>
    </row>
    <row r="4220" spans="52:95" x14ac:dyDescent="0.25">
      <c r="AZ4220" s="230" t="s">
        <v>13242</v>
      </c>
      <c r="BA4220" s="230" t="s">
        <v>5332</v>
      </c>
      <c r="BB4220" s="230">
        <v>3</v>
      </c>
      <c r="BC4220" s="194" t="s">
        <v>7472</v>
      </c>
      <c r="BD4220" s="194" t="s">
        <v>14596</v>
      </c>
      <c r="BE4220" s="194" t="s">
        <v>14597</v>
      </c>
      <c r="BJ4220" s="230">
        <v>4</v>
      </c>
      <c r="BK4220" s="230" t="s">
        <v>7474</v>
      </c>
      <c r="BL4220" s="198" t="s">
        <v>7412</v>
      </c>
      <c r="CQ4220" s="199">
        <v>1</v>
      </c>
    </row>
    <row r="4221" spans="52:95" x14ac:dyDescent="0.25">
      <c r="AZ4221" s="230" t="s">
        <v>13242</v>
      </c>
      <c r="BA4221" s="230" t="s">
        <v>5332</v>
      </c>
      <c r="BB4221" s="230">
        <v>4</v>
      </c>
      <c r="BC4221" s="194" t="s">
        <v>7502</v>
      </c>
      <c r="BD4221" s="194" t="s">
        <v>14596</v>
      </c>
      <c r="BE4221" s="194" t="s">
        <v>14119</v>
      </c>
      <c r="BJ4221" s="230">
        <v>4</v>
      </c>
      <c r="BK4221" s="230" t="s">
        <v>7504</v>
      </c>
      <c r="BL4221" s="198" t="s">
        <v>7412</v>
      </c>
      <c r="CQ4221" s="199">
        <v>1</v>
      </c>
    </row>
    <row r="4222" spans="52:95" x14ac:dyDescent="0.25">
      <c r="AZ4222" s="230" t="s">
        <v>13242</v>
      </c>
      <c r="BA4222" s="230" t="s">
        <v>5332</v>
      </c>
      <c r="BB4222" s="230">
        <v>5</v>
      </c>
      <c r="BC4222" s="194" t="s">
        <v>7529</v>
      </c>
      <c r="BD4222" s="194" t="s">
        <v>14596</v>
      </c>
      <c r="BE4222" s="194" t="s">
        <v>14598</v>
      </c>
      <c r="BF4222" s="194" t="s">
        <v>7532</v>
      </c>
      <c r="BG4222" s="194" t="s">
        <v>7533</v>
      </c>
      <c r="BJ4222" s="230">
        <v>4</v>
      </c>
      <c r="BK4222" s="230" t="s">
        <v>7534</v>
      </c>
      <c r="BL4222" s="198" t="s">
        <v>7412</v>
      </c>
      <c r="CQ4222" s="199">
        <v>1</v>
      </c>
    </row>
    <row r="4223" spans="52:95" x14ac:dyDescent="0.25">
      <c r="AZ4223" s="230" t="s">
        <v>13242</v>
      </c>
      <c r="BA4223" s="230" t="s">
        <v>7562</v>
      </c>
      <c r="BB4223" s="230">
        <v>1</v>
      </c>
      <c r="BC4223" s="194" t="s">
        <v>7563</v>
      </c>
      <c r="BD4223" s="194" t="s">
        <v>14486</v>
      </c>
      <c r="BJ4223" s="230">
        <v>4</v>
      </c>
      <c r="BK4223" s="230" t="s">
        <v>7564</v>
      </c>
      <c r="BL4223" s="198" t="s">
        <v>7412</v>
      </c>
      <c r="CQ4223" s="199">
        <v>1</v>
      </c>
    </row>
    <row r="4224" spans="52:95" x14ac:dyDescent="0.25">
      <c r="AZ4224" s="230" t="s">
        <v>13242</v>
      </c>
      <c r="BA4224" s="230" t="s">
        <v>7562</v>
      </c>
      <c r="BB4224" s="230">
        <v>2</v>
      </c>
      <c r="BC4224" s="194" t="s">
        <v>7589</v>
      </c>
      <c r="BD4224" s="194" t="s">
        <v>7590</v>
      </c>
      <c r="BE4224" s="194" t="s">
        <v>7591</v>
      </c>
      <c r="BF4224" s="194" t="s">
        <v>7443</v>
      </c>
      <c r="BG4224" s="194" t="s">
        <v>7442</v>
      </c>
      <c r="BH4224" s="230" t="s">
        <v>7592</v>
      </c>
      <c r="BJ4224" s="230">
        <v>4</v>
      </c>
      <c r="BK4224" s="230" t="s">
        <v>7593</v>
      </c>
      <c r="BL4224" s="198" t="s">
        <v>7412</v>
      </c>
      <c r="CQ4224" s="199">
        <v>1</v>
      </c>
    </row>
    <row r="4225" spans="52:95" x14ac:dyDescent="0.25">
      <c r="AZ4225" s="230" t="s">
        <v>13242</v>
      </c>
      <c r="BA4225" s="230" t="s">
        <v>7562</v>
      </c>
      <c r="BB4225" s="230">
        <v>3</v>
      </c>
      <c r="BC4225" s="194" t="s">
        <v>7620</v>
      </c>
      <c r="BD4225" s="194" t="s">
        <v>14597</v>
      </c>
      <c r="BJ4225" s="230">
        <v>4</v>
      </c>
      <c r="BK4225" s="230" t="s">
        <v>7622</v>
      </c>
      <c r="BL4225" s="198" t="s">
        <v>7412</v>
      </c>
      <c r="CQ4225" s="199">
        <v>1</v>
      </c>
    </row>
    <row r="4226" spans="52:95" x14ac:dyDescent="0.25">
      <c r="AZ4226" s="230" t="s">
        <v>13242</v>
      </c>
      <c r="BA4226" s="230" t="s">
        <v>7562</v>
      </c>
      <c r="BB4226" s="230">
        <v>4</v>
      </c>
      <c r="BC4226" s="194" t="s">
        <v>7649</v>
      </c>
      <c r="BD4226" s="194" t="s">
        <v>7650</v>
      </c>
      <c r="BE4226" s="194" t="s">
        <v>7651</v>
      </c>
      <c r="BF4226" s="194" t="s">
        <v>7652</v>
      </c>
      <c r="BG4226" s="194" t="s">
        <v>7653</v>
      </c>
      <c r="BH4226" s="230" t="s">
        <v>7654</v>
      </c>
      <c r="BI4226" s="230" t="s">
        <v>7655</v>
      </c>
      <c r="BJ4226" s="230">
        <v>4</v>
      </c>
      <c r="BK4226" s="230" t="s">
        <v>7656</v>
      </c>
      <c r="BL4226" s="198" t="s">
        <v>7412</v>
      </c>
      <c r="CQ4226" s="199">
        <v>1</v>
      </c>
    </row>
    <row r="4227" spans="52:95" x14ac:dyDescent="0.25">
      <c r="AZ4227" s="230" t="s">
        <v>13242</v>
      </c>
      <c r="BA4227" s="230" t="s">
        <v>7562</v>
      </c>
      <c r="BB4227" s="230">
        <v>5</v>
      </c>
      <c r="BC4227" s="194" t="s">
        <v>7686</v>
      </c>
      <c r="BD4227" s="194" t="s">
        <v>7687</v>
      </c>
      <c r="BE4227" s="194" t="s">
        <v>7688</v>
      </c>
      <c r="BF4227" s="194" t="s">
        <v>7689</v>
      </c>
      <c r="BG4227" s="194" t="s">
        <v>7690</v>
      </c>
      <c r="BH4227" s="230" t="s">
        <v>7691</v>
      </c>
      <c r="BJ4227" s="230">
        <v>4</v>
      </c>
      <c r="BK4227" s="230" t="s">
        <v>7692</v>
      </c>
      <c r="BL4227" s="198" t="s">
        <v>7412</v>
      </c>
      <c r="CQ4227" s="199">
        <v>1</v>
      </c>
    </row>
    <row r="4228" spans="52:95" x14ac:dyDescent="0.25">
      <c r="AZ4228" s="230" t="s">
        <v>13242</v>
      </c>
      <c r="BA4228" s="230" t="s">
        <v>5333</v>
      </c>
      <c r="BB4228" s="230">
        <v>1</v>
      </c>
      <c r="BC4228" s="194" t="s">
        <v>7719</v>
      </c>
      <c r="BD4228" s="194" t="s">
        <v>14577</v>
      </c>
      <c r="BE4228" s="194" t="s">
        <v>13968</v>
      </c>
      <c r="BH4228" s="194"/>
      <c r="BI4228" s="194"/>
      <c r="BJ4228" s="230">
        <v>4</v>
      </c>
      <c r="BK4228" s="230" t="s">
        <v>7720</v>
      </c>
      <c r="BL4228" s="198" t="s">
        <v>7412</v>
      </c>
      <c r="CQ4228" s="199">
        <v>1</v>
      </c>
    </row>
    <row r="4229" spans="52:95" x14ac:dyDescent="0.25">
      <c r="AZ4229" s="230" t="s">
        <v>13242</v>
      </c>
      <c r="BA4229" s="230" t="s">
        <v>5333</v>
      </c>
      <c r="BB4229" s="230">
        <v>2</v>
      </c>
      <c r="BC4229" s="194" t="s">
        <v>7745</v>
      </c>
      <c r="BD4229" s="194" t="s">
        <v>7746</v>
      </c>
      <c r="BE4229" s="194" t="s">
        <v>7747</v>
      </c>
      <c r="BF4229" s="194" t="s">
        <v>7748</v>
      </c>
      <c r="BG4229" s="194" t="s">
        <v>7749</v>
      </c>
      <c r="BH4229" s="194" t="s">
        <v>7750</v>
      </c>
      <c r="BI4229" s="194"/>
      <c r="BJ4229" s="230">
        <v>4</v>
      </c>
      <c r="BK4229" s="230" t="s">
        <v>7751</v>
      </c>
      <c r="BL4229" s="198" t="s">
        <v>7412</v>
      </c>
      <c r="CQ4229" s="199">
        <v>1</v>
      </c>
    </row>
    <row r="4230" spans="52:95" x14ac:dyDescent="0.25">
      <c r="AZ4230" s="230" t="s">
        <v>13242</v>
      </c>
      <c r="BA4230" s="230" t="s">
        <v>5333</v>
      </c>
      <c r="BB4230" s="230">
        <v>3</v>
      </c>
      <c r="BC4230" s="194" t="s">
        <v>7781</v>
      </c>
      <c r="BD4230" s="194" t="s">
        <v>14599</v>
      </c>
      <c r="BE4230" s="194" t="s">
        <v>14597</v>
      </c>
      <c r="BH4230" s="194"/>
      <c r="BI4230" s="194"/>
      <c r="BJ4230" s="230">
        <v>4</v>
      </c>
      <c r="BK4230" s="230" t="s">
        <v>7782</v>
      </c>
      <c r="BL4230" s="198" t="s">
        <v>7412</v>
      </c>
      <c r="CQ4230" s="199">
        <v>1</v>
      </c>
    </row>
    <row r="4231" spans="52:95" x14ac:dyDescent="0.25">
      <c r="AZ4231" s="230" t="s">
        <v>13242</v>
      </c>
      <c r="BA4231" s="230" t="s">
        <v>5333</v>
      </c>
      <c r="BB4231" s="230">
        <v>4</v>
      </c>
      <c r="BC4231" s="194" t="s">
        <v>7806</v>
      </c>
      <c r="BD4231" s="194" t="s">
        <v>7807</v>
      </c>
      <c r="BE4231" s="194" t="s">
        <v>7808</v>
      </c>
      <c r="BF4231" s="194" t="s">
        <v>7654</v>
      </c>
      <c r="BG4231" s="194" t="s">
        <v>7809</v>
      </c>
      <c r="BH4231" s="194" t="s">
        <v>7810</v>
      </c>
      <c r="BI4231" s="194" t="s">
        <v>7811</v>
      </c>
      <c r="BJ4231" s="230">
        <v>4</v>
      </c>
      <c r="BK4231" s="230" t="s">
        <v>7812</v>
      </c>
      <c r="BL4231" s="198" t="s">
        <v>7412</v>
      </c>
      <c r="CQ4231" s="199">
        <v>1</v>
      </c>
    </row>
    <row r="4232" spans="52:95" x14ac:dyDescent="0.25">
      <c r="AZ4232" s="230" t="s">
        <v>13242</v>
      </c>
      <c r="BA4232" s="230" t="s">
        <v>5333</v>
      </c>
      <c r="BB4232" s="230">
        <v>5</v>
      </c>
      <c r="BC4232" s="194" t="s">
        <v>7836</v>
      </c>
      <c r="BD4232" s="194" t="s">
        <v>7837</v>
      </c>
      <c r="BE4232" s="194" t="s">
        <v>7838</v>
      </c>
      <c r="BF4232" s="194" t="s">
        <v>7839</v>
      </c>
      <c r="BG4232" s="194" t="s">
        <v>7840</v>
      </c>
      <c r="BH4232" s="194" t="s">
        <v>7533</v>
      </c>
      <c r="BI4232" s="194"/>
      <c r="BJ4232" s="230">
        <v>4</v>
      </c>
      <c r="BK4232" s="230" t="s">
        <v>7841</v>
      </c>
      <c r="BL4232" s="198" t="s">
        <v>7412</v>
      </c>
      <c r="CQ4232" s="199">
        <v>1</v>
      </c>
    </row>
    <row r="4233" spans="52:95" x14ac:dyDescent="0.25">
      <c r="AZ4233" s="230" t="s">
        <v>13257</v>
      </c>
      <c r="BA4233" s="230" t="s">
        <v>5332</v>
      </c>
      <c r="BB4233" s="230">
        <v>1</v>
      </c>
      <c r="BC4233" s="194" t="s">
        <v>7408</v>
      </c>
      <c r="BD4233" s="194" t="s">
        <v>14600</v>
      </c>
      <c r="BE4233" s="194" t="s">
        <v>14577</v>
      </c>
      <c r="BF4233" s="194" t="s">
        <v>14601</v>
      </c>
      <c r="BJ4233" s="230">
        <v>4</v>
      </c>
      <c r="BK4233" s="230" t="s">
        <v>7411</v>
      </c>
      <c r="BL4233" s="198" t="s">
        <v>7412</v>
      </c>
      <c r="CQ4233" s="199">
        <v>1</v>
      </c>
    </row>
    <row r="4234" spans="52:95" x14ac:dyDescent="0.25">
      <c r="AZ4234" s="230" t="s">
        <v>13257</v>
      </c>
      <c r="BA4234" s="230" t="s">
        <v>5332</v>
      </c>
      <c r="BB4234" s="230">
        <v>2</v>
      </c>
      <c r="BC4234" s="194" t="s">
        <v>7439</v>
      </c>
      <c r="BD4234" s="194" t="s">
        <v>14600</v>
      </c>
      <c r="BE4234" s="194" t="s">
        <v>7441</v>
      </c>
      <c r="BF4234" s="194" t="s">
        <v>7442</v>
      </c>
      <c r="BG4234" s="194" t="s">
        <v>7443</v>
      </c>
      <c r="BJ4234" s="230">
        <v>4</v>
      </c>
      <c r="BK4234" s="230" t="s">
        <v>7444</v>
      </c>
      <c r="BL4234" s="198" t="s">
        <v>7412</v>
      </c>
      <c r="CQ4234" s="199">
        <v>1</v>
      </c>
    </row>
    <row r="4235" spans="52:95" x14ac:dyDescent="0.25">
      <c r="AZ4235" s="230" t="s">
        <v>13257</v>
      </c>
      <c r="BA4235" s="230" t="s">
        <v>5332</v>
      </c>
      <c r="BB4235" s="230">
        <v>3</v>
      </c>
      <c r="BC4235" s="194" t="s">
        <v>7472</v>
      </c>
      <c r="BD4235" s="194" t="s">
        <v>14600</v>
      </c>
      <c r="BE4235" s="194" t="s">
        <v>14602</v>
      </c>
      <c r="BJ4235" s="230">
        <v>4</v>
      </c>
      <c r="BK4235" s="230" t="s">
        <v>7474</v>
      </c>
      <c r="BL4235" s="198" t="s">
        <v>7412</v>
      </c>
      <c r="CQ4235" s="199">
        <v>1</v>
      </c>
    </row>
    <row r="4236" spans="52:95" x14ac:dyDescent="0.25">
      <c r="AZ4236" s="230" t="s">
        <v>13257</v>
      </c>
      <c r="BA4236" s="230" t="s">
        <v>5332</v>
      </c>
      <c r="BB4236" s="230">
        <v>4</v>
      </c>
      <c r="BC4236" s="194" t="s">
        <v>7502</v>
      </c>
      <c r="BD4236" s="194" t="s">
        <v>14600</v>
      </c>
      <c r="BE4236" s="194" t="s">
        <v>14119</v>
      </c>
      <c r="BJ4236" s="230">
        <v>4</v>
      </c>
      <c r="BK4236" s="230" t="s">
        <v>7504</v>
      </c>
      <c r="BL4236" s="198" t="s">
        <v>7412</v>
      </c>
      <c r="CQ4236" s="199">
        <v>1</v>
      </c>
    </row>
    <row r="4237" spans="52:95" x14ac:dyDescent="0.25">
      <c r="AZ4237" s="230" t="s">
        <v>13257</v>
      </c>
      <c r="BA4237" s="230" t="s">
        <v>5332</v>
      </c>
      <c r="BB4237" s="230">
        <v>5</v>
      </c>
      <c r="BC4237" s="194" t="s">
        <v>7529</v>
      </c>
      <c r="BD4237" s="194" t="s">
        <v>14600</v>
      </c>
      <c r="BE4237" s="194" t="s">
        <v>14603</v>
      </c>
      <c r="BF4237" s="194" t="s">
        <v>7532</v>
      </c>
      <c r="BG4237" s="194" t="s">
        <v>7533</v>
      </c>
      <c r="BJ4237" s="230">
        <v>4</v>
      </c>
      <c r="BK4237" s="230" t="s">
        <v>7534</v>
      </c>
      <c r="BL4237" s="198" t="s">
        <v>7412</v>
      </c>
      <c r="CQ4237" s="199">
        <v>1</v>
      </c>
    </row>
    <row r="4238" spans="52:95" x14ac:dyDescent="0.25">
      <c r="AZ4238" s="230" t="s">
        <v>13257</v>
      </c>
      <c r="BA4238" s="230" t="s">
        <v>7562</v>
      </c>
      <c r="BB4238" s="230">
        <v>1</v>
      </c>
      <c r="BC4238" s="194" t="s">
        <v>7563</v>
      </c>
      <c r="BD4238" s="194" t="s">
        <v>14604</v>
      </c>
      <c r="BJ4238" s="230">
        <v>4</v>
      </c>
      <c r="BK4238" s="230" t="s">
        <v>7564</v>
      </c>
      <c r="BL4238" s="198" t="s">
        <v>7412</v>
      </c>
      <c r="CQ4238" s="199">
        <v>1</v>
      </c>
    </row>
    <row r="4239" spans="52:95" x14ac:dyDescent="0.25">
      <c r="AZ4239" s="230" t="s">
        <v>13257</v>
      </c>
      <c r="BA4239" s="230" t="s">
        <v>7562</v>
      </c>
      <c r="BB4239" s="230">
        <v>2</v>
      </c>
      <c r="BC4239" s="194" t="s">
        <v>7589</v>
      </c>
      <c r="BD4239" s="194" t="s">
        <v>7590</v>
      </c>
      <c r="BE4239" s="194" t="s">
        <v>7591</v>
      </c>
      <c r="BF4239" s="194" t="s">
        <v>7443</v>
      </c>
      <c r="BG4239" s="194" t="s">
        <v>7442</v>
      </c>
      <c r="BH4239" s="230" t="s">
        <v>7592</v>
      </c>
      <c r="BJ4239" s="230">
        <v>4</v>
      </c>
      <c r="BK4239" s="230" t="s">
        <v>7593</v>
      </c>
      <c r="BL4239" s="198" t="s">
        <v>7412</v>
      </c>
      <c r="CQ4239" s="199">
        <v>1</v>
      </c>
    </row>
    <row r="4240" spans="52:95" x14ac:dyDescent="0.25">
      <c r="AZ4240" s="230" t="s">
        <v>13257</v>
      </c>
      <c r="BA4240" s="230" t="s">
        <v>7562</v>
      </c>
      <c r="BB4240" s="230">
        <v>3</v>
      </c>
      <c r="BC4240" s="194" t="s">
        <v>7620</v>
      </c>
      <c r="BD4240" s="194" t="s">
        <v>14602</v>
      </c>
      <c r="BJ4240" s="230">
        <v>4</v>
      </c>
      <c r="BK4240" s="230" t="s">
        <v>7622</v>
      </c>
      <c r="BL4240" s="198" t="s">
        <v>7412</v>
      </c>
      <c r="CQ4240" s="199">
        <v>1</v>
      </c>
    </row>
    <row r="4241" spans="52:95" x14ac:dyDescent="0.25">
      <c r="AZ4241" s="230" t="s">
        <v>13257</v>
      </c>
      <c r="BA4241" s="230" t="s">
        <v>7562</v>
      </c>
      <c r="BB4241" s="230">
        <v>4</v>
      </c>
      <c r="BC4241" s="194" t="s">
        <v>7649</v>
      </c>
      <c r="BD4241" s="194" t="s">
        <v>7650</v>
      </c>
      <c r="BE4241" s="194" t="s">
        <v>7651</v>
      </c>
      <c r="BF4241" s="194" t="s">
        <v>7652</v>
      </c>
      <c r="BG4241" s="194" t="s">
        <v>7653</v>
      </c>
      <c r="BH4241" s="230" t="s">
        <v>7654</v>
      </c>
      <c r="BI4241" s="230" t="s">
        <v>7655</v>
      </c>
      <c r="BJ4241" s="230">
        <v>4</v>
      </c>
      <c r="BK4241" s="230" t="s">
        <v>7656</v>
      </c>
      <c r="BL4241" s="198" t="s">
        <v>7412</v>
      </c>
      <c r="CQ4241" s="199">
        <v>1</v>
      </c>
    </row>
    <row r="4242" spans="52:95" x14ac:dyDescent="0.25">
      <c r="AZ4242" s="230" t="s">
        <v>13257</v>
      </c>
      <c r="BA4242" s="230" t="s">
        <v>7562</v>
      </c>
      <c r="BB4242" s="230">
        <v>5</v>
      </c>
      <c r="BC4242" s="194" t="s">
        <v>7686</v>
      </c>
      <c r="BD4242" s="194" t="s">
        <v>7687</v>
      </c>
      <c r="BE4242" s="194" t="s">
        <v>7688</v>
      </c>
      <c r="BF4242" s="194" t="s">
        <v>7689</v>
      </c>
      <c r="BG4242" s="194" t="s">
        <v>7690</v>
      </c>
      <c r="BH4242" s="230" t="s">
        <v>7691</v>
      </c>
      <c r="BJ4242" s="230">
        <v>4</v>
      </c>
      <c r="BK4242" s="230" t="s">
        <v>7692</v>
      </c>
      <c r="BL4242" s="198" t="s">
        <v>7412</v>
      </c>
      <c r="CQ4242" s="199">
        <v>1</v>
      </c>
    </row>
    <row r="4243" spans="52:95" x14ac:dyDescent="0.25">
      <c r="AZ4243" s="230" t="s">
        <v>13257</v>
      </c>
      <c r="BA4243" s="230" t="s">
        <v>5333</v>
      </c>
      <c r="BB4243" s="230">
        <v>1</v>
      </c>
      <c r="BC4243" s="194" t="s">
        <v>7719</v>
      </c>
      <c r="BD4243" s="194" t="s">
        <v>14577</v>
      </c>
      <c r="BE4243" s="194" t="s">
        <v>14601</v>
      </c>
      <c r="BH4243" s="194"/>
      <c r="BI4243" s="194"/>
      <c r="BJ4243" s="230">
        <v>4</v>
      </c>
      <c r="BK4243" s="230" t="s">
        <v>7720</v>
      </c>
      <c r="BL4243" s="198" t="s">
        <v>7412</v>
      </c>
      <c r="CQ4243" s="199">
        <v>1</v>
      </c>
    </row>
    <row r="4244" spans="52:95" x14ac:dyDescent="0.25">
      <c r="AZ4244" s="230" t="s">
        <v>13257</v>
      </c>
      <c r="BA4244" s="230" t="s">
        <v>5333</v>
      </c>
      <c r="BB4244" s="230">
        <v>2</v>
      </c>
      <c r="BC4244" s="194" t="s">
        <v>7745</v>
      </c>
      <c r="BD4244" s="194" t="s">
        <v>7746</v>
      </c>
      <c r="BE4244" s="194" t="s">
        <v>7747</v>
      </c>
      <c r="BF4244" s="194" t="s">
        <v>7748</v>
      </c>
      <c r="BG4244" s="194" t="s">
        <v>7749</v>
      </c>
      <c r="BH4244" s="194" t="s">
        <v>7750</v>
      </c>
      <c r="BI4244" s="194"/>
      <c r="BJ4244" s="230">
        <v>4</v>
      </c>
      <c r="BK4244" s="230" t="s">
        <v>7751</v>
      </c>
      <c r="BL4244" s="198" t="s">
        <v>7412</v>
      </c>
      <c r="CQ4244" s="199">
        <v>1</v>
      </c>
    </row>
    <row r="4245" spans="52:95" x14ac:dyDescent="0.25">
      <c r="AZ4245" s="230" t="s">
        <v>13257</v>
      </c>
      <c r="BA4245" s="230" t="s">
        <v>5333</v>
      </c>
      <c r="BB4245" s="230">
        <v>3</v>
      </c>
      <c r="BC4245" s="194" t="s">
        <v>7781</v>
      </c>
      <c r="BD4245" s="194" t="s">
        <v>14605</v>
      </c>
      <c r="BE4245" s="194" t="s">
        <v>14602</v>
      </c>
      <c r="BH4245" s="194"/>
      <c r="BI4245" s="194"/>
      <c r="BJ4245" s="230">
        <v>4</v>
      </c>
      <c r="BK4245" s="230" t="s">
        <v>7782</v>
      </c>
      <c r="BL4245" s="198" t="s">
        <v>7412</v>
      </c>
      <c r="CQ4245" s="199">
        <v>1</v>
      </c>
    </row>
    <row r="4246" spans="52:95" x14ac:dyDescent="0.25">
      <c r="AZ4246" s="230" t="s">
        <v>13257</v>
      </c>
      <c r="BA4246" s="230" t="s">
        <v>5333</v>
      </c>
      <c r="BB4246" s="230">
        <v>4</v>
      </c>
      <c r="BC4246" s="194" t="s">
        <v>7806</v>
      </c>
      <c r="BD4246" s="194" t="s">
        <v>7807</v>
      </c>
      <c r="BE4246" s="194" t="s">
        <v>7808</v>
      </c>
      <c r="BF4246" s="194" t="s">
        <v>7654</v>
      </c>
      <c r="BG4246" s="194" t="s">
        <v>7809</v>
      </c>
      <c r="BH4246" s="194" t="s">
        <v>7810</v>
      </c>
      <c r="BI4246" s="194" t="s">
        <v>7811</v>
      </c>
      <c r="BJ4246" s="230">
        <v>4</v>
      </c>
      <c r="BK4246" s="230" t="s">
        <v>7812</v>
      </c>
      <c r="BL4246" s="198" t="s">
        <v>7412</v>
      </c>
      <c r="CQ4246" s="199">
        <v>1</v>
      </c>
    </row>
    <row r="4247" spans="52:95" x14ac:dyDescent="0.25">
      <c r="AZ4247" s="230" t="s">
        <v>13257</v>
      </c>
      <c r="BA4247" s="230" t="s">
        <v>5333</v>
      </c>
      <c r="BB4247" s="230">
        <v>5</v>
      </c>
      <c r="BC4247" s="194" t="s">
        <v>7836</v>
      </c>
      <c r="BD4247" s="194" t="s">
        <v>7837</v>
      </c>
      <c r="BE4247" s="194" t="s">
        <v>7838</v>
      </c>
      <c r="BF4247" s="194" t="s">
        <v>7839</v>
      </c>
      <c r="BG4247" s="194" t="s">
        <v>7840</v>
      </c>
      <c r="BH4247" s="194" t="s">
        <v>7533</v>
      </c>
      <c r="BI4247" s="194"/>
      <c r="BJ4247" s="230">
        <v>4</v>
      </c>
      <c r="BK4247" s="230" t="s">
        <v>7841</v>
      </c>
      <c r="BL4247" s="198" t="s">
        <v>7412</v>
      </c>
      <c r="CQ4247" s="199">
        <v>1</v>
      </c>
    </row>
    <row r="4248" spans="52:95" x14ac:dyDescent="0.25">
      <c r="AZ4248" s="230" t="s">
        <v>13274</v>
      </c>
      <c r="BA4248" s="230" t="s">
        <v>5332</v>
      </c>
      <c r="BB4248" s="230">
        <v>1</v>
      </c>
      <c r="BC4248" s="194" t="s">
        <v>7408</v>
      </c>
      <c r="BD4248" s="194" t="s">
        <v>14606</v>
      </c>
      <c r="BE4248" s="194" t="s">
        <v>14577</v>
      </c>
      <c r="BJ4248" s="230">
        <v>4</v>
      </c>
      <c r="BK4248" s="230" t="s">
        <v>7411</v>
      </c>
      <c r="BL4248" s="198" t="s">
        <v>7412</v>
      </c>
      <c r="CQ4248" s="199">
        <v>1</v>
      </c>
    </row>
    <row r="4249" spans="52:95" x14ac:dyDescent="0.25">
      <c r="AZ4249" s="230" t="s">
        <v>13274</v>
      </c>
      <c r="BA4249" s="230" t="s">
        <v>5332</v>
      </c>
      <c r="BB4249" s="230">
        <v>2</v>
      </c>
      <c r="BC4249" s="194" t="s">
        <v>7439</v>
      </c>
      <c r="BD4249" s="194" t="s">
        <v>14606</v>
      </c>
      <c r="BE4249" s="194" t="s">
        <v>7441</v>
      </c>
      <c r="BF4249" s="194" t="s">
        <v>7442</v>
      </c>
      <c r="BG4249" s="194" t="s">
        <v>7443</v>
      </c>
      <c r="BJ4249" s="230">
        <v>4</v>
      </c>
      <c r="BK4249" s="230" t="s">
        <v>7444</v>
      </c>
      <c r="BL4249" s="198" t="s">
        <v>7412</v>
      </c>
      <c r="CQ4249" s="199">
        <v>1</v>
      </c>
    </row>
    <row r="4250" spans="52:95" x14ac:dyDescent="0.25">
      <c r="AZ4250" s="230" t="s">
        <v>13274</v>
      </c>
      <c r="BA4250" s="230" t="s">
        <v>5332</v>
      </c>
      <c r="BB4250" s="230">
        <v>3</v>
      </c>
      <c r="BC4250" s="194" t="s">
        <v>7472</v>
      </c>
      <c r="BD4250" s="194" t="s">
        <v>14606</v>
      </c>
      <c r="BE4250" s="194" t="s">
        <v>14607</v>
      </c>
      <c r="BJ4250" s="230">
        <v>4</v>
      </c>
      <c r="BK4250" s="230" t="s">
        <v>7474</v>
      </c>
      <c r="BL4250" s="198" t="s">
        <v>7412</v>
      </c>
      <c r="CQ4250" s="199">
        <v>1</v>
      </c>
    </row>
    <row r="4251" spans="52:95" x14ac:dyDescent="0.25">
      <c r="AZ4251" s="230" t="s">
        <v>13274</v>
      </c>
      <c r="BA4251" s="230" t="s">
        <v>5332</v>
      </c>
      <c r="BB4251" s="230">
        <v>4</v>
      </c>
      <c r="BC4251" s="194" t="s">
        <v>7502</v>
      </c>
      <c r="BD4251" s="194" t="s">
        <v>14606</v>
      </c>
      <c r="BE4251" s="194" t="s">
        <v>14119</v>
      </c>
      <c r="BJ4251" s="230">
        <v>4</v>
      </c>
      <c r="BK4251" s="230" t="s">
        <v>7504</v>
      </c>
      <c r="BL4251" s="198" t="s">
        <v>7412</v>
      </c>
      <c r="CQ4251" s="199">
        <v>1</v>
      </c>
    </row>
    <row r="4252" spans="52:95" x14ac:dyDescent="0.25">
      <c r="AZ4252" s="230" t="s">
        <v>13274</v>
      </c>
      <c r="BA4252" s="230" t="s">
        <v>5332</v>
      </c>
      <c r="BB4252" s="230">
        <v>5</v>
      </c>
      <c r="BC4252" s="194" t="s">
        <v>7529</v>
      </c>
      <c r="BD4252" s="194" t="s">
        <v>14606</v>
      </c>
      <c r="BE4252" s="194" t="s">
        <v>14608</v>
      </c>
      <c r="BF4252" s="194" t="s">
        <v>7532</v>
      </c>
      <c r="BG4252" s="194" t="s">
        <v>7533</v>
      </c>
      <c r="BJ4252" s="230">
        <v>4</v>
      </c>
      <c r="BK4252" s="230" t="s">
        <v>7534</v>
      </c>
      <c r="BL4252" s="198" t="s">
        <v>7412</v>
      </c>
      <c r="CQ4252" s="199">
        <v>1</v>
      </c>
    </row>
    <row r="4253" spans="52:95" x14ac:dyDescent="0.25">
      <c r="AZ4253" s="230" t="s">
        <v>13274</v>
      </c>
      <c r="BA4253" s="230" t="s">
        <v>7562</v>
      </c>
      <c r="BB4253" s="230">
        <v>1</v>
      </c>
      <c r="BC4253" s="194" t="s">
        <v>7563</v>
      </c>
      <c r="BD4253" s="194" t="s">
        <v>14609</v>
      </c>
      <c r="BJ4253" s="230">
        <v>4</v>
      </c>
      <c r="BK4253" s="230" t="s">
        <v>7564</v>
      </c>
      <c r="BL4253" s="198" t="s">
        <v>7412</v>
      </c>
      <c r="CQ4253" s="199">
        <v>1</v>
      </c>
    </row>
    <row r="4254" spans="52:95" x14ac:dyDescent="0.25">
      <c r="AZ4254" s="230" t="s">
        <v>13274</v>
      </c>
      <c r="BA4254" s="230" t="s">
        <v>7562</v>
      </c>
      <c r="BB4254" s="230">
        <v>2</v>
      </c>
      <c r="BC4254" s="194" t="s">
        <v>7589</v>
      </c>
      <c r="BD4254" s="194" t="s">
        <v>7590</v>
      </c>
      <c r="BE4254" s="194" t="s">
        <v>7591</v>
      </c>
      <c r="BF4254" s="194" t="s">
        <v>7443</v>
      </c>
      <c r="BG4254" s="194" t="s">
        <v>7442</v>
      </c>
      <c r="BH4254" s="230" t="s">
        <v>7592</v>
      </c>
      <c r="BJ4254" s="230">
        <v>4</v>
      </c>
      <c r="BK4254" s="230" t="s">
        <v>7593</v>
      </c>
      <c r="BL4254" s="198" t="s">
        <v>7412</v>
      </c>
      <c r="CQ4254" s="199">
        <v>1</v>
      </c>
    </row>
    <row r="4255" spans="52:95" x14ac:dyDescent="0.25">
      <c r="AZ4255" s="230" t="s">
        <v>13274</v>
      </c>
      <c r="BA4255" s="230" t="s">
        <v>7562</v>
      </c>
      <c r="BB4255" s="230">
        <v>3</v>
      </c>
      <c r="BC4255" s="194" t="s">
        <v>7620</v>
      </c>
      <c r="BD4255" s="194" t="s">
        <v>14607</v>
      </c>
      <c r="BJ4255" s="230">
        <v>4</v>
      </c>
      <c r="BK4255" s="230" t="s">
        <v>7622</v>
      </c>
      <c r="BL4255" s="198" t="s">
        <v>7412</v>
      </c>
      <c r="CQ4255" s="199">
        <v>1</v>
      </c>
    </row>
    <row r="4256" spans="52:95" x14ac:dyDescent="0.25">
      <c r="AZ4256" s="230" t="s">
        <v>13274</v>
      </c>
      <c r="BA4256" s="230" t="s">
        <v>7562</v>
      </c>
      <c r="BB4256" s="230">
        <v>4</v>
      </c>
      <c r="BC4256" s="194" t="s">
        <v>7649</v>
      </c>
      <c r="BD4256" s="194" t="s">
        <v>7650</v>
      </c>
      <c r="BE4256" s="194" t="s">
        <v>7651</v>
      </c>
      <c r="BF4256" s="194" t="s">
        <v>7652</v>
      </c>
      <c r="BG4256" s="194" t="s">
        <v>7653</v>
      </c>
      <c r="BH4256" s="230" t="s">
        <v>7654</v>
      </c>
      <c r="BI4256" s="230" t="s">
        <v>7655</v>
      </c>
      <c r="BJ4256" s="230">
        <v>4</v>
      </c>
      <c r="BK4256" s="230" t="s">
        <v>7656</v>
      </c>
      <c r="BL4256" s="198" t="s">
        <v>7412</v>
      </c>
      <c r="CQ4256" s="199">
        <v>1</v>
      </c>
    </row>
    <row r="4257" spans="52:95" x14ac:dyDescent="0.25">
      <c r="AZ4257" s="230" t="s">
        <v>13274</v>
      </c>
      <c r="BA4257" s="230" t="s">
        <v>7562</v>
      </c>
      <c r="BB4257" s="230">
        <v>5</v>
      </c>
      <c r="BC4257" s="194" t="s">
        <v>7686</v>
      </c>
      <c r="BD4257" s="194" t="s">
        <v>7687</v>
      </c>
      <c r="BE4257" s="194" t="s">
        <v>7688</v>
      </c>
      <c r="BF4257" s="194" t="s">
        <v>7689</v>
      </c>
      <c r="BG4257" s="194" t="s">
        <v>7690</v>
      </c>
      <c r="BH4257" s="230" t="s">
        <v>7691</v>
      </c>
      <c r="BJ4257" s="230">
        <v>4</v>
      </c>
      <c r="BK4257" s="230" t="s">
        <v>7692</v>
      </c>
      <c r="BL4257" s="198" t="s">
        <v>7412</v>
      </c>
      <c r="CQ4257" s="199">
        <v>1</v>
      </c>
    </row>
    <row r="4258" spans="52:95" x14ac:dyDescent="0.25">
      <c r="AZ4258" s="230" t="s">
        <v>13274</v>
      </c>
      <c r="BA4258" s="230" t="s">
        <v>5333</v>
      </c>
      <c r="BB4258" s="230">
        <v>1</v>
      </c>
      <c r="BC4258" s="194" t="s">
        <v>7719</v>
      </c>
      <c r="BD4258" s="194" t="s">
        <v>14577</v>
      </c>
      <c r="BH4258" s="194"/>
      <c r="BI4258" s="194"/>
      <c r="BJ4258" s="230">
        <v>4</v>
      </c>
      <c r="BK4258" s="230" t="s">
        <v>7720</v>
      </c>
      <c r="BL4258" s="198" t="s">
        <v>7412</v>
      </c>
      <c r="CQ4258" s="199">
        <v>1</v>
      </c>
    </row>
    <row r="4259" spans="52:95" x14ac:dyDescent="0.25">
      <c r="AZ4259" s="230" t="s">
        <v>13274</v>
      </c>
      <c r="BA4259" s="230" t="s">
        <v>5333</v>
      </c>
      <c r="BB4259" s="230">
        <v>2</v>
      </c>
      <c r="BC4259" s="194" t="s">
        <v>7745</v>
      </c>
      <c r="BD4259" s="194" t="s">
        <v>7746</v>
      </c>
      <c r="BE4259" s="194" t="s">
        <v>7747</v>
      </c>
      <c r="BF4259" s="194" t="s">
        <v>7748</v>
      </c>
      <c r="BG4259" s="194" t="s">
        <v>7749</v>
      </c>
      <c r="BH4259" s="194" t="s">
        <v>7750</v>
      </c>
      <c r="BI4259" s="194"/>
      <c r="BJ4259" s="230">
        <v>4</v>
      </c>
      <c r="BK4259" s="230" t="s">
        <v>7751</v>
      </c>
      <c r="BL4259" s="198" t="s">
        <v>7412</v>
      </c>
      <c r="CQ4259" s="199">
        <v>1</v>
      </c>
    </row>
    <row r="4260" spans="52:95" x14ac:dyDescent="0.25">
      <c r="AZ4260" s="230" t="s">
        <v>13274</v>
      </c>
      <c r="BA4260" s="230" t="s">
        <v>5333</v>
      </c>
      <c r="BB4260" s="230">
        <v>3</v>
      </c>
      <c r="BC4260" s="194" t="s">
        <v>7781</v>
      </c>
      <c r="BD4260" s="194" t="s">
        <v>14610</v>
      </c>
      <c r="BE4260" s="194" t="s">
        <v>14607</v>
      </c>
      <c r="BH4260" s="194"/>
      <c r="BI4260" s="194"/>
      <c r="BJ4260" s="230">
        <v>4</v>
      </c>
      <c r="BK4260" s="230" t="s">
        <v>7782</v>
      </c>
      <c r="BL4260" s="198" t="s">
        <v>7412</v>
      </c>
      <c r="CQ4260" s="199">
        <v>1</v>
      </c>
    </row>
    <row r="4261" spans="52:95" x14ac:dyDescent="0.25">
      <c r="AZ4261" s="230" t="s">
        <v>13274</v>
      </c>
      <c r="BA4261" s="230" t="s">
        <v>5333</v>
      </c>
      <c r="BB4261" s="230">
        <v>4</v>
      </c>
      <c r="BC4261" s="194" t="s">
        <v>7806</v>
      </c>
      <c r="BD4261" s="194" t="s">
        <v>7807</v>
      </c>
      <c r="BE4261" s="194" t="s">
        <v>7808</v>
      </c>
      <c r="BF4261" s="194" t="s">
        <v>7654</v>
      </c>
      <c r="BG4261" s="194" t="s">
        <v>7809</v>
      </c>
      <c r="BH4261" s="194" t="s">
        <v>7810</v>
      </c>
      <c r="BI4261" s="194" t="s">
        <v>7811</v>
      </c>
      <c r="BJ4261" s="230">
        <v>4</v>
      </c>
      <c r="BK4261" s="230" t="s">
        <v>7812</v>
      </c>
      <c r="BL4261" s="198" t="s">
        <v>7412</v>
      </c>
      <c r="CQ4261" s="199">
        <v>1</v>
      </c>
    </row>
    <row r="4262" spans="52:95" x14ac:dyDescent="0.25">
      <c r="AZ4262" s="230" t="s">
        <v>13274</v>
      </c>
      <c r="BA4262" s="230" t="s">
        <v>5333</v>
      </c>
      <c r="BB4262" s="230">
        <v>5</v>
      </c>
      <c r="BC4262" s="194" t="s">
        <v>7836</v>
      </c>
      <c r="BD4262" s="194" t="s">
        <v>7837</v>
      </c>
      <c r="BE4262" s="194" t="s">
        <v>7838</v>
      </c>
      <c r="BF4262" s="194" t="s">
        <v>7839</v>
      </c>
      <c r="BG4262" s="194" t="s">
        <v>7840</v>
      </c>
      <c r="BH4262" s="194" t="s">
        <v>7533</v>
      </c>
      <c r="BI4262" s="194"/>
      <c r="BJ4262" s="230">
        <v>4</v>
      </c>
      <c r="BK4262" s="230" t="s">
        <v>7841</v>
      </c>
      <c r="BL4262" s="198" t="s">
        <v>7412</v>
      </c>
      <c r="CQ4262" s="199">
        <v>1</v>
      </c>
    </row>
    <row r="4263" spans="52:95" x14ac:dyDescent="0.25">
      <c r="AZ4263" s="230" t="s">
        <v>13291</v>
      </c>
      <c r="BA4263" s="230" t="s">
        <v>5332</v>
      </c>
      <c r="BB4263" s="230">
        <v>1</v>
      </c>
      <c r="BC4263" s="194" t="s">
        <v>7408</v>
      </c>
      <c r="BD4263" s="194" t="s">
        <v>14611</v>
      </c>
      <c r="BE4263" s="194" t="s">
        <v>14577</v>
      </c>
      <c r="BJ4263" s="230">
        <v>4</v>
      </c>
      <c r="BK4263" s="230" t="s">
        <v>7411</v>
      </c>
      <c r="BL4263" s="198" t="s">
        <v>7412</v>
      </c>
      <c r="CQ4263" s="199">
        <v>1</v>
      </c>
    </row>
    <row r="4264" spans="52:95" x14ac:dyDescent="0.25">
      <c r="AZ4264" s="230" t="s">
        <v>13291</v>
      </c>
      <c r="BA4264" s="230" t="s">
        <v>5332</v>
      </c>
      <c r="BB4264" s="230">
        <v>2</v>
      </c>
      <c r="BC4264" s="194" t="s">
        <v>7439</v>
      </c>
      <c r="BD4264" s="194" t="s">
        <v>14611</v>
      </c>
      <c r="BE4264" s="194" t="s">
        <v>7441</v>
      </c>
      <c r="BF4264" s="194" t="s">
        <v>7442</v>
      </c>
      <c r="BG4264" s="194" t="s">
        <v>7443</v>
      </c>
      <c r="BJ4264" s="230">
        <v>4</v>
      </c>
      <c r="BK4264" s="230" t="s">
        <v>7444</v>
      </c>
      <c r="BL4264" s="198" t="s">
        <v>7412</v>
      </c>
      <c r="CQ4264" s="199">
        <v>1</v>
      </c>
    </row>
    <row r="4265" spans="52:95" x14ac:dyDescent="0.25">
      <c r="AZ4265" s="230" t="s">
        <v>13291</v>
      </c>
      <c r="BA4265" s="230" t="s">
        <v>5332</v>
      </c>
      <c r="BB4265" s="230">
        <v>3</v>
      </c>
      <c r="BC4265" s="194" t="s">
        <v>7472</v>
      </c>
      <c r="BD4265" s="194" t="s">
        <v>14611</v>
      </c>
      <c r="BE4265" s="194" t="s">
        <v>14612</v>
      </c>
      <c r="BJ4265" s="230">
        <v>4</v>
      </c>
      <c r="BK4265" s="230" t="s">
        <v>7474</v>
      </c>
      <c r="BL4265" s="198" t="s">
        <v>7412</v>
      </c>
      <c r="CQ4265" s="199">
        <v>1</v>
      </c>
    </row>
    <row r="4266" spans="52:95" x14ac:dyDescent="0.25">
      <c r="AZ4266" s="230" t="s">
        <v>13291</v>
      </c>
      <c r="BA4266" s="230" t="s">
        <v>5332</v>
      </c>
      <c r="BB4266" s="230">
        <v>4</v>
      </c>
      <c r="BC4266" s="194" t="s">
        <v>7502</v>
      </c>
      <c r="BD4266" s="194" t="s">
        <v>14611</v>
      </c>
      <c r="BE4266" s="194" t="s">
        <v>14119</v>
      </c>
      <c r="BJ4266" s="230">
        <v>4</v>
      </c>
      <c r="BK4266" s="230" t="s">
        <v>7504</v>
      </c>
      <c r="BL4266" s="198" t="s">
        <v>7412</v>
      </c>
      <c r="CQ4266" s="199">
        <v>1</v>
      </c>
    </row>
    <row r="4267" spans="52:95" x14ac:dyDescent="0.25">
      <c r="AZ4267" s="230" t="s">
        <v>13291</v>
      </c>
      <c r="BA4267" s="230" t="s">
        <v>5332</v>
      </c>
      <c r="BB4267" s="230">
        <v>5</v>
      </c>
      <c r="BC4267" s="194" t="s">
        <v>7529</v>
      </c>
      <c r="BD4267" s="194" t="s">
        <v>14611</v>
      </c>
      <c r="BE4267" s="194" t="s">
        <v>14613</v>
      </c>
      <c r="BF4267" s="194" t="s">
        <v>7532</v>
      </c>
      <c r="BG4267" s="194" t="s">
        <v>7533</v>
      </c>
      <c r="BJ4267" s="230">
        <v>4</v>
      </c>
      <c r="BK4267" s="230" t="s">
        <v>7534</v>
      </c>
      <c r="BL4267" s="198" t="s">
        <v>7412</v>
      </c>
      <c r="CQ4267" s="199">
        <v>1</v>
      </c>
    </row>
    <row r="4268" spans="52:95" x14ac:dyDescent="0.25">
      <c r="AZ4268" s="230" t="s">
        <v>13291</v>
      </c>
      <c r="BA4268" s="230" t="s">
        <v>7562</v>
      </c>
      <c r="BB4268" s="230">
        <v>1</v>
      </c>
      <c r="BC4268" s="194" t="s">
        <v>7563</v>
      </c>
      <c r="BD4268" s="194" t="s">
        <v>14527</v>
      </c>
      <c r="BJ4268" s="230">
        <v>4</v>
      </c>
      <c r="BK4268" s="230" t="s">
        <v>7564</v>
      </c>
      <c r="BL4268" s="198" t="s">
        <v>7412</v>
      </c>
      <c r="CQ4268" s="199">
        <v>1</v>
      </c>
    </row>
    <row r="4269" spans="52:95" x14ac:dyDescent="0.25">
      <c r="AZ4269" s="230" t="s">
        <v>13291</v>
      </c>
      <c r="BA4269" s="230" t="s">
        <v>7562</v>
      </c>
      <c r="BB4269" s="230">
        <v>2</v>
      </c>
      <c r="BC4269" s="194" t="s">
        <v>7589</v>
      </c>
      <c r="BD4269" s="194" t="s">
        <v>7590</v>
      </c>
      <c r="BE4269" s="194" t="s">
        <v>7591</v>
      </c>
      <c r="BF4269" s="194" t="s">
        <v>7443</v>
      </c>
      <c r="BG4269" s="194" t="s">
        <v>7442</v>
      </c>
      <c r="BH4269" s="230" t="s">
        <v>7592</v>
      </c>
      <c r="BJ4269" s="230">
        <v>4</v>
      </c>
      <c r="BK4269" s="230" t="s">
        <v>7593</v>
      </c>
      <c r="BL4269" s="198" t="s">
        <v>7412</v>
      </c>
      <c r="CQ4269" s="199">
        <v>1</v>
      </c>
    </row>
    <row r="4270" spans="52:95" x14ac:dyDescent="0.25">
      <c r="AZ4270" s="230" t="s">
        <v>13291</v>
      </c>
      <c r="BA4270" s="230" t="s">
        <v>7562</v>
      </c>
      <c r="BB4270" s="230">
        <v>3</v>
      </c>
      <c r="BC4270" s="194" t="s">
        <v>7620</v>
      </c>
      <c r="BD4270" s="194" t="s">
        <v>14612</v>
      </c>
      <c r="BJ4270" s="230">
        <v>4</v>
      </c>
      <c r="BK4270" s="230" t="s">
        <v>7622</v>
      </c>
      <c r="BL4270" s="198" t="s">
        <v>7412</v>
      </c>
      <c r="CQ4270" s="199">
        <v>1</v>
      </c>
    </row>
    <row r="4271" spans="52:95" x14ac:dyDescent="0.25">
      <c r="AZ4271" s="230" t="s">
        <v>13291</v>
      </c>
      <c r="BA4271" s="230" t="s">
        <v>7562</v>
      </c>
      <c r="BB4271" s="230">
        <v>4</v>
      </c>
      <c r="BC4271" s="194" t="s">
        <v>7649</v>
      </c>
      <c r="BD4271" s="194" t="s">
        <v>7650</v>
      </c>
      <c r="BE4271" s="194" t="s">
        <v>7651</v>
      </c>
      <c r="BF4271" s="194" t="s">
        <v>7652</v>
      </c>
      <c r="BG4271" s="194" t="s">
        <v>7653</v>
      </c>
      <c r="BH4271" s="230" t="s">
        <v>7654</v>
      </c>
      <c r="BI4271" s="230" t="s">
        <v>7655</v>
      </c>
      <c r="BJ4271" s="230">
        <v>4</v>
      </c>
      <c r="BK4271" s="230" t="s">
        <v>7656</v>
      </c>
      <c r="BL4271" s="198" t="s">
        <v>7412</v>
      </c>
      <c r="CQ4271" s="199">
        <v>1</v>
      </c>
    </row>
    <row r="4272" spans="52:95" x14ac:dyDescent="0.25">
      <c r="AZ4272" s="230" t="s">
        <v>13291</v>
      </c>
      <c r="BA4272" s="230" t="s">
        <v>7562</v>
      </c>
      <c r="BB4272" s="230">
        <v>5</v>
      </c>
      <c r="BC4272" s="194" t="s">
        <v>7686</v>
      </c>
      <c r="BD4272" s="194" t="s">
        <v>7687</v>
      </c>
      <c r="BE4272" s="194" t="s">
        <v>7688</v>
      </c>
      <c r="BF4272" s="194" t="s">
        <v>7689</v>
      </c>
      <c r="BG4272" s="194" t="s">
        <v>7690</v>
      </c>
      <c r="BH4272" s="230" t="s">
        <v>7691</v>
      </c>
      <c r="BJ4272" s="230">
        <v>4</v>
      </c>
      <c r="BK4272" s="230" t="s">
        <v>7692</v>
      </c>
      <c r="BL4272" s="198" t="s">
        <v>7412</v>
      </c>
      <c r="CQ4272" s="199">
        <v>1</v>
      </c>
    </row>
    <row r="4273" spans="1:95" x14ac:dyDescent="0.25">
      <c r="AZ4273" s="230" t="s">
        <v>13291</v>
      </c>
      <c r="BA4273" s="230" t="s">
        <v>5333</v>
      </c>
      <c r="BB4273" s="230">
        <v>1</v>
      </c>
      <c r="BC4273" s="194" t="s">
        <v>7719</v>
      </c>
      <c r="BD4273" s="194" t="s">
        <v>14577</v>
      </c>
      <c r="BH4273" s="194"/>
      <c r="BI4273" s="194"/>
      <c r="BJ4273" s="230">
        <v>4</v>
      </c>
      <c r="BK4273" s="230" t="s">
        <v>7720</v>
      </c>
      <c r="BL4273" s="198" t="s">
        <v>7412</v>
      </c>
      <c r="CQ4273" s="199">
        <v>1</v>
      </c>
    </row>
    <row r="4274" spans="1:95" x14ac:dyDescent="0.25">
      <c r="AZ4274" s="230" t="s">
        <v>13291</v>
      </c>
      <c r="BA4274" s="230" t="s">
        <v>5333</v>
      </c>
      <c r="BB4274" s="230">
        <v>2</v>
      </c>
      <c r="BC4274" s="194" t="s">
        <v>7745</v>
      </c>
      <c r="BD4274" s="194" t="s">
        <v>7746</v>
      </c>
      <c r="BE4274" s="194" t="s">
        <v>7747</v>
      </c>
      <c r="BF4274" s="194" t="s">
        <v>7748</v>
      </c>
      <c r="BG4274" s="194" t="s">
        <v>7749</v>
      </c>
      <c r="BH4274" s="194" t="s">
        <v>7750</v>
      </c>
      <c r="BI4274" s="194"/>
      <c r="BJ4274" s="230">
        <v>4</v>
      </c>
      <c r="BK4274" s="230" t="s">
        <v>7751</v>
      </c>
      <c r="BL4274" s="198" t="s">
        <v>7412</v>
      </c>
      <c r="CQ4274" s="199">
        <v>1</v>
      </c>
    </row>
    <row r="4275" spans="1:95" x14ac:dyDescent="0.25">
      <c r="AZ4275" s="230" t="s">
        <v>13291</v>
      </c>
      <c r="BA4275" s="230" t="s">
        <v>5333</v>
      </c>
      <c r="BB4275" s="230">
        <v>3</v>
      </c>
      <c r="BC4275" s="194" t="s">
        <v>7781</v>
      </c>
      <c r="BD4275" s="194" t="s">
        <v>14614</v>
      </c>
      <c r="BE4275" s="194" t="s">
        <v>14612</v>
      </c>
      <c r="BH4275" s="194"/>
      <c r="BI4275" s="194"/>
      <c r="BJ4275" s="230">
        <v>4</v>
      </c>
      <c r="BK4275" s="230" t="s">
        <v>7782</v>
      </c>
      <c r="BL4275" s="198" t="s">
        <v>7412</v>
      </c>
      <c r="CQ4275" s="199">
        <v>1</v>
      </c>
    </row>
    <row r="4276" spans="1:95" x14ac:dyDescent="0.25">
      <c r="AZ4276" s="230" t="s">
        <v>13291</v>
      </c>
      <c r="BA4276" s="230" t="s">
        <v>5333</v>
      </c>
      <c r="BB4276" s="230">
        <v>4</v>
      </c>
      <c r="BC4276" s="194" t="s">
        <v>7806</v>
      </c>
      <c r="BD4276" s="194" t="s">
        <v>7807</v>
      </c>
      <c r="BE4276" s="194" t="s">
        <v>7808</v>
      </c>
      <c r="BF4276" s="194" t="s">
        <v>7654</v>
      </c>
      <c r="BG4276" s="194" t="s">
        <v>7809</v>
      </c>
      <c r="BH4276" s="194" t="s">
        <v>7810</v>
      </c>
      <c r="BI4276" s="194" t="s">
        <v>7811</v>
      </c>
      <c r="BJ4276" s="230">
        <v>4</v>
      </c>
      <c r="BK4276" s="230" t="s">
        <v>7812</v>
      </c>
      <c r="BL4276" s="198" t="s">
        <v>7412</v>
      </c>
      <c r="CQ4276" s="199">
        <v>1</v>
      </c>
    </row>
    <row r="4277" spans="1:95" x14ac:dyDescent="0.25">
      <c r="AZ4277" s="230" t="s">
        <v>13291</v>
      </c>
      <c r="BA4277" s="230" t="s">
        <v>5333</v>
      </c>
      <c r="BB4277" s="230">
        <v>5</v>
      </c>
      <c r="BC4277" s="194" t="s">
        <v>7836</v>
      </c>
      <c r="BD4277" s="194" t="s">
        <v>7837</v>
      </c>
      <c r="BE4277" s="194" t="s">
        <v>7838</v>
      </c>
      <c r="BF4277" s="194" t="s">
        <v>7839</v>
      </c>
      <c r="BG4277" s="194" t="s">
        <v>7840</v>
      </c>
      <c r="BH4277" s="194" t="s">
        <v>7533</v>
      </c>
      <c r="BI4277" s="194"/>
      <c r="BJ4277" s="230">
        <v>4</v>
      </c>
      <c r="BK4277" s="230" t="s">
        <v>7841</v>
      </c>
      <c r="BL4277" s="198" t="s">
        <v>7412</v>
      </c>
      <c r="CQ4277" s="199">
        <v>1</v>
      </c>
    </row>
    <row r="4278" spans="1:95" x14ac:dyDescent="0.25">
      <c r="CQ4278" s="199">
        <v>1</v>
      </c>
    </row>
    <row r="4279" spans="1:95" ht="15.75" x14ac:dyDescent="0.25">
      <c r="CQ4279" s="295" t="s">
        <v>14615</v>
      </c>
    </row>
    <row r="4280" spans="1:95" x14ac:dyDescent="0.25">
      <c r="A4280" s="199">
        <v>1</v>
      </c>
      <c r="B4280" s="199">
        <v>1</v>
      </c>
      <c r="C4280" s="199">
        <v>1</v>
      </c>
      <c r="D4280" s="199">
        <v>1</v>
      </c>
      <c r="E4280" s="199">
        <v>1</v>
      </c>
      <c r="F4280" s="199">
        <v>1</v>
      </c>
      <c r="G4280" s="199">
        <v>1</v>
      </c>
      <c r="H4280" s="199">
        <v>1</v>
      </c>
      <c r="I4280" s="199">
        <v>1</v>
      </c>
      <c r="J4280" s="199">
        <v>1</v>
      </c>
      <c r="K4280" s="199">
        <v>1</v>
      </c>
      <c r="L4280" s="199">
        <v>1</v>
      </c>
      <c r="M4280" s="199">
        <v>1</v>
      </c>
      <c r="N4280" s="199">
        <v>1</v>
      </c>
      <c r="O4280" s="199">
        <v>1</v>
      </c>
      <c r="P4280" s="199">
        <v>1</v>
      </c>
      <c r="Q4280" s="199">
        <v>1</v>
      </c>
      <c r="R4280" s="199">
        <v>1</v>
      </c>
      <c r="S4280" s="199">
        <v>1</v>
      </c>
      <c r="T4280" s="199">
        <v>1</v>
      </c>
      <c r="U4280" s="199">
        <v>1</v>
      </c>
      <c r="V4280" s="199">
        <v>1</v>
      </c>
      <c r="W4280" s="199">
        <v>1</v>
      </c>
      <c r="X4280" s="199">
        <v>1</v>
      </c>
      <c r="Y4280" s="199">
        <v>1</v>
      </c>
      <c r="Z4280" s="199">
        <v>1</v>
      </c>
      <c r="AA4280" s="199">
        <v>1</v>
      </c>
      <c r="AB4280" s="199">
        <v>1</v>
      </c>
      <c r="AC4280" s="199">
        <v>1</v>
      </c>
      <c r="AD4280" s="199">
        <v>1</v>
      </c>
      <c r="AE4280" s="199">
        <v>1</v>
      </c>
      <c r="AF4280" s="199">
        <v>1</v>
      </c>
      <c r="AG4280" s="199">
        <v>1</v>
      </c>
      <c r="AH4280" s="199">
        <v>1</v>
      </c>
      <c r="AI4280" s="199">
        <v>1</v>
      </c>
      <c r="AJ4280" s="199">
        <v>1</v>
      </c>
      <c r="AK4280" s="199">
        <v>1</v>
      </c>
      <c r="AL4280" s="199">
        <v>1</v>
      </c>
      <c r="AM4280" s="199">
        <v>1</v>
      </c>
      <c r="AN4280" s="199">
        <v>1</v>
      </c>
      <c r="AO4280" s="199">
        <v>1</v>
      </c>
      <c r="AP4280" s="199">
        <v>1</v>
      </c>
      <c r="AQ4280" s="199">
        <v>1</v>
      </c>
      <c r="AR4280" s="199">
        <v>1</v>
      </c>
      <c r="AS4280" s="199">
        <v>1</v>
      </c>
      <c r="AT4280" s="199">
        <v>1</v>
      </c>
      <c r="AU4280" s="199">
        <v>1</v>
      </c>
      <c r="AV4280" s="199">
        <v>1</v>
      </c>
      <c r="AW4280" s="199">
        <v>1</v>
      </c>
      <c r="AX4280" s="199">
        <v>1</v>
      </c>
      <c r="AY4280" s="199">
        <v>1</v>
      </c>
      <c r="AZ4280" s="199">
        <v>1</v>
      </c>
      <c r="BA4280" s="199">
        <v>1</v>
      </c>
      <c r="BB4280" s="199">
        <v>1</v>
      </c>
      <c r="BC4280" s="199">
        <v>1</v>
      </c>
      <c r="BD4280" s="199">
        <v>1</v>
      </c>
      <c r="BE4280" s="199">
        <v>1</v>
      </c>
      <c r="BF4280" s="199">
        <v>1</v>
      </c>
      <c r="BG4280" s="199">
        <v>1</v>
      </c>
      <c r="BH4280" s="199">
        <v>1</v>
      </c>
      <c r="BI4280" s="199">
        <v>1</v>
      </c>
      <c r="BJ4280" s="199">
        <v>1</v>
      </c>
      <c r="BK4280" s="199">
        <v>1</v>
      </c>
      <c r="BL4280" s="199">
        <v>1</v>
      </c>
      <c r="BM4280" s="199">
        <v>1</v>
      </c>
      <c r="BN4280" s="199">
        <v>1</v>
      </c>
      <c r="BO4280" s="199">
        <v>1</v>
      </c>
      <c r="BP4280" s="199">
        <v>1</v>
      </c>
      <c r="BQ4280" s="199">
        <v>1</v>
      </c>
      <c r="BR4280" s="199">
        <v>1</v>
      </c>
      <c r="BS4280" s="199">
        <v>1</v>
      </c>
      <c r="BT4280" s="199">
        <v>1</v>
      </c>
      <c r="BU4280" s="199">
        <v>1</v>
      </c>
      <c r="BV4280" s="199">
        <v>1</v>
      </c>
      <c r="BW4280" s="199">
        <v>1</v>
      </c>
      <c r="BX4280" s="199">
        <v>1</v>
      </c>
      <c r="BY4280" s="199">
        <v>1</v>
      </c>
      <c r="BZ4280" s="199">
        <v>1</v>
      </c>
      <c r="CA4280" s="199">
        <v>1</v>
      </c>
      <c r="CB4280" s="199">
        <v>1</v>
      </c>
      <c r="CC4280" s="199">
        <v>1</v>
      </c>
      <c r="CD4280" s="199">
        <v>1</v>
      </c>
      <c r="CE4280" s="199">
        <v>1</v>
      </c>
      <c r="CF4280" s="199">
        <v>1</v>
      </c>
      <c r="CG4280" s="199">
        <v>1</v>
      </c>
      <c r="CH4280" s="199">
        <v>1</v>
      </c>
      <c r="CI4280" s="199">
        <v>1</v>
      </c>
      <c r="CJ4280" s="199">
        <v>1</v>
      </c>
      <c r="CK4280" s="199">
        <v>1</v>
      </c>
      <c r="CL4280" s="199">
        <v>1</v>
      </c>
      <c r="CM4280" s="199">
        <v>1</v>
      </c>
      <c r="CN4280" s="199">
        <v>1</v>
      </c>
      <c r="CO4280" s="199">
        <v>1</v>
      </c>
      <c r="CP4280" s="199">
        <v>1</v>
      </c>
      <c r="CQ4280" s="203" t="str">
        <f>ADDRESS(ROW(),COLUMN(),4)</f>
        <v>CQ4280</v>
      </c>
    </row>
  </sheetData>
  <mergeCells count="8">
    <mergeCell ref="B36:B37"/>
    <mergeCell ref="C36:F37"/>
    <mergeCell ref="D13:D16"/>
    <mergeCell ref="D28:D30"/>
    <mergeCell ref="B32:B33"/>
    <mergeCell ref="C32:F33"/>
    <mergeCell ref="B34:B35"/>
    <mergeCell ref="C34:F35"/>
  </mergeCells>
  <conditionalFormatting sqref="C12">
    <cfRule type="cellIs" dxfId="17" priority="1" operator="greaterThanOrEqual">
      <formula>16</formula>
    </cfRule>
    <cfRule type="cellIs" dxfId="16" priority="2" operator="between">
      <formula>10</formula>
      <formula>15.999</formula>
    </cfRule>
    <cfRule type="cellIs" dxfId="15" priority="3" operator="lessThan">
      <formula>10</formula>
    </cfRule>
  </conditionalFormatting>
  <conditionalFormatting sqref="C20">
    <cfRule type="cellIs" dxfId="14" priority="10" operator="greaterThanOrEqual">
      <formula>16</formula>
    </cfRule>
    <cfRule type="cellIs" dxfId="13" priority="11" operator="between">
      <formula>10</formula>
      <formula>15.999</formula>
    </cfRule>
    <cfRule type="cellIs" dxfId="12" priority="12" operator="lessThan">
      <formula>10</formula>
    </cfRule>
  </conditionalFormatting>
  <conditionalFormatting sqref="G12">
    <cfRule type="cellIs" dxfId="11" priority="4" operator="greaterThanOrEqual">
      <formula>16</formula>
    </cfRule>
    <cfRule type="cellIs" dxfId="10" priority="5" operator="between">
      <formula>10</formula>
      <formula>15.999</formula>
    </cfRule>
    <cfRule type="cellIs" dxfId="9" priority="6" operator="lessThan">
      <formula>10</formula>
    </cfRule>
  </conditionalFormatting>
  <conditionalFormatting sqref="G20">
    <cfRule type="cellIs" dxfId="8" priority="13" operator="greaterThanOrEqual">
      <formula>16</formula>
    </cfRule>
    <cfRule type="cellIs" dxfId="7" priority="14" operator="between">
      <formula>10</formula>
      <formula>15.999</formula>
    </cfRule>
    <cfRule type="cellIs" dxfId="6" priority="15" operator="lessThan">
      <formula>10</formula>
    </cfRule>
  </conditionalFormatting>
  <conditionalFormatting sqref="K12">
    <cfRule type="cellIs" dxfId="5" priority="7" operator="greaterThanOrEqual">
      <formula>16</formula>
    </cfRule>
    <cfRule type="cellIs" dxfId="4" priority="8" operator="between">
      <formula>10</formula>
      <formula>15.999</formula>
    </cfRule>
    <cfRule type="cellIs" dxfId="3" priority="9" operator="lessThan">
      <formula>10</formula>
    </cfRule>
  </conditionalFormatting>
  <conditionalFormatting sqref="K20">
    <cfRule type="cellIs" dxfId="2" priority="16" operator="greaterThanOrEqual">
      <formula>16</formula>
    </cfRule>
    <cfRule type="cellIs" dxfId="1" priority="17" operator="between">
      <formula>10</formula>
      <formula>15.999</formula>
    </cfRule>
    <cfRule type="cellIs" dxfId="0" priority="18" operator="lessThan">
      <formula>10</formula>
    </cfRule>
  </conditionalFormatting>
  <dataValidations count="2">
    <dataValidation type="whole" allowBlank="1" showInputMessage="1" showErrorMessage="1" sqref="C3" xr:uid="{4AFE039A-1748-4161-9FAF-C582AF4A4653}">
      <formula1>1</formula1>
      <formula2>285</formula2>
    </dataValidation>
    <dataValidation type="list" allowBlank="1" showInputMessage="1" showErrorMessage="1" sqref="G3" xr:uid="{FD30D2FF-C2BD-4F63-82B7-3382CFD51F33}">
      <formula1>"x"</formula1>
    </dataValidation>
  </dataValidations>
  <pageMargins left="0.23622047244094491" right="0.23622047244094491" top="0.19685039370078741" bottom="0.19685039370078741" header="0.11811023622047249" footer="0.11811023622047249"/>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C05FF-AD12-4F6B-89B6-11A1F909F3D1}">
  <dimension ref="A1:AL292"/>
  <sheetViews>
    <sheetView workbookViewId="0">
      <selection activeCell="A6" sqref="A6"/>
    </sheetView>
  </sheetViews>
  <sheetFormatPr baseColWidth="10" defaultRowHeight="15" x14ac:dyDescent="0.25"/>
  <cols>
    <col min="1" max="1" width="60.5" style="301" customWidth="1"/>
    <col min="2" max="2" width="38.75" style="301" customWidth="1"/>
    <col min="3" max="3" width="11" style="301"/>
    <col min="4" max="4" width="11.125" style="298" customWidth="1"/>
    <col min="5" max="5" width="7.625" style="298" customWidth="1"/>
    <col min="6" max="6" width="11.125" style="298" customWidth="1"/>
    <col min="7" max="7" width="16.375" style="298" customWidth="1"/>
    <col min="8" max="9" width="21.625" style="298" customWidth="1"/>
    <col min="10" max="10" width="23.375" style="298" customWidth="1"/>
    <col min="11" max="11" width="47.375" style="298" customWidth="1"/>
    <col min="12" max="12" width="16.375" style="298" customWidth="1"/>
    <col min="13" max="13" width="50.375" style="298" customWidth="1"/>
    <col min="14" max="14" width="49.125" style="298" customWidth="1"/>
    <col min="15" max="15" width="39.875" style="298" customWidth="1"/>
    <col min="16" max="16" width="44.375" style="298" customWidth="1"/>
    <col min="17" max="17" width="43.125" style="298" customWidth="1"/>
    <col min="18" max="18" width="37.875" style="298" customWidth="1"/>
    <col min="19" max="19" width="95.875" style="298" customWidth="1"/>
    <col min="20" max="21" width="61.875" style="298" customWidth="1"/>
    <col min="22" max="22" width="33.375" style="298" customWidth="1"/>
    <col min="23" max="23" width="35.375" style="298" customWidth="1"/>
    <col min="24" max="24" width="32.875" style="298" customWidth="1"/>
    <col min="25" max="25" width="33.125" style="298" customWidth="1"/>
    <col min="26" max="26" width="35.625" style="298" customWidth="1"/>
    <col min="27" max="27" width="36.125" style="298" customWidth="1"/>
    <col min="28" max="28" width="35.875" style="298" customWidth="1"/>
    <col min="29" max="29" width="36.875" style="298" customWidth="1"/>
    <col min="30" max="30" width="30.875" style="298" customWidth="1"/>
    <col min="31" max="31" width="25.125" style="298" customWidth="1"/>
    <col min="32" max="32" width="21.625" style="298" customWidth="1"/>
    <col min="33" max="33" width="26.875" style="298" customWidth="1"/>
    <col min="34" max="34" width="88.875" style="298" customWidth="1"/>
    <col min="35" max="35" width="75.625" style="298" customWidth="1"/>
    <col min="36" max="36" width="64.375" style="298" customWidth="1"/>
    <col min="37" max="37" width="33.875" style="299" customWidth="1"/>
    <col min="38" max="38" width="31.125" style="300" customWidth="1"/>
    <col min="39" max="16384" width="11" style="301"/>
  </cols>
  <sheetData>
    <row r="1" spans="1:38" ht="21" x14ac:dyDescent="0.25">
      <c r="A1" s="296"/>
      <c r="B1" s="6"/>
      <c r="C1" s="297" t="s">
        <v>14616</v>
      </c>
      <c r="S1" s="298" t="s">
        <v>7385</v>
      </c>
    </row>
    <row r="2" spans="1:38" x14ac:dyDescent="0.25">
      <c r="A2" s="296"/>
      <c r="B2" s="193" t="s">
        <v>7310</v>
      </c>
      <c r="D2" s="34"/>
      <c r="E2" s="6"/>
      <c r="F2" s="6"/>
      <c r="G2" s="6"/>
      <c r="AH2" s="298" t="s">
        <v>7400</v>
      </c>
      <c r="AI2" s="298" t="s">
        <v>7401</v>
      </c>
      <c r="AJ2" s="298" t="s">
        <v>7402</v>
      </c>
    </row>
    <row r="3" spans="1:38" ht="23.25" x14ac:dyDescent="0.25">
      <c r="A3" s="296"/>
      <c r="B3" s="302" t="s">
        <v>14617</v>
      </c>
      <c r="C3" s="302"/>
      <c r="D3" s="303"/>
      <c r="E3" s="304"/>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row>
    <row r="4" spans="1:38" x14ac:dyDescent="0.25">
      <c r="A4" s="296"/>
      <c r="B4" s="305"/>
      <c r="C4" s="305"/>
      <c r="D4" s="306">
        <v>1</v>
      </c>
      <c r="E4" s="306">
        <v>2</v>
      </c>
      <c r="F4" s="306">
        <v>3</v>
      </c>
      <c r="G4" s="306">
        <v>4</v>
      </c>
      <c r="H4" s="306">
        <v>5</v>
      </c>
      <c r="I4" s="306">
        <v>6</v>
      </c>
      <c r="J4" s="306">
        <v>7</v>
      </c>
      <c r="K4" s="306">
        <v>8</v>
      </c>
      <c r="L4" s="306">
        <v>9</v>
      </c>
      <c r="M4" s="306">
        <v>10</v>
      </c>
      <c r="N4" s="306">
        <v>11</v>
      </c>
      <c r="O4" s="306">
        <v>12</v>
      </c>
      <c r="P4" s="306">
        <v>13</v>
      </c>
      <c r="Q4" s="306">
        <v>14</v>
      </c>
      <c r="R4" s="306">
        <v>15</v>
      </c>
      <c r="S4" s="306">
        <v>16</v>
      </c>
      <c r="T4" s="306">
        <v>17</v>
      </c>
      <c r="U4" s="306">
        <v>18</v>
      </c>
      <c r="V4" s="306">
        <v>19</v>
      </c>
      <c r="W4" s="306">
        <v>20</v>
      </c>
      <c r="X4" s="306">
        <v>21</v>
      </c>
      <c r="Y4" s="306">
        <v>22</v>
      </c>
      <c r="Z4" s="306">
        <v>23</v>
      </c>
      <c r="AA4" s="306">
        <v>24</v>
      </c>
      <c r="AB4" s="306">
        <v>25</v>
      </c>
      <c r="AC4" s="306">
        <v>26</v>
      </c>
      <c r="AD4" s="306">
        <v>27</v>
      </c>
      <c r="AE4" s="306">
        <v>28</v>
      </c>
      <c r="AF4" s="306">
        <v>29</v>
      </c>
      <c r="AG4" s="306">
        <v>30</v>
      </c>
      <c r="AH4" s="306">
        <v>31</v>
      </c>
      <c r="AI4" s="306">
        <v>32</v>
      </c>
      <c r="AJ4" s="306">
        <v>33</v>
      </c>
      <c r="AK4" s="306">
        <v>34</v>
      </c>
      <c r="AL4" s="306">
        <v>36</v>
      </c>
    </row>
    <row r="5" spans="1:38" ht="30" x14ac:dyDescent="0.25">
      <c r="A5" s="296"/>
      <c r="B5" s="307" t="s">
        <v>27</v>
      </c>
      <c r="C5" s="307" t="s">
        <v>25</v>
      </c>
      <c r="D5" s="307" t="s">
        <v>24</v>
      </c>
      <c r="E5" s="307" t="s">
        <v>25</v>
      </c>
      <c r="F5" s="307" t="s">
        <v>7325</v>
      </c>
      <c r="G5" s="307" t="s">
        <v>7326</v>
      </c>
      <c r="H5" s="307" t="s">
        <v>7327</v>
      </c>
      <c r="I5" s="307" t="s">
        <v>7328</v>
      </c>
      <c r="J5" s="307" t="s">
        <v>27</v>
      </c>
      <c r="K5" s="307" t="s">
        <v>28</v>
      </c>
      <c r="L5" s="307" t="s">
        <v>7329</v>
      </c>
      <c r="M5" s="308" t="s">
        <v>33</v>
      </c>
      <c r="N5" s="309" t="s">
        <v>7330</v>
      </c>
      <c r="O5" s="310" t="s">
        <v>34</v>
      </c>
      <c r="P5" s="308" t="s">
        <v>35</v>
      </c>
      <c r="Q5" s="309" t="s">
        <v>7331</v>
      </c>
      <c r="R5" s="310" t="s">
        <v>36</v>
      </c>
      <c r="S5" s="308" t="s">
        <v>37</v>
      </c>
      <c r="T5" s="309" t="s">
        <v>7332</v>
      </c>
      <c r="U5" s="310" t="s">
        <v>38</v>
      </c>
      <c r="V5" s="308" t="s">
        <v>45</v>
      </c>
      <c r="W5" s="309" t="s">
        <v>7333</v>
      </c>
      <c r="X5" s="310" t="s">
        <v>46</v>
      </c>
      <c r="Y5" s="308" t="s">
        <v>7334</v>
      </c>
      <c r="Z5" s="309" t="s">
        <v>7335</v>
      </c>
      <c r="AA5" s="310" t="s">
        <v>7336</v>
      </c>
      <c r="AB5" s="308" t="s">
        <v>7337</v>
      </c>
      <c r="AC5" s="309" t="s">
        <v>7338</v>
      </c>
      <c r="AD5" s="310" t="s">
        <v>7339</v>
      </c>
      <c r="AE5" s="307" t="s">
        <v>7340</v>
      </c>
      <c r="AF5" s="307" t="s">
        <v>7341</v>
      </c>
      <c r="AG5" s="307" t="s">
        <v>7342</v>
      </c>
      <c r="AH5" s="308" t="s">
        <v>7343</v>
      </c>
      <c r="AI5" s="309" t="s">
        <v>7344</v>
      </c>
      <c r="AJ5" s="310" t="s">
        <v>7345</v>
      </c>
      <c r="AK5" s="307" t="s">
        <v>7346</v>
      </c>
      <c r="AL5" s="311" t="s">
        <v>7347</v>
      </c>
    </row>
    <row r="6" spans="1:38" ht="117" customHeight="1" x14ac:dyDescent="0.25">
      <c r="A6" s="312"/>
      <c r="B6" s="23" t="s">
        <v>4062</v>
      </c>
      <c r="C6" s="24">
        <v>65</v>
      </c>
      <c r="D6" s="26" t="str">
        <f t="shared" ref="D6:AL6" si="0">IFERROR(INDEX(D7:D292,MATCH($C6,$C$7:$C$292,0)),"Question non trouvée")</f>
        <v>Q149</v>
      </c>
      <c r="E6" s="26">
        <f t="shared" si="0"/>
        <v>149</v>
      </c>
      <c r="F6" s="26" t="str">
        <f t="shared" si="0"/>
        <v>T2</v>
      </c>
      <c r="G6" s="26" t="str">
        <f t="shared" si="0"/>
        <v>Socle pédagogique</v>
      </c>
      <c r="H6" s="313" t="str">
        <f t="shared" si="0"/>
        <v>Autonomie, outils et manger-main</v>
      </c>
      <c r="I6" s="26" t="str">
        <f t="shared" si="0"/>
        <v>Outils efficaces et ustensiles adaptés</v>
      </c>
      <c r="J6" s="313" t="str">
        <f t="shared" si="0"/>
        <v>Dysphagie</v>
      </c>
      <c r="K6" s="26" t="str">
        <f t="shared" si="0"/>
        <v>Besoin : Dysphagie ; Outil/ustensile : Cuillère adaptée/petite bouchée ; Utilité : Contrôle volume en bouche. ; Risque si absent : Fausse route.</v>
      </c>
      <c r="L6" s="26" t="str">
        <f t="shared" si="0"/>
        <v>Non spécifique</v>
      </c>
      <c r="M6" s="314" t="str">
        <f t="shared" si="0"/>
        <v>Explique comment maîtriser « Dysphagie » dans une démarche professionnelle en textures modifiées.</v>
      </c>
      <c r="N6" s="315" t="str">
        <f t="shared" si="0"/>
        <v>Comment appliques-tu « Dysphagie » en situation de production, service ou accompagnement ?</v>
      </c>
      <c r="O6" s="316" t="str">
        <f t="shared" si="0"/>
        <v>Sur le terrain, que dois-tu faire ou vérifier pour « Dysphagie » ?</v>
      </c>
      <c r="P6" s="314" t="str">
        <f t="shared" si="0"/>
        <v>Répondre avec le besoin, le risque, le contrôle, la limite métier, la preuve attendue et la transmission.</v>
      </c>
      <c r="Q6" s="315" t="str">
        <f t="shared" si="0"/>
        <v>Répondre avec une action concrète, un point de contrôle et une information à transmettre.</v>
      </c>
      <c r="R6" s="316" t="str">
        <f t="shared" si="0"/>
        <v>Réponse courte en langage terrain : ce que je vois, ce que je fais, qui je préviens.</v>
      </c>
      <c r="S6" s="314" t="str">
        <f t="shared" si="0"/>
        <v>Notion : Dysphagie. ; Besoin / objectif : Dysphagie. ; Action professionnelle : appliquer la prescription et la consigne validée. ; Contrôle observable : Contrôle volume en bouche. ; Risque / limite : Fausse route. ; Validation / preuve : Observation terrain / fiche de suivi / transmission.. ; Responsable : Salle / ergothérapie / cuisine. ; Source : SRC_DOCUMENT_SOURCE</v>
      </c>
      <c r="T6" s="315" t="str">
        <f t="shared" si="0"/>
        <v>Objectif : Fausse route. ; Action : appliquer la prescription en production, service ou accompagnement. ; Contrôle : Dysphagie - Fausse route.. ; Transmission : prévenir cuisine, soins ou responsable si écart. ; Trace : noter ou faire remonter l'observation utile.</v>
      </c>
      <c r="U6" s="316" t="str">
        <f t="shared" si="0"/>
        <v>Je vérifie : Dysphagie. ; Je respecte : la prescription ou la consigne donnée. ; Je contrôle : Dysphagie. ; Si écart : je préviens le responsable, les soins ou le formateur. ; Je transmets : ce que j'ai vu, corrigé ou fait remonter.</v>
      </c>
      <c r="V6" s="314" t="str">
        <f t="shared" si="0"/>
        <v>Dysphagie : besoin → risque → contrôle → preuve.</v>
      </c>
      <c r="W6" s="315" t="str">
        <f t="shared" si="0"/>
        <v>Dysphagie : action → contrôle → transmission.</v>
      </c>
      <c r="X6" s="316" t="str">
        <f t="shared" si="0"/>
        <v>Dysphagie : je vérifie, je fais, je préviens.</v>
      </c>
      <c r="Y6" s="314" t="str">
        <f t="shared" si="0"/>
        <v>Complète avec la responsabilité, la preuve et le risque associé à « Dysphagie ».</v>
      </c>
      <c r="Z6" s="315" t="str">
        <f t="shared" si="0"/>
        <v>Ajoute un contrôle observable ou une transmission pour « Dysphagie ».</v>
      </c>
      <c r="AA6" s="316" t="str">
        <f t="shared" si="0"/>
        <v>Précise ce que tu fais si tu constates un écart sur « Dysphagie ».</v>
      </c>
      <c r="AB6" s="314" t="str">
        <f t="shared" si="0"/>
        <v>Quelle preuve ou quel contrôle permet de sécuriser « Dysphagie » ?</v>
      </c>
      <c r="AC6" s="315" t="str">
        <f t="shared" si="0"/>
        <v>Quel contrôle terrain dois-tu citer pour « Dysphagie » ?</v>
      </c>
      <c r="AD6" s="316" t="str">
        <f t="shared" si="0"/>
        <v>Qui préviens-tu si « Dysphagie » n’est pas conforme ?</v>
      </c>
      <c r="AE6" s="26" t="str">
        <f t="shared" si="0"/>
        <v>Salle / ergothérapie / cuisine</v>
      </c>
      <c r="AF6" s="26" t="str">
        <f t="shared" si="0"/>
        <v>Fausse route.</v>
      </c>
      <c r="AG6" s="26" t="str">
        <f t="shared" si="0"/>
        <v>Observation terrain / fiche de suivi / transmission.</v>
      </c>
      <c r="AH6" s="314" t="str">
        <f t="shared" si="0"/>
        <v>Exemple de réponse PRO : pour « Dysphagie », je vérifie d’abord la prescription, le niveau IDDSI ou la consigne validée. Je contrôle en situation réelle : Fausse route. Le risque à éviter est : Fausse route. Je m’appuie sur la preuve suivante : Observation terrain / fiche de suivi / transmission. Si l’écart persiste, je corrige, je bloque la sortie si nécessaire et je transmets au responsable concerné.</v>
      </c>
      <c r="AI6" s="317" t="str">
        <f t="shared" si="0"/>
        <v>Exemple de réponse intermédiaire : pour « Dysphagie », j’applique la consigne puis je vérifie : Fausse route. Je compare le résultat obtenu avec ce qui est demandé et je signale tout écart avant service. Je transmets l’information utile et je garde comme repère : Observation terrain / fiche de suivi / transmission.</v>
      </c>
      <c r="AJ6" s="316" t="str">
        <f t="shared" si="0"/>
        <v>Exemple de réponse CFA : pour « Dysphagie », je regarde la consigne, je contrôle : Fausse route. Si ce n’est pas bon ou si j’ai un doute, je ne laisse pas partir sans prévenir le responsable, les soins ou le formateur.</v>
      </c>
      <c r="AK6" s="26" t="str">
        <f t="shared" si="0"/>
        <v>SRC_DOCUMENT_SOURCE</v>
      </c>
      <c r="AL6" s="26" t="str">
        <f t="shared" si="0"/>
        <v>Dysphagie - Fausse route.</v>
      </c>
    </row>
    <row r="7" spans="1:38" ht="15.75" x14ac:dyDescent="0.25">
      <c r="A7" s="318" t="s">
        <v>7953</v>
      </c>
      <c r="B7" s="296" t="str">
        <f>H7</f>
        <v>Textures modifiées — général</v>
      </c>
      <c r="C7" s="319">
        <v>1</v>
      </c>
      <c r="D7" s="320" t="s">
        <v>431</v>
      </c>
      <c r="E7" s="320">
        <v>20</v>
      </c>
      <c r="F7" s="320" t="s">
        <v>7372</v>
      </c>
      <c r="G7" s="320" t="s">
        <v>7753</v>
      </c>
      <c r="H7" s="320" t="s">
        <v>7754</v>
      </c>
      <c r="I7" s="320" t="s">
        <v>7755</v>
      </c>
      <c r="J7" s="320" t="s">
        <v>7953</v>
      </c>
      <c r="K7" s="320" t="s">
        <v>7954</v>
      </c>
      <c r="L7" s="320" t="s">
        <v>7663</v>
      </c>
      <c r="M7" s="320" t="s">
        <v>7955</v>
      </c>
      <c r="N7" s="320" t="s">
        <v>7956</v>
      </c>
      <c r="O7" s="320" t="s">
        <v>7957</v>
      </c>
      <c r="P7" s="320" t="s">
        <v>7382</v>
      </c>
      <c r="Q7" s="320" t="s">
        <v>7383</v>
      </c>
      <c r="R7" s="320" t="s">
        <v>7384</v>
      </c>
      <c r="S7" s="320" t="s">
        <v>7958</v>
      </c>
      <c r="T7" s="320" t="s">
        <v>7959</v>
      </c>
      <c r="U7" s="320" t="s">
        <v>7960</v>
      </c>
      <c r="V7" s="320" t="s">
        <v>7961</v>
      </c>
      <c r="W7" s="320" t="s">
        <v>7962</v>
      </c>
      <c r="X7" s="320" t="s">
        <v>7963</v>
      </c>
      <c r="Y7" s="320" t="s">
        <v>7964</v>
      </c>
      <c r="Z7" s="320" t="s">
        <v>7965</v>
      </c>
      <c r="AA7" s="320" t="s">
        <v>7966</v>
      </c>
      <c r="AB7" s="320" t="s">
        <v>7967</v>
      </c>
      <c r="AC7" s="320" t="s">
        <v>7968</v>
      </c>
      <c r="AD7" s="320" t="s">
        <v>7969</v>
      </c>
      <c r="AE7" s="320" t="s">
        <v>7970</v>
      </c>
      <c r="AF7" s="320" t="s">
        <v>7971</v>
      </c>
      <c r="AG7" s="320" t="s">
        <v>7972</v>
      </c>
      <c r="AH7" s="320" t="s">
        <v>7973</v>
      </c>
      <c r="AI7" s="320" t="s">
        <v>7974</v>
      </c>
      <c r="AJ7" s="320" t="s">
        <v>7975</v>
      </c>
      <c r="AK7" s="321" t="s">
        <v>7778</v>
      </c>
      <c r="AL7" s="322" t="s">
        <v>7976</v>
      </c>
    </row>
    <row r="8" spans="1:38" ht="15.75" x14ac:dyDescent="0.25">
      <c r="A8" s="318" t="s">
        <v>8085</v>
      </c>
      <c r="B8" s="296" t="str">
        <f t="shared" ref="B8:B71" si="1">H8</f>
        <v>Santé, nutrition et hydratation</v>
      </c>
      <c r="C8" s="319">
        <v>2</v>
      </c>
      <c r="D8" s="320" t="s">
        <v>508</v>
      </c>
      <c r="E8" s="320">
        <v>25</v>
      </c>
      <c r="F8" s="320" t="s">
        <v>7372</v>
      </c>
      <c r="G8" s="320" t="s">
        <v>7373</v>
      </c>
      <c r="H8" s="320" t="s">
        <v>8083</v>
      </c>
      <c r="I8" s="320" t="s">
        <v>8084</v>
      </c>
      <c r="J8" s="320" t="s">
        <v>8085</v>
      </c>
      <c r="K8" s="320" t="s">
        <v>8086</v>
      </c>
      <c r="L8" s="320" t="s">
        <v>7663</v>
      </c>
      <c r="M8" s="320" t="s">
        <v>8087</v>
      </c>
      <c r="N8" s="320" t="s">
        <v>8088</v>
      </c>
      <c r="O8" s="320" t="s">
        <v>8089</v>
      </c>
      <c r="P8" s="320" t="s">
        <v>7382</v>
      </c>
      <c r="Q8" s="320" t="s">
        <v>7383</v>
      </c>
      <c r="R8" s="320" t="s">
        <v>7384</v>
      </c>
      <c r="S8" s="320" t="s">
        <v>8090</v>
      </c>
      <c r="T8" s="320" t="s">
        <v>8091</v>
      </c>
      <c r="U8" s="320" t="s">
        <v>8092</v>
      </c>
      <c r="V8" s="320" t="s">
        <v>8093</v>
      </c>
      <c r="W8" s="320" t="s">
        <v>8094</v>
      </c>
      <c r="X8" s="320" t="s">
        <v>8095</v>
      </c>
      <c r="Y8" s="320" t="s">
        <v>8096</v>
      </c>
      <c r="Z8" s="320" t="s">
        <v>8097</v>
      </c>
      <c r="AA8" s="320" t="s">
        <v>8098</v>
      </c>
      <c r="AB8" s="320" t="s">
        <v>8099</v>
      </c>
      <c r="AC8" s="320" t="s">
        <v>8100</v>
      </c>
      <c r="AD8" s="320" t="s">
        <v>8101</v>
      </c>
      <c r="AE8" s="320" t="s">
        <v>8102</v>
      </c>
      <c r="AF8" s="320" t="s">
        <v>8103</v>
      </c>
      <c r="AG8" s="320" t="s">
        <v>8104</v>
      </c>
      <c r="AH8" s="320" t="s">
        <v>8105</v>
      </c>
      <c r="AI8" s="320" t="s">
        <v>8106</v>
      </c>
      <c r="AJ8" s="320" t="s">
        <v>8107</v>
      </c>
      <c r="AK8" s="321" t="s">
        <v>7778</v>
      </c>
      <c r="AL8" s="322" t="s">
        <v>8108</v>
      </c>
    </row>
    <row r="9" spans="1:38" ht="15.75" x14ac:dyDescent="0.25">
      <c r="A9" s="318" t="s">
        <v>8599</v>
      </c>
      <c r="B9" s="296" t="str">
        <f t="shared" si="1"/>
        <v>Qualité du repas, appétence et identification</v>
      </c>
      <c r="C9" s="319">
        <v>3</v>
      </c>
      <c r="D9" s="320" t="s">
        <v>839</v>
      </c>
      <c r="E9" s="320">
        <v>47</v>
      </c>
      <c r="F9" s="320" t="s">
        <v>7372</v>
      </c>
      <c r="G9" s="320" t="s">
        <v>7753</v>
      </c>
      <c r="H9" s="320" t="s">
        <v>8367</v>
      </c>
      <c r="I9" s="320" t="s">
        <v>8368</v>
      </c>
      <c r="J9" s="320" t="s">
        <v>8599</v>
      </c>
      <c r="K9" s="320" t="s">
        <v>8600</v>
      </c>
      <c r="L9" s="320" t="s">
        <v>7663</v>
      </c>
      <c r="M9" s="320" t="s">
        <v>8601</v>
      </c>
      <c r="N9" s="320" t="s">
        <v>8602</v>
      </c>
      <c r="O9" s="320" t="s">
        <v>8603</v>
      </c>
      <c r="P9" s="320" t="s">
        <v>7382</v>
      </c>
      <c r="Q9" s="320" t="s">
        <v>7383</v>
      </c>
      <c r="R9" s="320" t="s">
        <v>7384</v>
      </c>
      <c r="S9" s="320" t="s">
        <v>8604</v>
      </c>
      <c r="T9" s="320" t="s">
        <v>8605</v>
      </c>
      <c r="U9" s="320" t="s">
        <v>8606</v>
      </c>
      <c r="V9" s="320" t="s">
        <v>8607</v>
      </c>
      <c r="W9" s="320" t="s">
        <v>8608</v>
      </c>
      <c r="X9" s="320" t="s">
        <v>8609</v>
      </c>
      <c r="Y9" s="320" t="s">
        <v>8610</v>
      </c>
      <c r="Z9" s="320" t="s">
        <v>8611</v>
      </c>
      <c r="AA9" s="320" t="s">
        <v>8612</v>
      </c>
      <c r="AB9" s="320" t="s">
        <v>8613</v>
      </c>
      <c r="AC9" s="320" t="s">
        <v>8614</v>
      </c>
      <c r="AD9" s="320" t="s">
        <v>8615</v>
      </c>
      <c r="AE9" s="320" t="s">
        <v>7397</v>
      </c>
      <c r="AF9" s="320" t="s">
        <v>8103</v>
      </c>
      <c r="AG9" s="320" t="s">
        <v>8616</v>
      </c>
      <c r="AH9" s="320" t="s">
        <v>8617</v>
      </c>
      <c r="AI9" s="320" t="s">
        <v>8618</v>
      </c>
      <c r="AJ9" s="320" t="s">
        <v>8619</v>
      </c>
      <c r="AK9" s="321" t="s">
        <v>7778</v>
      </c>
      <c r="AL9" s="322" t="s">
        <v>8620</v>
      </c>
    </row>
    <row r="10" spans="1:38" ht="15.75" x14ac:dyDescent="0.25">
      <c r="A10" s="318" t="s">
        <v>8672</v>
      </c>
      <c r="B10" s="296" t="str">
        <f t="shared" si="1"/>
        <v>Production cuisine, hygiène et PMS</v>
      </c>
      <c r="C10" s="319">
        <v>4</v>
      </c>
      <c r="D10" s="320" t="s">
        <v>884</v>
      </c>
      <c r="E10" s="320">
        <v>50</v>
      </c>
      <c r="F10" s="320" t="s">
        <v>7372</v>
      </c>
      <c r="G10" s="320" t="s">
        <v>7373</v>
      </c>
      <c r="H10" s="320" t="s">
        <v>8645</v>
      </c>
      <c r="I10" s="320" t="s">
        <v>8646</v>
      </c>
      <c r="J10" s="320" t="s">
        <v>8672</v>
      </c>
      <c r="K10" s="320" t="s">
        <v>8673</v>
      </c>
      <c r="L10" s="320" t="s">
        <v>7663</v>
      </c>
      <c r="M10" s="320" t="s">
        <v>8674</v>
      </c>
      <c r="N10" s="320" t="s">
        <v>8675</v>
      </c>
      <c r="O10" s="320" t="s">
        <v>8676</v>
      </c>
      <c r="P10" s="320" t="s">
        <v>7382</v>
      </c>
      <c r="Q10" s="320" t="s">
        <v>7383</v>
      </c>
      <c r="R10" s="320" t="s">
        <v>7384</v>
      </c>
      <c r="S10" s="320" t="s">
        <v>8677</v>
      </c>
      <c r="T10" s="320" t="s">
        <v>8678</v>
      </c>
      <c r="U10" s="320" t="s">
        <v>8679</v>
      </c>
      <c r="V10" s="320" t="s">
        <v>8680</v>
      </c>
      <c r="W10" s="320" t="s">
        <v>8681</v>
      </c>
      <c r="X10" s="320" t="s">
        <v>8682</v>
      </c>
      <c r="Y10" s="320" t="s">
        <v>8683</v>
      </c>
      <c r="Z10" s="320" t="s">
        <v>8684</v>
      </c>
      <c r="AA10" s="320" t="s">
        <v>8685</v>
      </c>
      <c r="AB10" s="320" t="s">
        <v>8686</v>
      </c>
      <c r="AC10" s="320" t="s">
        <v>8687</v>
      </c>
      <c r="AD10" s="320" t="s">
        <v>8688</v>
      </c>
      <c r="AE10" s="320" t="s">
        <v>8664</v>
      </c>
      <c r="AF10" s="320" t="s">
        <v>8689</v>
      </c>
      <c r="AG10" s="320" t="s">
        <v>8690</v>
      </c>
      <c r="AH10" s="320" t="s">
        <v>8691</v>
      </c>
      <c r="AI10" s="320" t="s">
        <v>8692</v>
      </c>
      <c r="AJ10" s="320" t="s">
        <v>8693</v>
      </c>
      <c r="AK10" s="321" t="s">
        <v>7778</v>
      </c>
      <c r="AL10" s="322" t="s">
        <v>8694</v>
      </c>
    </row>
    <row r="11" spans="1:38" ht="15.75" x14ac:dyDescent="0.25">
      <c r="A11" s="318" t="s">
        <v>8927</v>
      </c>
      <c r="B11" s="296" t="str">
        <f t="shared" si="1"/>
        <v>Service, accompagnement et observation</v>
      </c>
      <c r="C11" s="319">
        <v>5</v>
      </c>
      <c r="D11" s="320" t="s">
        <v>1096</v>
      </c>
      <c r="E11" s="320">
        <v>61</v>
      </c>
      <c r="F11" s="320" t="s">
        <v>7372</v>
      </c>
      <c r="G11" s="320" t="s">
        <v>7373</v>
      </c>
      <c r="H11" s="320" t="s">
        <v>8925</v>
      </c>
      <c r="I11" s="320" t="s">
        <v>8926</v>
      </c>
      <c r="J11" s="320" t="s">
        <v>8927</v>
      </c>
      <c r="K11" s="320" t="s">
        <v>8928</v>
      </c>
      <c r="L11" s="320" t="s">
        <v>7663</v>
      </c>
      <c r="M11" s="320" t="s">
        <v>8929</v>
      </c>
      <c r="N11" s="320" t="s">
        <v>8930</v>
      </c>
      <c r="O11" s="320" t="s">
        <v>8931</v>
      </c>
      <c r="P11" s="320" t="s">
        <v>7382</v>
      </c>
      <c r="Q11" s="320" t="s">
        <v>7383</v>
      </c>
      <c r="R11" s="320" t="s">
        <v>7384</v>
      </c>
      <c r="S11" s="320" t="s">
        <v>8932</v>
      </c>
      <c r="T11" s="320" t="s">
        <v>8933</v>
      </c>
      <c r="U11" s="320" t="s">
        <v>8934</v>
      </c>
      <c r="V11" s="320" t="s">
        <v>8935</v>
      </c>
      <c r="W11" s="320" t="s">
        <v>8936</v>
      </c>
      <c r="X11" s="320" t="s">
        <v>8937</v>
      </c>
      <c r="Y11" s="320" t="s">
        <v>8938</v>
      </c>
      <c r="Z11" s="320" t="s">
        <v>8939</v>
      </c>
      <c r="AA11" s="320" t="s">
        <v>8940</v>
      </c>
      <c r="AB11" s="320" t="s">
        <v>8941</v>
      </c>
      <c r="AC11" s="320" t="s">
        <v>8942</v>
      </c>
      <c r="AD11" s="320" t="s">
        <v>8943</v>
      </c>
      <c r="AE11" s="320" t="s">
        <v>8266</v>
      </c>
      <c r="AF11" s="320" t="s">
        <v>8944</v>
      </c>
      <c r="AG11" s="320" t="s">
        <v>8945</v>
      </c>
      <c r="AH11" s="320" t="s">
        <v>8946</v>
      </c>
      <c r="AI11" s="320" t="s">
        <v>8947</v>
      </c>
      <c r="AJ11" s="320" t="s">
        <v>8948</v>
      </c>
      <c r="AK11" s="321" t="s">
        <v>7778</v>
      </c>
      <c r="AL11" s="322" t="s">
        <v>8949</v>
      </c>
    </row>
    <row r="12" spans="1:38" ht="15.75" x14ac:dyDescent="0.25">
      <c r="A12" s="318" t="s">
        <v>9024</v>
      </c>
      <c r="B12" s="296" t="str">
        <f t="shared" si="1"/>
        <v>Service, accompagnement et observation</v>
      </c>
      <c r="C12" s="319">
        <v>6</v>
      </c>
      <c r="D12" s="320" t="s">
        <v>1174</v>
      </c>
      <c r="E12" s="320">
        <v>65</v>
      </c>
      <c r="F12" s="320" t="s">
        <v>7372</v>
      </c>
      <c r="G12" s="320" t="s">
        <v>7373</v>
      </c>
      <c r="H12" s="320" t="s">
        <v>8925</v>
      </c>
      <c r="I12" s="320" t="s">
        <v>8926</v>
      </c>
      <c r="J12" s="320" t="s">
        <v>9024</v>
      </c>
      <c r="K12" s="320" t="s">
        <v>9025</v>
      </c>
      <c r="L12" s="320" t="s">
        <v>7663</v>
      </c>
      <c r="M12" s="320" t="s">
        <v>9026</v>
      </c>
      <c r="N12" s="320" t="s">
        <v>9027</v>
      </c>
      <c r="O12" s="320" t="s">
        <v>9028</v>
      </c>
      <c r="P12" s="320" t="s">
        <v>7382</v>
      </c>
      <c r="Q12" s="320" t="s">
        <v>7383</v>
      </c>
      <c r="R12" s="320" t="s">
        <v>7384</v>
      </c>
      <c r="S12" s="320" t="s">
        <v>9029</v>
      </c>
      <c r="T12" s="320" t="s">
        <v>9030</v>
      </c>
      <c r="U12" s="320" t="s">
        <v>9031</v>
      </c>
      <c r="V12" s="320" t="s">
        <v>9032</v>
      </c>
      <c r="W12" s="320" t="s">
        <v>9033</v>
      </c>
      <c r="X12" s="320" t="s">
        <v>9034</v>
      </c>
      <c r="Y12" s="320" t="s">
        <v>9035</v>
      </c>
      <c r="Z12" s="320" t="s">
        <v>9036</v>
      </c>
      <c r="AA12" s="320" t="s">
        <v>9037</v>
      </c>
      <c r="AB12" s="320" t="s">
        <v>9038</v>
      </c>
      <c r="AC12" s="320" t="s">
        <v>9039</v>
      </c>
      <c r="AD12" s="320" t="s">
        <v>9040</v>
      </c>
      <c r="AE12" s="320" t="s">
        <v>8266</v>
      </c>
      <c r="AF12" s="320" t="s">
        <v>9041</v>
      </c>
      <c r="AG12" s="320" t="s">
        <v>9042</v>
      </c>
      <c r="AH12" s="320" t="s">
        <v>9043</v>
      </c>
      <c r="AI12" s="320" t="s">
        <v>9044</v>
      </c>
      <c r="AJ12" s="320" t="s">
        <v>9045</v>
      </c>
      <c r="AK12" s="321" t="s">
        <v>7778</v>
      </c>
      <c r="AL12" s="322" t="s">
        <v>9046</v>
      </c>
    </row>
    <row r="13" spans="1:38" ht="15.75" x14ac:dyDescent="0.25">
      <c r="A13" s="318" t="s">
        <v>9049</v>
      </c>
      <c r="B13" s="296" t="str">
        <f t="shared" si="1"/>
        <v>Service, accompagnement et observation</v>
      </c>
      <c r="C13" s="319">
        <v>7</v>
      </c>
      <c r="D13" s="320" t="s">
        <v>1193</v>
      </c>
      <c r="E13" s="320">
        <v>66</v>
      </c>
      <c r="F13" s="320" t="s">
        <v>7372</v>
      </c>
      <c r="G13" s="320" t="s">
        <v>7373</v>
      </c>
      <c r="H13" s="320" t="s">
        <v>8925</v>
      </c>
      <c r="I13" s="320" t="s">
        <v>8926</v>
      </c>
      <c r="J13" s="320" t="s">
        <v>9049</v>
      </c>
      <c r="K13" s="320" t="s">
        <v>9050</v>
      </c>
      <c r="L13" s="320" t="s">
        <v>7663</v>
      </c>
      <c r="M13" s="320" t="s">
        <v>9051</v>
      </c>
      <c r="N13" s="320" t="s">
        <v>9052</v>
      </c>
      <c r="O13" s="320" t="s">
        <v>9053</v>
      </c>
      <c r="P13" s="320" t="s">
        <v>7382</v>
      </c>
      <c r="Q13" s="320" t="s">
        <v>7383</v>
      </c>
      <c r="R13" s="320" t="s">
        <v>7384</v>
      </c>
      <c r="S13" s="320" t="s">
        <v>9054</v>
      </c>
      <c r="T13" s="320" t="s">
        <v>9055</v>
      </c>
      <c r="U13" s="320" t="s">
        <v>9056</v>
      </c>
      <c r="V13" s="320" t="s">
        <v>9057</v>
      </c>
      <c r="W13" s="320" t="s">
        <v>9058</v>
      </c>
      <c r="X13" s="320" t="s">
        <v>9059</v>
      </c>
      <c r="Y13" s="320" t="s">
        <v>9060</v>
      </c>
      <c r="Z13" s="320" t="s">
        <v>9061</v>
      </c>
      <c r="AA13" s="320" t="s">
        <v>9062</v>
      </c>
      <c r="AB13" s="320" t="s">
        <v>9063</v>
      </c>
      <c r="AC13" s="320" t="s">
        <v>9064</v>
      </c>
      <c r="AD13" s="320" t="s">
        <v>9065</v>
      </c>
      <c r="AE13" s="320" t="s">
        <v>8266</v>
      </c>
      <c r="AF13" s="320" t="s">
        <v>9066</v>
      </c>
      <c r="AG13" s="320" t="s">
        <v>9067</v>
      </c>
      <c r="AH13" s="320" t="s">
        <v>9068</v>
      </c>
      <c r="AI13" s="320" t="s">
        <v>9069</v>
      </c>
      <c r="AJ13" s="320" t="s">
        <v>9070</v>
      </c>
      <c r="AK13" s="321" t="s">
        <v>7778</v>
      </c>
      <c r="AL13" s="322" t="s">
        <v>9071</v>
      </c>
    </row>
    <row r="14" spans="1:38" ht="15.75" x14ac:dyDescent="0.25">
      <c r="A14" s="318" t="s">
        <v>9119</v>
      </c>
      <c r="B14" s="296" t="str">
        <f t="shared" si="1"/>
        <v>Service, accompagnement et observation</v>
      </c>
      <c r="C14" s="319">
        <v>8</v>
      </c>
      <c r="D14" s="320" t="s">
        <v>1255</v>
      </c>
      <c r="E14" s="320">
        <v>69</v>
      </c>
      <c r="F14" s="320" t="s">
        <v>7372</v>
      </c>
      <c r="G14" s="320" t="s">
        <v>7373</v>
      </c>
      <c r="H14" s="320" t="s">
        <v>8925</v>
      </c>
      <c r="I14" s="320" t="s">
        <v>8926</v>
      </c>
      <c r="J14" s="320" t="s">
        <v>9119</v>
      </c>
      <c r="K14" s="320" t="s">
        <v>9120</v>
      </c>
      <c r="L14" s="320" t="s">
        <v>7663</v>
      </c>
      <c r="M14" s="320" t="s">
        <v>9121</v>
      </c>
      <c r="N14" s="320" t="s">
        <v>9122</v>
      </c>
      <c r="O14" s="320" t="s">
        <v>9123</v>
      </c>
      <c r="P14" s="320" t="s">
        <v>7382</v>
      </c>
      <c r="Q14" s="320" t="s">
        <v>7383</v>
      </c>
      <c r="R14" s="320" t="s">
        <v>7384</v>
      </c>
      <c r="S14" s="320" t="s">
        <v>9124</v>
      </c>
      <c r="T14" s="320" t="s">
        <v>9125</v>
      </c>
      <c r="U14" s="320" t="s">
        <v>9126</v>
      </c>
      <c r="V14" s="320" t="s">
        <v>9127</v>
      </c>
      <c r="W14" s="320" t="s">
        <v>9128</v>
      </c>
      <c r="X14" s="320" t="s">
        <v>9129</v>
      </c>
      <c r="Y14" s="320" t="s">
        <v>9130</v>
      </c>
      <c r="Z14" s="320" t="s">
        <v>9131</v>
      </c>
      <c r="AA14" s="320" t="s">
        <v>9132</v>
      </c>
      <c r="AB14" s="320" t="s">
        <v>9133</v>
      </c>
      <c r="AC14" s="320" t="s">
        <v>9134</v>
      </c>
      <c r="AD14" s="320" t="s">
        <v>9135</v>
      </c>
      <c r="AE14" s="320" t="s">
        <v>8266</v>
      </c>
      <c r="AF14" s="320" t="s">
        <v>9136</v>
      </c>
      <c r="AG14" s="320" t="s">
        <v>9137</v>
      </c>
      <c r="AH14" s="320" t="s">
        <v>9138</v>
      </c>
      <c r="AI14" s="320" t="s">
        <v>9139</v>
      </c>
      <c r="AJ14" s="320" t="s">
        <v>9140</v>
      </c>
      <c r="AK14" s="321" t="s">
        <v>7778</v>
      </c>
      <c r="AL14" s="322" t="s">
        <v>9141</v>
      </c>
    </row>
    <row r="15" spans="1:38" ht="15.75" x14ac:dyDescent="0.25">
      <c r="A15" s="318" t="s">
        <v>9649</v>
      </c>
      <c r="B15" s="296" t="str">
        <f t="shared" si="1"/>
        <v>Éthique, bientraitance et repas</v>
      </c>
      <c r="C15" s="319">
        <v>9</v>
      </c>
      <c r="D15" s="320" t="s">
        <v>1596</v>
      </c>
      <c r="E15" s="320">
        <v>92</v>
      </c>
      <c r="F15" s="320" t="s">
        <v>7372</v>
      </c>
      <c r="G15" s="320" t="s">
        <v>7373</v>
      </c>
      <c r="H15" s="320" t="s">
        <v>9483</v>
      </c>
      <c r="I15" s="320" t="s">
        <v>9484</v>
      </c>
      <c r="J15" s="320" t="s">
        <v>9649</v>
      </c>
      <c r="K15" s="320" t="s">
        <v>9650</v>
      </c>
      <c r="L15" s="320" t="s">
        <v>7663</v>
      </c>
      <c r="M15" s="320" t="s">
        <v>9651</v>
      </c>
      <c r="N15" s="320" t="s">
        <v>9652</v>
      </c>
      <c r="O15" s="320" t="s">
        <v>9653</v>
      </c>
      <c r="P15" s="320" t="s">
        <v>7382</v>
      </c>
      <c r="Q15" s="320" t="s">
        <v>7383</v>
      </c>
      <c r="R15" s="320" t="s">
        <v>7384</v>
      </c>
      <c r="S15" s="320" t="s">
        <v>9654</v>
      </c>
      <c r="T15" s="320" t="s">
        <v>9655</v>
      </c>
      <c r="U15" s="320" t="s">
        <v>9656</v>
      </c>
      <c r="V15" s="320" t="s">
        <v>9657</v>
      </c>
      <c r="W15" s="320" t="s">
        <v>9658</v>
      </c>
      <c r="X15" s="320" t="s">
        <v>9659</v>
      </c>
      <c r="Y15" s="320" t="s">
        <v>9660</v>
      </c>
      <c r="Z15" s="320" t="s">
        <v>9661</v>
      </c>
      <c r="AA15" s="320" t="s">
        <v>9662</v>
      </c>
      <c r="AB15" s="320" t="s">
        <v>9663</v>
      </c>
      <c r="AC15" s="320" t="s">
        <v>9664</v>
      </c>
      <c r="AD15" s="320" t="s">
        <v>9665</v>
      </c>
      <c r="AE15" s="320" t="s">
        <v>9502</v>
      </c>
      <c r="AF15" s="320" t="s">
        <v>9666</v>
      </c>
      <c r="AG15" s="320" t="s">
        <v>9667</v>
      </c>
      <c r="AH15" s="320" t="s">
        <v>9668</v>
      </c>
      <c r="AI15" s="320" t="s">
        <v>9669</v>
      </c>
      <c r="AJ15" s="320" t="s">
        <v>9670</v>
      </c>
      <c r="AK15" s="321" t="s">
        <v>7778</v>
      </c>
      <c r="AL15" s="322" t="s">
        <v>9671</v>
      </c>
    </row>
    <row r="16" spans="1:38" ht="15.75" x14ac:dyDescent="0.25">
      <c r="A16" s="318" t="s">
        <v>9904</v>
      </c>
      <c r="B16" s="296" t="str">
        <f t="shared" si="1"/>
        <v>Coordination cuisine, soins et salle</v>
      </c>
      <c r="C16" s="319">
        <v>10</v>
      </c>
      <c r="D16" s="320" t="s">
        <v>1812</v>
      </c>
      <c r="E16" s="320">
        <v>103</v>
      </c>
      <c r="F16" s="320" t="s">
        <v>7372</v>
      </c>
      <c r="G16" s="320" t="s">
        <v>7373</v>
      </c>
      <c r="H16" s="320" t="s">
        <v>9769</v>
      </c>
      <c r="I16" s="320" t="s">
        <v>9770</v>
      </c>
      <c r="J16" s="320" t="s">
        <v>9904</v>
      </c>
      <c r="K16" s="320" t="s">
        <v>9905</v>
      </c>
      <c r="L16" s="320" t="s">
        <v>7663</v>
      </c>
      <c r="M16" s="320" t="s">
        <v>9906</v>
      </c>
      <c r="N16" s="320" t="s">
        <v>9907</v>
      </c>
      <c r="O16" s="320" t="s">
        <v>9908</v>
      </c>
      <c r="P16" s="320" t="s">
        <v>7382</v>
      </c>
      <c r="Q16" s="320" t="s">
        <v>7383</v>
      </c>
      <c r="R16" s="320" t="s">
        <v>7384</v>
      </c>
      <c r="S16" s="320" t="s">
        <v>9909</v>
      </c>
      <c r="T16" s="320" t="s">
        <v>9910</v>
      </c>
      <c r="U16" s="320" t="s">
        <v>9911</v>
      </c>
      <c r="V16" s="320" t="s">
        <v>9912</v>
      </c>
      <c r="W16" s="320" t="s">
        <v>9913</v>
      </c>
      <c r="X16" s="320" t="s">
        <v>9914</v>
      </c>
      <c r="Y16" s="320" t="s">
        <v>9915</v>
      </c>
      <c r="Z16" s="320" t="s">
        <v>9916</v>
      </c>
      <c r="AA16" s="320" t="s">
        <v>9917</v>
      </c>
      <c r="AB16" s="320" t="s">
        <v>9918</v>
      </c>
      <c r="AC16" s="320" t="s">
        <v>9919</v>
      </c>
      <c r="AD16" s="320" t="s">
        <v>9920</v>
      </c>
      <c r="AE16" s="320" t="s">
        <v>8266</v>
      </c>
      <c r="AF16" s="320" t="s">
        <v>9921</v>
      </c>
      <c r="AG16" s="320" t="s">
        <v>9230</v>
      </c>
      <c r="AH16" s="320" t="s">
        <v>9922</v>
      </c>
      <c r="AI16" s="320" t="s">
        <v>9923</v>
      </c>
      <c r="AJ16" s="320" t="s">
        <v>9924</v>
      </c>
      <c r="AK16" s="321" t="s">
        <v>7778</v>
      </c>
      <c r="AL16" s="322" t="s">
        <v>9925</v>
      </c>
    </row>
    <row r="17" spans="1:38" ht="15.75" x14ac:dyDescent="0.25">
      <c r="A17" s="318" t="s">
        <v>10043</v>
      </c>
      <c r="B17" s="296" t="str">
        <f t="shared" si="1"/>
        <v>Cadre réglementaire et ESMS</v>
      </c>
      <c r="C17" s="319">
        <v>11</v>
      </c>
      <c r="D17" s="320" t="s">
        <v>1923</v>
      </c>
      <c r="E17" s="320">
        <v>109</v>
      </c>
      <c r="F17" s="320" t="s">
        <v>7372</v>
      </c>
      <c r="G17" s="320" t="s">
        <v>10040</v>
      </c>
      <c r="H17" s="320" t="s">
        <v>10041</v>
      </c>
      <c r="I17" s="320" t="s">
        <v>10042</v>
      </c>
      <c r="J17" s="320" t="s">
        <v>10043</v>
      </c>
      <c r="K17" s="320" t="s">
        <v>10044</v>
      </c>
      <c r="L17" s="320" t="s">
        <v>7663</v>
      </c>
      <c r="M17" s="320" t="s">
        <v>10045</v>
      </c>
      <c r="N17" s="320" t="s">
        <v>10046</v>
      </c>
      <c r="O17" s="320" t="s">
        <v>10047</v>
      </c>
      <c r="P17" s="320" t="s">
        <v>7382</v>
      </c>
      <c r="Q17" s="320" t="s">
        <v>7383</v>
      </c>
      <c r="R17" s="320" t="s">
        <v>7384</v>
      </c>
      <c r="S17" s="320" t="s">
        <v>10048</v>
      </c>
      <c r="T17" s="320" t="s">
        <v>10049</v>
      </c>
      <c r="U17" s="320" t="s">
        <v>10050</v>
      </c>
      <c r="V17" s="320" t="s">
        <v>10051</v>
      </c>
      <c r="W17" s="320" t="s">
        <v>10052</v>
      </c>
      <c r="X17" s="320" t="s">
        <v>10053</v>
      </c>
      <c r="Y17" s="320" t="s">
        <v>10054</v>
      </c>
      <c r="Z17" s="320" t="s">
        <v>10055</v>
      </c>
      <c r="AA17" s="320" t="s">
        <v>10056</v>
      </c>
      <c r="AB17" s="320" t="s">
        <v>10057</v>
      </c>
      <c r="AC17" s="320" t="s">
        <v>10058</v>
      </c>
      <c r="AD17" s="320" t="s">
        <v>10059</v>
      </c>
      <c r="AE17" s="320" t="s">
        <v>8266</v>
      </c>
      <c r="AF17" s="320" t="s">
        <v>10060</v>
      </c>
      <c r="AG17" s="320" t="s">
        <v>9230</v>
      </c>
      <c r="AH17" s="320" t="s">
        <v>10061</v>
      </c>
      <c r="AI17" s="320" t="s">
        <v>10062</v>
      </c>
      <c r="AJ17" s="320" t="s">
        <v>10063</v>
      </c>
      <c r="AK17" s="321" t="s">
        <v>7778</v>
      </c>
      <c r="AL17" s="322" t="s">
        <v>10064</v>
      </c>
    </row>
    <row r="18" spans="1:38" ht="15.75" x14ac:dyDescent="0.25">
      <c r="A18" s="318" t="s">
        <v>10267</v>
      </c>
      <c r="B18" s="296" t="str">
        <f t="shared" si="1"/>
        <v>Cadre réglementaire et ESMS</v>
      </c>
      <c r="C18" s="319">
        <v>12</v>
      </c>
      <c r="D18" s="320" t="s">
        <v>2067</v>
      </c>
      <c r="E18" s="320">
        <v>119</v>
      </c>
      <c r="F18" s="320" t="s">
        <v>7372</v>
      </c>
      <c r="G18" s="320" t="s">
        <v>10040</v>
      </c>
      <c r="H18" s="320" t="s">
        <v>10041</v>
      </c>
      <c r="I18" s="320" t="s">
        <v>10042</v>
      </c>
      <c r="J18" s="320" t="s">
        <v>10267</v>
      </c>
      <c r="K18" s="320" t="s">
        <v>10268</v>
      </c>
      <c r="L18" s="320" t="s">
        <v>7663</v>
      </c>
      <c r="M18" s="320" t="s">
        <v>10269</v>
      </c>
      <c r="N18" s="320" t="s">
        <v>10270</v>
      </c>
      <c r="O18" s="320" t="s">
        <v>10271</v>
      </c>
      <c r="P18" s="320" t="s">
        <v>7382</v>
      </c>
      <c r="Q18" s="320" t="s">
        <v>7383</v>
      </c>
      <c r="R18" s="320" t="s">
        <v>7384</v>
      </c>
      <c r="S18" s="320" t="s">
        <v>10272</v>
      </c>
      <c r="T18" s="320" t="s">
        <v>10273</v>
      </c>
      <c r="U18" s="320" t="s">
        <v>10274</v>
      </c>
      <c r="V18" s="320" t="s">
        <v>10275</v>
      </c>
      <c r="W18" s="320" t="s">
        <v>10276</v>
      </c>
      <c r="X18" s="320" t="s">
        <v>10277</v>
      </c>
      <c r="Y18" s="320" t="s">
        <v>10278</v>
      </c>
      <c r="Z18" s="320" t="s">
        <v>10279</v>
      </c>
      <c r="AA18" s="320" t="s">
        <v>10280</v>
      </c>
      <c r="AB18" s="320" t="s">
        <v>10281</v>
      </c>
      <c r="AC18" s="320" t="s">
        <v>10282</v>
      </c>
      <c r="AD18" s="320" t="s">
        <v>10283</v>
      </c>
      <c r="AE18" s="320" t="s">
        <v>8266</v>
      </c>
      <c r="AF18" s="320" t="s">
        <v>10284</v>
      </c>
      <c r="AG18" s="320" t="s">
        <v>9230</v>
      </c>
      <c r="AH18" s="320" t="s">
        <v>10285</v>
      </c>
      <c r="AI18" s="320" t="s">
        <v>10286</v>
      </c>
      <c r="AJ18" s="320" t="s">
        <v>10287</v>
      </c>
      <c r="AK18" s="321" t="s">
        <v>7778</v>
      </c>
      <c r="AL18" s="322" t="s">
        <v>10288</v>
      </c>
    </row>
    <row r="19" spans="1:38" ht="15.75" x14ac:dyDescent="0.25">
      <c r="A19" s="318" t="s">
        <v>1924</v>
      </c>
      <c r="B19" s="296" t="str">
        <f t="shared" si="1"/>
        <v>Cadre réglementaire et ESMS</v>
      </c>
      <c r="C19" s="319">
        <v>13</v>
      </c>
      <c r="D19" s="320" t="s">
        <v>2153</v>
      </c>
      <c r="E19" s="320">
        <v>125</v>
      </c>
      <c r="F19" s="320" t="s">
        <v>7372</v>
      </c>
      <c r="G19" s="320" t="s">
        <v>10040</v>
      </c>
      <c r="H19" s="320" t="s">
        <v>10041</v>
      </c>
      <c r="I19" s="320" t="s">
        <v>10311</v>
      </c>
      <c r="J19" s="320" t="s">
        <v>1924</v>
      </c>
      <c r="K19" s="320" t="s">
        <v>10409</v>
      </c>
      <c r="L19" s="320" t="s">
        <v>7663</v>
      </c>
      <c r="M19" s="320" t="s">
        <v>10410</v>
      </c>
      <c r="N19" s="320" t="s">
        <v>10411</v>
      </c>
      <c r="O19" s="320" t="s">
        <v>10412</v>
      </c>
      <c r="P19" s="320" t="s">
        <v>7382</v>
      </c>
      <c r="Q19" s="320" t="s">
        <v>7383</v>
      </c>
      <c r="R19" s="320" t="s">
        <v>7384</v>
      </c>
      <c r="S19" s="320" t="s">
        <v>10413</v>
      </c>
      <c r="T19" s="320" t="s">
        <v>10414</v>
      </c>
      <c r="U19" s="320" t="s">
        <v>10415</v>
      </c>
      <c r="V19" s="320" t="s">
        <v>10416</v>
      </c>
      <c r="W19" s="320" t="s">
        <v>10417</v>
      </c>
      <c r="X19" s="320" t="s">
        <v>10418</v>
      </c>
      <c r="Y19" s="320" t="s">
        <v>10419</v>
      </c>
      <c r="Z19" s="320" t="s">
        <v>10420</v>
      </c>
      <c r="AA19" s="320" t="s">
        <v>10421</v>
      </c>
      <c r="AB19" s="320" t="s">
        <v>10422</v>
      </c>
      <c r="AC19" s="320" t="s">
        <v>10423</v>
      </c>
      <c r="AD19" s="320" t="s">
        <v>10424</v>
      </c>
      <c r="AE19" s="320" t="s">
        <v>7970</v>
      </c>
      <c r="AF19" s="320" t="s">
        <v>10425</v>
      </c>
      <c r="AG19" s="320" t="s">
        <v>10426</v>
      </c>
      <c r="AH19" s="320" t="s">
        <v>10427</v>
      </c>
      <c r="AI19" s="320" t="s">
        <v>10428</v>
      </c>
      <c r="AJ19" s="320" t="s">
        <v>10429</v>
      </c>
      <c r="AK19" s="321" t="s">
        <v>7778</v>
      </c>
      <c r="AL19" s="322" t="s">
        <v>10430</v>
      </c>
    </row>
    <row r="20" spans="1:38" ht="15.75" x14ac:dyDescent="0.25">
      <c r="A20" s="318" t="s">
        <v>10456</v>
      </c>
      <c r="B20" s="296" t="str">
        <f t="shared" si="1"/>
        <v>Cadre réglementaire et ESMS</v>
      </c>
      <c r="C20" s="319">
        <v>14</v>
      </c>
      <c r="D20" s="320" t="s">
        <v>2177</v>
      </c>
      <c r="E20" s="320">
        <v>127</v>
      </c>
      <c r="F20" s="320" t="s">
        <v>7372</v>
      </c>
      <c r="G20" s="320" t="s">
        <v>10040</v>
      </c>
      <c r="H20" s="320" t="s">
        <v>10041</v>
      </c>
      <c r="I20" s="320" t="s">
        <v>10311</v>
      </c>
      <c r="J20" s="320" t="s">
        <v>10456</v>
      </c>
      <c r="K20" s="320" t="s">
        <v>10457</v>
      </c>
      <c r="L20" s="320" t="s">
        <v>7663</v>
      </c>
      <c r="M20" s="320" t="s">
        <v>10458</v>
      </c>
      <c r="N20" s="320" t="s">
        <v>10459</v>
      </c>
      <c r="O20" s="320" t="s">
        <v>10460</v>
      </c>
      <c r="P20" s="320" t="s">
        <v>7382</v>
      </c>
      <c r="Q20" s="320" t="s">
        <v>7383</v>
      </c>
      <c r="R20" s="320" t="s">
        <v>7384</v>
      </c>
      <c r="S20" s="320" t="s">
        <v>10461</v>
      </c>
      <c r="T20" s="320" t="s">
        <v>10462</v>
      </c>
      <c r="U20" s="320" t="s">
        <v>10463</v>
      </c>
      <c r="V20" s="320" t="s">
        <v>10464</v>
      </c>
      <c r="W20" s="320" t="s">
        <v>10465</v>
      </c>
      <c r="X20" s="320" t="s">
        <v>10466</v>
      </c>
      <c r="Y20" s="320" t="s">
        <v>10467</v>
      </c>
      <c r="Z20" s="320" t="s">
        <v>10468</v>
      </c>
      <c r="AA20" s="320" t="s">
        <v>10469</v>
      </c>
      <c r="AB20" s="320" t="s">
        <v>10470</v>
      </c>
      <c r="AC20" s="320" t="s">
        <v>10471</v>
      </c>
      <c r="AD20" s="320" t="s">
        <v>10472</v>
      </c>
      <c r="AE20" s="320" t="s">
        <v>7970</v>
      </c>
      <c r="AF20" s="320" t="s">
        <v>10473</v>
      </c>
      <c r="AG20" s="320" t="s">
        <v>10474</v>
      </c>
      <c r="AH20" s="320" t="s">
        <v>10475</v>
      </c>
      <c r="AI20" s="320" t="s">
        <v>10476</v>
      </c>
      <c r="AJ20" s="320" t="s">
        <v>10477</v>
      </c>
      <c r="AK20" s="321" t="s">
        <v>7778</v>
      </c>
      <c r="AL20" s="322" t="s">
        <v>10478</v>
      </c>
    </row>
    <row r="21" spans="1:38" ht="15.75" x14ac:dyDescent="0.25">
      <c r="A21" s="318" t="s">
        <v>10551</v>
      </c>
      <c r="B21" s="296" t="str">
        <f t="shared" si="1"/>
        <v>Allergènes, régimes et traçabilité convive</v>
      </c>
      <c r="C21" s="319">
        <v>15</v>
      </c>
      <c r="D21" s="320" t="s">
        <v>2223</v>
      </c>
      <c r="E21" s="320">
        <v>131</v>
      </c>
      <c r="F21" s="320" t="s">
        <v>7372</v>
      </c>
      <c r="G21" s="320" t="s">
        <v>7373</v>
      </c>
      <c r="H21" s="320" t="s">
        <v>10549</v>
      </c>
      <c r="I21" s="320" t="s">
        <v>10550</v>
      </c>
      <c r="J21" s="320" t="s">
        <v>10551</v>
      </c>
      <c r="K21" s="320" t="s">
        <v>10552</v>
      </c>
      <c r="L21" s="320" t="s">
        <v>7663</v>
      </c>
      <c r="M21" s="320" t="s">
        <v>10553</v>
      </c>
      <c r="N21" s="320" t="s">
        <v>10554</v>
      </c>
      <c r="O21" s="320" t="s">
        <v>10555</v>
      </c>
      <c r="P21" s="320" t="s">
        <v>7382</v>
      </c>
      <c r="Q21" s="320" t="s">
        <v>7383</v>
      </c>
      <c r="R21" s="320" t="s">
        <v>7384</v>
      </c>
      <c r="S21" s="320" t="s">
        <v>10556</v>
      </c>
      <c r="T21" s="320" t="s">
        <v>10557</v>
      </c>
      <c r="U21" s="320" t="s">
        <v>10558</v>
      </c>
      <c r="V21" s="320" t="s">
        <v>10559</v>
      </c>
      <c r="W21" s="320" t="s">
        <v>10560</v>
      </c>
      <c r="X21" s="320" t="s">
        <v>10561</v>
      </c>
      <c r="Y21" s="320" t="s">
        <v>10562</v>
      </c>
      <c r="Z21" s="320" t="s">
        <v>10563</v>
      </c>
      <c r="AA21" s="320" t="s">
        <v>10564</v>
      </c>
      <c r="AB21" s="320" t="s">
        <v>10565</v>
      </c>
      <c r="AC21" s="320" t="s">
        <v>10566</v>
      </c>
      <c r="AD21" s="320" t="s">
        <v>10567</v>
      </c>
      <c r="AE21" s="320" t="s">
        <v>7970</v>
      </c>
      <c r="AF21" s="320" t="s">
        <v>7971</v>
      </c>
      <c r="AG21" s="320" t="s">
        <v>9230</v>
      </c>
      <c r="AH21" s="320" t="s">
        <v>10568</v>
      </c>
      <c r="AI21" s="320" t="s">
        <v>10569</v>
      </c>
      <c r="AJ21" s="320" t="s">
        <v>10570</v>
      </c>
      <c r="AK21" s="321" t="s">
        <v>7778</v>
      </c>
      <c r="AL21" s="322" t="s">
        <v>10571</v>
      </c>
    </row>
    <row r="22" spans="1:38" ht="15.75" x14ac:dyDescent="0.25">
      <c r="A22" s="318" t="s">
        <v>10572</v>
      </c>
      <c r="B22" s="296" t="str">
        <f t="shared" si="1"/>
        <v>Allergènes, régimes et traçabilité convive</v>
      </c>
      <c r="C22" s="319">
        <v>16</v>
      </c>
      <c r="D22" s="320" t="s">
        <v>2234</v>
      </c>
      <c r="E22" s="320">
        <v>132</v>
      </c>
      <c r="F22" s="320" t="s">
        <v>7372</v>
      </c>
      <c r="G22" s="320" t="s">
        <v>7373</v>
      </c>
      <c r="H22" s="320" t="s">
        <v>10549</v>
      </c>
      <c r="I22" s="320" t="s">
        <v>10550</v>
      </c>
      <c r="J22" s="320" t="s">
        <v>10572</v>
      </c>
      <c r="K22" s="320" t="s">
        <v>10573</v>
      </c>
      <c r="L22" s="320" t="s">
        <v>7663</v>
      </c>
      <c r="M22" s="320" t="s">
        <v>10574</v>
      </c>
      <c r="N22" s="320" t="s">
        <v>10575</v>
      </c>
      <c r="O22" s="320" t="s">
        <v>10576</v>
      </c>
      <c r="P22" s="320" t="s">
        <v>7382</v>
      </c>
      <c r="Q22" s="320" t="s">
        <v>7383</v>
      </c>
      <c r="R22" s="320" t="s">
        <v>7384</v>
      </c>
      <c r="S22" s="320" t="s">
        <v>10577</v>
      </c>
      <c r="T22" s="320" t="s">
        <v>10578</v>
      </c>
      <c r="U22" s="320" t="s">
        <v>10579</v>
      </c>
      <c r="V22" s="320" t="s">
        <v>10580</v>
      </c>
      <c r="W22" s="320" t="s">
        <v>10581</v>
      </c>
      <c r="X22" s="320" t="s">
        <v>10582</v>
      </c>
      <c r="Y22" s="320" t="s">
        <v>10583</v>
      </c>
      <c r="Z22" s="320" t="s">
        <v>10584</v>
      </c>
      <c r="AA22" s="320" t="s">
        <v>10585</v>
      </c>
      <c r="AB22" s="320" t="s">
        <v>10586</v>
      </c>
      <c r="AC22" s="320" t="s">
        <v>10587</v>
      </c>
      <c r="AD22" s="320" t="s">
        <v>10588</v>
      </c>
      <c r="AE22" s="320" t="s">
        <v>7970</v>
      </c>
      <c r="AF22" s="320" t="s">
        <v>10589</v>
      </c>
      <c r="AG22" s="320" t="s">
        <v>9230</v>
      </c>
      <c r="AH22" s="320" t="s">
        <v>10590</v>
      </c>
      <c r="AI22" s="320" t="s">
        <v>10591</v>
      </c>
      <c r="AJ22" s="320" t="s">
        <v>10592</v>
      </c>
      <c r="AK22" s="321" t="s">
        <v>7778</v>
      </c>
      <c r="AL22" s="322" t="s">
        <v>10593</v>
      </c>
    </row>
    <row r="23" spans="1:38" ht="15.75" x14ac:dyDescent="0.25">
      <c r="A23" s="318" t="s">
        <v>10729</v>
      </c>
      <c r="B23" s="296" t="str">
        <f t="shared" si="1"/>
        <v>Allergènes, régimes et traçabilité convive</v>
      </c>
      <c r="C23" s="319">
        <v>17</v>
      </c>
      <c r="D23" s="320" t="s">
        <v>2322</v>
      </c>
      <c r="E23" s="320">
        <v>139</v>
      </c>
      <c r="F23" s="320" t="s">
        <v>7372</v>
      </c>
      <c r="G23" s="320" t="s">
        <v>7373</v>
      </c>
      <c r="H23" s="320" t="s">
        <v>10549</v>
      </c>
      <c r="I23" s="320" t="s">
        <v>10550</v>
      </c>
      <c r="J23" s="320" t="s">
        <v>10729</v>
      </c>
      <c r="K23" s="320" t="s">
        <v>10730</v>
      </c>
      <c r="L23" s="320" t="s">
        <v>7663</v>
      </c>
      <c r="M23" s="320" t="s">
        <v>10731</v>
      </c>
      <c r="N23" s="320" t="s">
        <v>10732</v>
      </c>
      <c r="O23" s="320" t="s">
        <v>10733</v>
      </c>
      <c r="P23" s="320" t="s">
        <v>7382</v>
      </c>
      <c r="Q23" s="320" t="s">
        <v>7383</v>
      </c>
      <c r="R23" s="320" t="s">
        <v>7384</v>
      </c>
      <c r="S23" s="320" t="s">
        <v>10734</v>
      </c>
      <c r="T23" s="320" t="s">
        <v>10735</v>
      </c>
      <c r="U23" s="320" t="s">
        <v>10736</v>
      </c>
      <c r="V23" s="320" t="s">
        <v>10737</v>
      </c>
      <c r="W23" s="320" t="s">
        <v>10738</v>
      </c>
      <c r="X23" s="320" t="s">
        <v>10739</v>
      </c>
      <c r="Y23" s="320" t="s">
        <v>10740</v>
      </c>
      <c r="Z23" s="320" t="s">
        <v>10741</v>
      </c>
      <c r="AA23" s="320" t="s">
        <v>10742</v>
      </c>
      <c r="AB23" s="320" t="s">
        <v>10743</v>
      </c>
      <c r="AC23" s="320" t="s">
        <v>10744</v>
      </c>
      <c r="AD23" s="320" t="s">
        <v>10745</v>
      </c>
      <c r="AE23" s="320" t="s">
        <v>7970</v>
      </c>
      <c r="AF23" s="320" t="s">
        <v>10746</v>
      </c>
      <c r="AG23" s="320" t="s">
        <v>9230</v>
      </c>
      <c r="AH23" s="320" t="s">
        <v>10747</v>
      </c>
      <c r="AI23" s="320" t="s">
        <v>10748</v>
      </c>
      <c r="AJ23" s="320" t="s">
        <v>10749</v>
      </c>
      <c r="AK23" s="321" t="s">
        <v>7778</v>
      </c>
      <c r="AL23" s="322" t="s">
        <v>10750</v>
      </c>
    </row>
    <row r="24" spans="1:38" ht="15.75" x14ac:dyDescent="0.25">
      <c r="A24" s="318" t="s">
        <v>11048</v>
      </c>
      <c r="B24" s="296" t="str">
        <f t="shared" si="1"/>
        <v>Autonomie, outils et manger-main</v>
      </c>
      <c r="C24" s="319">
        <v>18</v>
      </c>
      <c r="D24" s="320" t="s">
        <v>2505</v>
      </c>
      <c r="E24" s="320">
        <v>153</v>
      </c>
      <c r="F24" s="320" t="s">
        <v>7372</v>
      </c>
      <c r="G24" s="320" t="s">
        <v>7373</v>
      </c>
      <c r="H24" s="320" t="s">
        <v>10799</v>
      </c>
      <c r="I24" s="320" t="s">
        <v>10800</v>
      </c>
      <c r="J24" s="320" t="s">
        <v>11048</v>
      </c>
      <c r="K24" s="320" t="s">
        <v>11049</v>
      </c>
      <c r="L24" s="320" t="s">
        <v>7663</v>
      </c>
      <c r="M24" s="320" t="s">
        <v>11050</v>
      </c>
      <c r="N24" s="320" t="s">
        <v>11051</v>
      </c>
      <c r="O24" s="320" t="s">
        <v>11052</v>
      </c>
      <c r="P24" s="320" t="s">
        <v>7382</v>
      </c>
      <c r="Q24" s="320" t="s">
        <v>7383</v>
      </c>
      <c r="R24" s="320" t="s">
        <v>7384</v>
      </c>
      <c r="S24" s="320" t="s">
        <v>11053</v>
      </c>
      <c r="T24" s="320" t="s">
        <v>11054</v>
      </c>
      <c r="U24" s="320" t="s">
        <v>11055</v>
      </c>
      <c r="V24" s="320" t="s">
        <v>11056</v>
      </c>
      <c r="W24" s="320" t="s">
        <v>11057</v>
      </c>
      <c r="X24" s="320" t="s">
        <v>11058</v>
      </c>
      <c r="Y24" s="320" t="s">
        <v>11059</v>
      </c>
      <c r="Z24" s="320" t="s">
        <v>11060</v>
      </c>
      <c r="AA24" s="320" t="s">
        <v>11061</v>
      </c>
      <c r="AB24" s="320" t="s">
        <v>11062</v>
      </c>
      <c r="AC24" s="320" t="s">
        <v>11063</v>
      </c>
      <c r="AD24" s="320" t="s">
        <v>11064</v>
      </c>
      <c r="AE24" s="320" t="s">
        <v>10818</v>
      </c>
      <c r="AF24" s="320" t="s">
        <v>11065</v>
      </c>
      <c r="AG24" s="320" t="s">
        <v>9230</v>
      </c>
      <c r="AH24" s="320" t="s">
        <v>11066</v>
      </c>
      <c r="AI24" s="320" t="s">
        <v>11067</v>
      </c>
      <c r="AJ24" s="320" t="s">
        <v>11068</v>
      </c>
      <c r="AK24" s="321" t="s">
        <v>7778</v>
      </c>
      <c r="AL24" s="322" t="s">
        <v>11069</v>
      </c>
    </row>
    <row r="25" spans="1:38" ht="15.75" x14ac:dyDescent="0.25">
      <c r="A25" s="318" t="s">
        <v>11216</v>
      </c>
      <c r="B25" s="296" t="str">
        <f t="shared" si="1"/>
        <v>Allergènes, régimes et traçabilité convive</v>
      </c>
      <c r="C25" s="319">
        <v>19</v>
      </c>
      <c r="D25" s="320" t="s">
        <v>2607</v>
      </c>
      <c r="E25" s="320">
        <v>162</v>
      </c>
      <c r="F25" s="320" t="s">
        <v>7372</v>
      </c>
      <c r="G25" s="320" t="s">
        <v>7373</v>
      </c>
      <c r="H25" s="320" t="s">
        <v>10549</v>
      </c>
      <c r="I25" s="320" t="s">
        <v>11215</v>
      </c>
      <c r="J25" s="320" t="s">
        <v>11216</v>
      </c>
      <c r="K25" s="320" t="s">
        <v>11217</v>
      </c>
      <c r="L25" s="320" t="s">
        <v>7663</v>
      </c>
      <c r="M25" s="320" t="s">
        <v>11217</v>
      </c>
      <c r="N25" s="320" t="s">
        <v>11217</v>
      </c>
      <c r="O25" s="320" t="s">
        <v>11217</v>
      </c>
      <c r="P25" s="320" t="s">
        <v>7382</v>
      </c>
      <c r="Q25" s="320" t="s">
        <v>7383</v>
      </c>
      <c r="R25" s="320" t="s">
        <v>7384</v>
      </c>
      <c r="S25" s="320" t="s">
        <v>11218</v>
      </c>
      <c r="T25" s="320" t="s">
        <v>11219</v>
      </c>
      <c r="U25" s="320" t="s">
        <v>11220</v>
      </c>
      <c r="V25" s="320" t="s">
        <v>11221</v>
      </c>
      <c r="W25" s="320" t="s">
        <v>11222</v>
      </c>
      <c r="X25" s="320" t="s">
        <v>11223</v>
      </c>
      <c r="Y25" s="320" t="s">
        <v>11224</v>
      </c>
      <c r="Z25" s="320" t="s">
        <v>11225</v>
      </c>
      <c r="AA25" s="320" t="s">
        <v>11226</v>
      </c>
      <c r="AB25" s="320" t="s">
        <v>11227</v>
      </c>
      <c r="AC25" s="320" t="s">
        <v>11228</v>
      </c>
      <c r="AD25" s="320" t="s">
        <v>11229</v>
      </c>
      <c r="AE25" s="320" t="s">
        <v>7970</v>
      </c>
      <c r="AF25" s="320" t="s">
        <v>11086</v>
      </c>
      <c r="AG25" s="320" t="s">
        <v>11087</v>
      </c>
      <c r="AH25" s="320" t="s">
        <v>11230</v>
      </c>
      <c r="AI25" s="320" t="s">
        <v>11231</v>
      </c>
      <c r="AJ25" s="320" t="s">
        <v>11232</v>
      </c>
      <c r="AK25" s="321" t="s">
        <v>11091</v>
      </c>
      <c r="AL25" s="322" t="s">
        <v>11233</v>
      </c>
    </row>
    <row r="26" spans="1:38" ht="15.75" x14ac:dyDescent="0.25">
      <c r="A26" s="318" t="s">
        <v>11360</v>
      </c>
      <c r="B26" s="296" t="str">
        <f t="shared" si="1"/>
        <v>Refus alimentaires et adaptation</v>
      </c>
      <c r="C26" s="319">
        <v>20</v>
      </c>
      <c r="D26" s="320" t="s">
        <v>2720</v>
      </c>
      <c r="E26" s="320">
        <v>172</v>
      </c>
      <c r="F26" s="320" t="s">
        <v>7372</v>
      </c>
      <c r="G26" s="320" t="s">
        <v>7373</v>
      </c>
      <c r="H26" s="320" t="s">
        <v>9210</v>
      </c>
      <c r="I26" s="320" t="s">
        <v>11158</v>
      </c>
      <c r="J26" s="320" t="s">
        <v>11360</v>
      </c>
      <c r="K26" s="320" t="s">
        <v>11361</v>
      </c>
      <c r="L26" s="320" t="s">
        <v>7663</v>
      </c>
      <c r="M26" s="320" t="s">
        <v>11362</v>
      </c>
      <c r="N26" s="320" t="s">
        <v>11363</v>
      </c>
      <c r="O26" s="320" t="s">
        <v>11361</v>
      </c>
      <c r="P26" s="320" t="s">
        <v>7382</v>
      </c>
      <c r="Q26" s="320" t="s">
        <v>7383</v>
      </c>
      <c r="R26" s="320" t="s">
        <v>7384</v>
      </c>
      <c r="S26" s="320" t="s">
        <v>11364</v>
      </c>
      <c r="T26" s="320" t="s">
        <v>11365</v>
      </c>
      <c r="U26" s="320" t="s">
        <v>11366</v>
      </c>
      <c r="V26" s="320" t="s">
        <v>11164</v>
      </c>
      <c r="W26" s="320" t="s">
        <v>11165</v>
      </c>
      <c r="X26" s="320" t="s">
        <v>11166</v>
      </c>
      <c r="Y26" s="320" t="s">
        <v>11167</v>
      </c>
      <c r="Z26" s="320" t="s">
        <v>11168</v>
      </c>
      <c r="AA26" s="320" t="s">
        <v>11169</v>
      </c>
      <c r="AB26" s="320" t="s">
        <v>11170</v>
      </c>
      <c r="AC26" s="320" t="s">
        <v>11171</v>
      </c>
      <c r="AD26" s="320" t="s">
        <v>11172</v>
      </c>
      <c r="AE26" s="320" t="s">
        <v>7397</v>
      </c>
      <c r="AF26" s="320" t="s">
        <v>11298</v>
      </c>
      <c r="AG26" s="320" t="s">
        <v>11299</v>
      </c>
      <c r="AH26" s="320" t="s">
        <v>11367</v>
      </c>
      <c r="AI26" s="320" t="s">
        <v>11368</v>
      </c>
      <c r="AJ26" s="320" t="s">
        <v>11369</v>
      </c>
      <c r="AK26" s="321" t="s">
        <v>11303</v>
      </c>
      <c r="AL26" s="322" t="s">
        <v>11360</v>
      </c>
    </row>
    <row r="27" spans="1:38" ht="15.75" x14ac:dyDescent="0.25">
      <c r="A27" s="318" t="s">
        <v>1924</v>
      </c>
      <c r="B27" s="296" t="str">
        <f t="shared" si="1"/>
        <v>Production cuisine, hygiène et PMS</v>
      </c>
      <c r="C27" s="319">
        <v>21</v>
      </c>
      <c r="D27" s="320" t="s">
        <v>2822</v>
      </c>
      <c r="E27" s="320">
        <v>180</v>
      </c>
      <c r="F27" s="320" t="s">
        <v>7372</v>
      </c>
      <c r="G27" s="320" t="s">
        <v>11431</v>
      </c>
      <c r="H27" s="320" t="s">
        <v>8645</v>
      </c>
      <c r="I27" s="320" t="s">
        <v>11432</v>
      </c>
      <c r="J27" s="320" t="s">
        <v>1924</v>
      </c>
      <c r="K27" s="320" t="s">
        <v>11479</v>
      </c>
      <c r="L27" s="320" t="s">
        <v>7663</v>
      </c>
      <c r="M27" s="320" t="s">
        <v>11480</v>
      </c>
      <c r="N27" s="320" t="s">
        <v>11481</v>
      </c>
      <c r="O27" s="320" t="s">
        <v>11482</v>
      </c>
      <c r="P27" s="320" t="s">
        <v>7382</v>
      </c>
      <c r="Q27" s="320" t="s">
        <v>7383</v>
      </c>
      <c r="R27" s="320" t="s">
        <v>7384</v>
      </c>
      <c r="S27" s="320" t="s">
        <v>11483</v>
      </c>
      <c r="T27" s="320" t="s">
        <v>11484</v>
      </c>
      <c r="U27" s="320" t="s">
        <v>11485</v>
      </c>
      <c r="V27" s="320" t="s">
        <v>10416</v>
      </c>
      <c r="W27" s="320" t="s">
        <v>10417</v>
      </c>
      <c r="X27" s="320" t="s">
        <v>10418</v>
      </c>
      <c r="Y27" s="320" t="s">
        <v>10419</v>
      </c>
      <c r="Z27" s="320" t="s">
        <v>10420</v>
      </c>
      <c r="AA27" s="320" t="s">
        <v>10421</v>
      </c>
      <c r="AB27" s="320" t="s">
        <v>10422</v>
      </c>
      <c r="AC27" s="320" t="s">
        <v>10423</v>
      </c>
      <c r="AD27" s="320" t="s">
        <v>10424</v>
      </c>
      <c r="AE27" s="320" t="s">
        <v>11486</v>
      </c>
      <c r="AF27" s="320" t="s">
        <v>11451</v>
      </c>
      <c r="AG27" s="320" t="s">
        <v>11487</v>
      </c>
      <c r="AH27" s="320" t="s">
        <v>11488</v>
      </c>
      <c r="AI27" s="320" t="s">
        <v>11489</v>
      </c>
      <c r="AJ27" s="320" t="s">
        <v>11490</v>
      </c>
      <c r="AK27" s="321" t="s">
        <v>11456</v>
      </c>
      <c r="AL27" s="322" t="s">
        <v>1924</v>
      </c>
    </row>
    <row r="28" spans="1:38" ht="15.75" x14ac:dyDescent="0.25">
      <c r="A28" s="318" t="s">
        <v>12630</v>
      </c>
      <c r="B28" s="296" t="str">
        <f t="shared" si="1"/>
        <v>Production cuisine, hygiène et PMS</v>
      </c>
      <c r="C28" s="319">
        <v>22</v>
      </c>
      <c r="D28" s="320" t="s">
        <v>12628</v>
      </c>
      <c r="E28" s="320">
        <v>246</v>
      </c>
      <c r="F28" s="320" t="s">
        <v>11686</v>
      </c>
      <c r="G28" s="320" t="s">
        <v>11687</v>
      </c>
      <c r="H28" s="320" t="s">
        <v>8645</v>
      </c>
      <c r="I28" s="320" t="s">
        <v>12629</v>
      </c>
      <c r="J28" s="320" t="s">
        <v>12630</v>
      </c>
      <c r="K28" s="320" t="s">
        <v>12631</v>
      </c>
      <c r="L28" s="320" t="s">
        <v>10331</v>
      </c>
      <c r="M28" s="320" t="s">
        <v>12632</v>
      </c>
      <c r="N28" s="320" t="s">
        <v>12043</v>
      </c>
      <c r="O28" s="320" t="s">
        <v>12633</v>
      </c>
      <c r="P28" s="320" t="s">
        <v>11695</v>
      </c>
      <c r="Q28" s="320" t="s">
        <v>11696</v>
      </c>
      <c r="R28" s="320" t="s">
        <v>11697</v>
      </c>
      <c r="S28" s="320" t="s">
        <v>12634</v>
      </c>
      <c r="T28" s="320" t="s">
        <v>12635</v>
      </c>
      <c r="U28" s="320" t="s">
        <v>12636</v>
      </c>
      <c r="V28" s="320" t="s">
        <v>12637</v>
      </c>
      <c r="W28" s="320" t="s">
        <v>11702</v>
      </c>
      <c r="X28" s="320" t="s">
        <v>11703</v>
      </c>
      <c r="Y28" s="320" t="s">
        <v>12638</v>
      </c>
      <c r="Z28" s="320" t="s">
        <v>11705</v>
      </c>
      <c r="AA28" s="320" t="s">
        <v>11706</v>
      </c>
      <c r="AB28" s="320" t="s">
        <v>12639</v>
      </c>
      <c r="AC28" s="320" t="s">
        <v>11708</v>
      </c>
      <c r="AD28" s="320" t="s">
        <v>11709</v>
      </c>
      <c r="AE28" s="320" t="s">
        <v>12640</v>
      </c>
      <c r="AF28" s="320" t="s">
        <v>11711</v>
      </c>
      <c r="AG28" s="320" t="s">
        <v>12641</v>
      </c>
      <c r="AH28" s="320" t="s">
        <v>12642</v>
      </c>
      <c r="AI28" s="320" t="s">
        <v>12643</v>
      </c>
      <c r="AJ28" s="320" t="s">
        <v>12644</v>
      </c>
      <c r="AK28" s="321" t="s">
        <v>12645</v>
      </c>
      <c r="AL28" s="322" t="s">
        <v>12646</v>
      </c>
    </row>
    <row r="29" spans="1:38" ht="15.75" x14ac:dyDescent="0.25">
      <c r="A29" s="318" t="s">
        <v>12630</v>
      </c>
      <c r="B29" s="296" t="str">
        <f t="shared" si="1"/>
        <v>Production cuisine, hygiène et PMS</v>
      </c>
      <c r="C29" s="319">
        <v>23</v>
      </c>
      <c r="D29" s="320" t="s">
        <v>12647</v>
      </c>
      <c r="E29" s="320">
        <v>247</v>
      </c>
      <c r="F29" s="320" t="s">
        <v>11686</v>
      </c>
      <c r="G29" s="320" t="s">
        <v>11687</v>
      </c>
      <c r="H29" s="320" t="s">
        <v>8645</v>
      </c>
      <c r="I29" s="320" t="s">
        <v>12629</v>
      </c>
      <c r="J29" s="320" t="s">
        <v>12630</v>
      </c>
      <c r="K29" s="320" t="s">
        <v>12648</v>
      </c>
      <c r="L29" s="320" t="s">
        <v>12649</v>
      </c>
      <c r="M29" s="320" t="s">
        <v>12650</v>
      </c>
      <c r="N29" s="320" t="s">
        <v>12651</v>
      </c>
      <c r="O29" s="320" t="s">
        <v>12652</v>
      </c>
      <c r="P29" s="320" t="s">
        <v>11695</v>
      </c>
      <c r="Q29" s="320" t="s">
        <v>11696</v>
      </c>
      <c r="R29" s="320" t="s">
        <v>11697</v>
      </c>
      <c r="S29" s="320" t="s">
        <v>12653</v>
      </c>
      <c r="T29" s="320" t="s">
        <v>12654</v>
      </c>
      <c r="U29" s="320" t="s">
        <v>12655</v>
      </c>
      <c r="V29" s="320" t="s">
        <v>12656</v>
      </c>
      <c r="W29" s="320" t="s">
        <v>11702</v>
      </c>
      <c r="X29" s="320" t="s">
        <v>11703</v>
      </c>
      <c r="Y29" s="320" t="s">
        <v>12657</v>
      </c>
      <c r="Z29" s="320" t="s">
        <v>11705</v>
      </c>
      <c r="AA29" s="320" t="s">
        <v>11706</v>
      </c>
      <c r="AB29" s="320" t="s">
        <v>12658</v>
      </c>
      <c r="AC29" s="320" t="s">
        <v>11708</v>
      </c>
      <c r="AD29" s="320" t="s">
        <v>11709</v>
      </c>
      <c r="AE29" s="320" t="s">
        <v>12640</v>
      </c>
      <c r="AF29" s="320" t="s">
        <v>11711</v>
      </c>
      <c r="AG29" s="320" t="s">
        <v>12659</v>
      </c>
      <c r="AH29" s="320" t="s">
        <v>12660</v>
      </c>
      <c r="AI29" s="320" t="s">
        <v>12661</v>
      </c>
      <c r="AJ29" s="320" t="s">
        <v>12662</v>
      </c>
      <c r="AK29" s="321" t="s">
        <v>12645</v>
      </c>
      <c r="AL29" s="322" t="s">
        <v>12663</v>
      </c>
    </row>
    <row r="30" spans="1:38" ht="15.75" x14ac:dyDescent="0.25">
      <c r="A30" s="318" t="s">
        <v>12630</v>
      </c>
      <c r="B30" s="296" t="str">
        <f t="shared" si="1"/>
        <v>Production cuisine, hygiène et PMS</v>
      </c>
      <c r="C30" s="319">
        <v>24</v>
      </c>
      <c r="D30" s="320" t="s">
        <v>12664</v>
      </c>
      <c r="E30" s="320">
        <v>248</v>
      </c>
      <c r="F30" s="320" t="s">
        <v>11686</v>
      </c>
      <c r="G30" s="320" t="s">
        <v>11687</v>
      </c>
      <c r="H30" s="320" t="s">
        <v>8645</v>
      </c>
      <c r="I30" s="320" t="s">
        <v>12629</v>
      </c>
      <c r="J30" s="320" t="s">
        <v>12630</v>
      </c>
      <c r="K30" s="320" t="s">
        <v>12665</v>
      </c>
      <c r="L30" s="320" t="s">
        <v>12666</v>
      </c>
      <c r="M30" s="320" t="s">
        <v>12667</v>
      </c>
      <c r="N30" s="320" t="s">
        <v>12668</v>
      </c>
      <c r="O30" s="320" t="s">
        <v>12669</v>
      </c>
      <c r="P30" s="320" t="s">
        <v>11695</v>
      </c>
      <c r="Q30" s="320" t="s">
        <v>11696</v>
      </c>
      <c r="R30" s="320" t="s">
        <v>11697</v>
      </c>
      <c r="S30" s="320" t="s">
        <v>12670</v>
      </c>
      <c r="T30" s="320" t="s">
        <v>12671</v>
      </c>
      <c r="U30" s="320" t="s">
        <v>12672</v>
      </c>
      <c r="V30" s="320" t="s">
        <v>12673</v>
      </c>
      <c r="W30" s="320" t="s">
        <v>11702</v>
      </c>
      <c r="X30" s="320" t="s">
        <v>11703</v>
      </c>
      <c r="Y30" s="320" t="s">
        <v>12674</v>
      </c>
      <c r="Z30" s="320" t="s">
        <v>11705</v>
      </c>
      <c r="AA30" s="320" t="s">
        <v>11706</v>
      </c>
      <c r="AB30" s="320" t="s">
        <v>12675</v>
      </c>
      <c r="AC30" s="320" t="s">
        <v>11708</v>
      </c>
      <c r="AD30" s="320" t="s">
        <v>11709</v>
      </c>
      <c r="AE30" s="320" t="s">
        <v>12640</v>
      </c>
      <c r="AF30" s="320" t="s">
        <v>11711</v>
      </c>
      <c r="AG30" s="320" t="s">
        <v>12676</v>
      </c>
      <c r="AH30" s="320" t="s">
        <v>12677</v>
      </c>
      <c r="AI30" s="320" t="s">
        <v>12678</v>
      </c>
      <c r="AJ30" s="320" t="s">
        <v>12679</v>
      </c>
      <c r="AK30" s="321" t="s">
        <v>12645</v>
      </c>
      <c r="AL30" s="322" t="s">
        <v>12680</v>
      </c>
    </row>
    <row r="31" spans="1:38" ht="15.75" x14ac:dyDescent="0.25">
      <c r="A31" s="318" t="s">
        <v>12630</v>
      </c>
      <c r="B31" s="296" t="str">
        <f t="shared" si="1"/>
        <v>Production cuisine, hygiène et PMS</v>
      </c>
      <c r="C31" s="319">
        <v>25</v>
      </c>
      <c r="D31" s="320" t="s">
        <v>12681</v>
      </c>
      <c r="E31" s="320">
        <v>249</v>
      </c>
      <c r="F31" s="320" t="s">
        <v>11686</v>
      </c>
      <c r="G31" s="320" t="s">
        <v>11687</v>
      </c>
      <c r="H31" s="320" t="s">
        <v>8645</v>
      </c>
      <c r="I31" s="320" t="s">
        <v>12629</v>
      </c>
      <c r="J31" s="320" t="s">
        <v>12630</v>
      </c>
      <c r="K31" s="320" t="s">
        <v>12682</v>
      </c>
      <c r="L31" s="320" t="s">
        <v>12683</v>
      </c>
      <c r="M31" s="320" t="s">
        <v>12684</v>
      </c>
      <c r="N31" s="320" t="s">
        <v>12685</v>
      </c>
      <c r="O31" s="320" t="s">
        <v>12686</v>
      </c>
      <c r="P31" s="320" t="s">
        <v>11695</v>
      </c>
      <c r="Q31" s="320" t="s">
        <v>11696</v>
      </c>
      <c r="R31" s="320" t="s">
        <v>11697</v>
      </c>
      <c r="S31" s="320" t="s">
        <v>12687</v>
      </c>
      <c r="T31" s="320" t="s">
        <v>12688</v>
      </c>
      <c r="U31" s="320" t="s">
        <v>12689</v>
      </c>
      <c r="V31" s="320" t="s">
        <v>12690</v>
      </c>
      <c r="W31" s="320" t="s">
        <v>11702</v>
      </c>
      <c r="X31" s="320" t="s">
        <v>11703</v>
      </c>
      <c r="Y31" s="320" t="s">
        <v>12691</v>
      </c>
      <c r="Z31" s="320" t="s">
        <v>11705</v>
      </c>
      <c r="AA31" s="320" t="s">
        <v>11706</v>
      </c>
      <c r="AB31" s="320" t="s">
        <v>12692</v>
      </c>
      <c r="AC31" s="320" t="s">
        <v>11708</v>
      </c>
      <c r="AD31" s="320" t="s">
        <v>11709</v>
      </c>
      <c r="AE31" s="320" t="s">
        <v>12640</v>
      </c>
      <c r="AF31" s="320" t="s">
        <v>11711</v>
      </c>
      <c r="AG31" s="320" t="s">
        <v>12693</v>
      </c>
      <c r="AH31" s="320" t="s">
        <v>12694</v>
      </c>
      <c r="AI31" s="320" t="s">
        <v>12695</v>
      </c>
      <c r="AJ31" s="320" t="s">
        <v>12696</v>
      </c>
      <c r="AK31" s="321" t="s">
        <v>12645</v>
      </c>
      <c r="AL31" s="322" t="s">
        <v>12697</v>
      </c>
    </row>
    <row r="32" spans="1:38" ht="15.75" x14ac:dyDescent="0.25">
      <c r="A32" s="318" t="s">
        <v>12630</v>
      </c>
      <c r="B32" s="296" t="str">
        <f t="shared" si="1"/>
        <v>Production cuisine, hygiène et PMS</v>
      </c>
      <c r="C32" s="319">
        <v>26</v>
      </c>
      <c r="D32" s="320" t="s">
        <v>12698</v>
      </c>
      <c r="E32" s="320">
        <v>250</v>
      </c>
      <c r="F32" s="320" t="s">
        <v>11686</v>
      </c>
      <c r="G32" s="320" t="s">
        <v>11687</v>
      </c>
      <c r="H32" s="320" t="s">
        <v>8645</v>
      </c>
      <c r="I32" s="320" t="s">
        <v>12629</v>
      </c>
      <c r="J32" s="320" t="s">
        <v>12630</v>
      </c>
      <c r="K32" s="320" t="s">
        <v>12699</v>
      </c>
      <c r="L32" s="320" t="s">
        <v>12700</v>
      </c>
      <c r="M32" s="320" t="s">
        <v>12701</v>
      </c>
      <c r="N32" s="320" t="s">
        <v>12702</v>
      </c>
      <c r="O32" s="320" t="s">
        <v>12703</v>
      </c>
      <c r="P32" s="320" t="s">
        <v>11695</v>
      </c>
      <c r="Q32" s="320" t="s">
        <v>11696</v>
      </c>
      <c r="R32" s="320" t="s">
        <v>11697</v>
      </c>
      <c r="S32" s="320" t="s">
        <v>12704</v>
      </c>
      <c r="T32" s="320" t="s">
        <v>12705</v>
      </c>
      <c r="U32" s="320" t="s">
        <v>12706</v>
      </c>
      <c r="V32" s="320" t="s">
        <v>12707</v>
      </c>
      <c r="W32" s="320" t="s">
        <v>11702</v>
      </c>
      <c r="X32" s="320" t="s">
        <v>11703</v>
      </c>
      <c r="Y32" s="320" t="s">
        <v>12708</v>
      </c>
      <c r="Z32" s="320" t="s">
        <v>11705</v>
      </c>
      <c r="AA32" s="320" t="s">
        <v>11706</v>
      </c>
      <c r="AB32" s="320" t="s">
        <v>12709</v>
      </c>
      <c r="AC32" s="320" t="s">
        <v>11708</v>
      </c>
      <c r="AD32" s="320" t="s">
        <v>11709</v>
      </c>
      <c r="AE32" s="320" t="s">
        <v>12640</v>
      </c>
      <c r="AF32" s="320" t="s">
        <v>11711</v>
      </c>
      <c r="AG32" s="320" t="s">
        <v>12710</v>
      </c>
      <c r="AH32" s="320" t="s">
        <v>12711</v>
      </c>
      <c r="AI32" s="320" t="s">
        <v>12712</v>
      </c>
      <c r="AJ32" s="320" t="s">
        <v>12713</v>
      </c>
      <c r="AK32" s="321" t="s">
        <v>12645</v>
      </c>
      <c r="AL32" s="322" t="s">
        <v>12714</v>
      </c>
    </row>
    <row r="33" spans="1:38" ht="15.75" x14ac:dyDescent="0.25">
      <c r="A33" s="318" t="s">
        <v>12630</v>
      </c>
      <c r="B33" s="296" t="str">
        <f t="shared" si="1"/>
        <v>Production cuisine, hygiène et PMS</v>
      </c>
      <c r="C33" s="319">
        <v>27</v>
      </c>
      <c r="D33" s="320" t="s">
        <v>12715</v>
      </c>
      <c r="E33" s="320">
        <v>251</v>
      </c>
      <c r="F33" s="320" t="s">
        <v>11686</v>
      </c>
      <c r="G33" s="320" t="s">
        <v>11687</v>
      </c>
      <c r="H33" s="320" t="s">
        <v>8645</v>
      </c>
      <c r="I33" s="320" t="s">
        <v>12629</v>
      </c>
      <c r="J33" s="320" t="s">
        <v>12630</v>
      </c>
      <c r="K33" s="320" t="s">
        <v>12716</v>
      </c>
      <c r="L33" s="320" t="s">
        <v>12717</v>
      </c>
      <c r="M33" s="320" t="s">
        <v>12718</v>
      </c>
      <c r="N33" s="320" t="s">
        <v>12719</v>
      </c>
      <c r="O33" s="320" t="s">
        <v>12720</v>
      </c>
      <c r="P33" s="320" t="s">
        <v>11695</v>
      </c>
      <c r="Q33" s="320" t="s">
        <v>11696</v>
      </c>
      <c r="R33" s="320" t="s">
        <v>11697</v>
      </c>
      <c r="S33" s="320" t="s">
        <v>12721</v>
      </c>
      <c r="T33" s="320" t="s">
        <v>12722</v>
      </c>
      <c r="U33" s="320" t="s">
        <v>12723</v>
      </c>
      <c r="V33" s="320" t="s">
        <v>12724</v>
      </c>
      <c r="W33" s="320" t="s">
        <v>11702</v>
      </c>
      <c r="X33" s="320" t="s">
        <v>11703</v>
      </c>
      <c r="Y33" s="320" t="s">
        <v>12725</v>
      </c>
      <c r="Z33" s="320" t="s">
        <v>11705</v>
      </c>
      <c r="AA33" s="320" t="s">
        <v>11706</v>
      </c>
      <c r="AB33" s="320" t="s">
        <v>12726</v>
      </c>
      <c r="AC33" s="320" t="s">
        <v>11708</v>
      </c>
      <c r="AD33" s="320" t="s">
        <v>11709</v>
      </c>
      <c r="AE33" s="320" t="s">
        <v>12640</v>
      </c>
      <c r="AF33" s="320" t="s">
        <v>11711</v>
      </c>
      <c r="AG33" s="320" t="s">
        <v>12727</v>
      </c>
      <c r="AH33" s="320" t="s">
        <v>12728</v>
      </c>
      <c r="AI33" s="320" t="s">
        <v>12729</v>
      </c>
      <c r="AJ33" s="320" t="s">
        <v>12730</v>
      </c>
      <c r="AK33" s="321" t="s">
        <v>12645</v>
      </c>
      <c r="AL33" s="322" t="s">
        <v>12731</v>
      </c>
    </row>
    <row r="34" spans="1:38" ht="15.75" x14ac:dyDescent="0.25">
      <c r="A34" s="318" t="s">
        <v>12630</v>
      </c>
      <c r="B34" s="296" t="str">
        <f t="shared" si="1"/>
        <v>Production cuisine, hygiène et PMS</v>
      </c>
      <c r="C34" s="319">
        <v>28</v>
      </c>
      <c r="D34" s="320" t="s">
        <v>12732</v>
      </c>
      <c r="E34" s="320">
        <v>252</v>
      </c>
      <c r="F34" s="320" t="s">
        <v>11686</v>
      </c>
      <c r="G34" s="320" t="s">
        <v>11687</v>
      </c>
      <c r="H34" s="320" t="s">
        <v>8645</v>
      </c>
      <c r="I34" s="320" t="s">
        <v>12629</v>
      </c>
      <c r="J34" s="320" t="s">
        <v>12630</v>
      </c>
      <c r="K34" s="320" t="s">
        <v>12733</v>
      </c>
      <c r="L34" s="320" t="s">
        <v>12611</v>
      </c>
      <c r="M34" s="320" t="s">
        <v>12734</v>
      </c>
      <c r="N34" s="320" t="s">
        <v>12613</v>
      </c>
      <c r="O34" s="320" t="s">
        <v>12735</v>
      </c>
      <c r="P34" s="320" t="s">
        <v>11695</v>
      </c>
      <c r="Q34" s="320" t="s">
        <v>11696</v>
      </c>
      <c r="R34" s="320" t="s">
        <v>11697</v>
      </c>
      <c r="S34" s="320" t="s">
        <v>12736</v>
      </c>
      <c r="T34" s="320" t="s">
        <v>12737</v>
      </c>
      <c r="U34" s="320" t="s">
        <v>12738</v>
      </c>
      <c r="V34" s="320" t="s">
        <v>12739</v>
      </c>
      <c r="W34" s="320" t="s">
        <v>11702</v>
      </c>
      <c r="X34" s="320" t="s">
        <v>11703</v>
      </c>
      <c r="Y34" s="320" t="s">
        <v>12740</v>
      </c>
      <c r="Z34" s="320" t="s">
        <v>11705</v>
      </c>
      <c r="AA34" s="320" t="s">
        <v>11706</v>
      </c>
      <c r="AB34" s="320" t="s">
        <v>12741</v>
      </c>
      <c r="AC34" s="320" t="s">
        <v>11708</v>
      </c>
      <c r="AD34" s="320" t="s">
        <v>11709</v>
      </c>
      <c r="AE34" s="320" t="s">
        <v>12640</v>
      </c>
      <c r="AF34" s="320" t="s">
        <v>11711</v>
      </c>
      <c r="AG34" s="320" t="s">
        <v>12742</v>
      </c>
      <c r="AH34" s="320" t="s">
        <v>12743</v>
      </c>
      <c r="AI34" s="320" t="s">
        <v>12744</v>
      </c>
      <c r="AJ34" s="320" t="s">
        <v>12745</v>
      </c>
      <c r="AK34" s="321" t="s">
        <v>12645</v>
      </c>
      <c r="AL34" s="322" t="s">
        <v>12746</v>
      </c>
    </row>
    <row r="35" spans="1:38" ht="15.75" x14ac:dyDescent="0.25">
      <c r="A35" s="318" t="s">
        <v>12630</v>
      </c>
      <c r="B35" s="296" t="str">
        <f t="shared" si="1"/>
        <v>Production cuisine, hygiène et PMS</v>
      </c>
      <c r="C35" s="319">
        <v>29</v>
      </c>
      <c r="D35" s="320" t="s">
        <v>12747</v>
      </c>
      <c r="E35" s="320">
        <v>253</v>
      </c>
      <c r="F35" s="320" t="s">
        <v>11686</v>
      </c>
      <c r="G35" s="320" t="s">
        <v>11687</v>
      </c>
      <c r="H35" s="320" t="s">
        <v>8645</v>
      </c>
      <c r="I35" s="320" t="s">
        <v>12629</v>
      </c>
      <c r="J35" s="320" t="s">
        <v>12630</v>
      </c>
      <c r="K35" s="320" t="s">
        <v>12748</v>
      </c>
      <c r="L35" s="320" t="s">
        <v>10331</v>
      </c>
      <c r="M35" s="320" t="s">
        <v>12749</v>
      </c>
      <c r="N35" s="320" t="s">
        <v>12043</v>
      </c>
      <c r="O35" s="320" t="s">
        <v>12750</v>
      </c>
      <c r="P35" s="320" t="s">
        <v>11695</v>
      </c>
      <c r="Q35" s="320" t="s">
        <v>11696</v>
      </c>
      <c r="R35" s="320" t="s">
        <v>11697</v>
      </c>
      <c r="S35" s="320" t="s">
        <v>12751</v>
      </c>
      <c r="T35" s="320" t="s">
        <v>12752</v>
      </c>
      <c r="U35" s="320" t="s">
        <v>12753</v>
      </c>
      <c r="V35" s="320" t="s">
        <v>12754</v>
      </c>
      <c r="W35" s="320" t="s">
        <v>11702</v>
      </c>
      <c r="X35" s="320" t="s">
        <v>11703</v>
      </c>
      <c r="Y35" s="320" t="s">
        <v>12755</v>
      </c>
      <c r="Z35" s="320" t="s">
        <v>11705</v>
      </c>
      <c r="AA35" s="320" t="s">
        <v>11706</v>
      </c>
      <c r="AB35" s="320" t="s">
        <v>12756</v>
      </c>
      <c r="AC35" s="320" t="s">
        <v>11708</v>
      </c>
      <c r="AD35" s="320" t="s">
        <v>11709</v>
      </c>
      <c r="AE35" s="320" t="s">
        <v>12640</v>
      </c>
      <c r="AF35" s="320" t="s">
        <v>11711</v>
      </c>
      <c r="AG35" s="320" t="s">
        <v>12757</v>
      </c>
      <c r="AH35" s="320" t="s">
        <v>12758</v>
      </c>
      <c r="AI35" s="320" t="s">
        <v>12759</v>
      </c>
      <c r="AJ35" s="320" t="s">
        <v>12760</v>
      </c>
      <c r="AK35" s="321" t="s">
        <v>12645</v>
      </c>
      <c r="AL35" s="322" t="s">
        <v>12761</v>
      </c>
    </row>
    <row r="36" spans="1:38" ht="15.75" x14ac:dyDescent="0.25">
      <c r="A36" s="318" t="s">
        <v>7376</v>
      </c>
      <c r="B36" s="296" t="str">
        <f t="shared" si="1"/>
        <v>Textures et niveaux IDDSI</v>
      </c>
      <c r="C36" s="319">
        <v>30</v>
      </c>
      <c r="D36" s="320" t="s">
        <v>72</v>
      </c>
      <c r="E36" s="320">
        <v>1</v>
      </c>
      <c r="F36" s="320" t="s">
        <v>7372</v>
      </c>
      <c r="G36" s="320" t="s">
        <v>7373</v>
      </c>
      <c r="H36" s="320" t="s">
        <v>7374</v>
      </c>
      <c r="I36" s="320" t="s">
        <v>7375</v>
      </c>
      <c r="J36" s="320" t="s">
        <v>7376</v>
      </c>
      <c r="K36" s="320" t="s">
        <v>7377</v>
      </c>
      <c r="L36" s="320" t="s">
        <v>7378</v>
      </c>
      <c r="M36" s="320" t="s">
        <v>7379</v>
      </c>
      <c r="N36" s="320" t="s">
        <v>7380</v>
      </c>
      <c r="O36" s="320" t="s">
        <v>7381</v>
      </c>
      <c r="P36" s="320" t="s">
        <v>7382</v>
      </c>
      <c r="Q36" s="320" t="s">
        <v>7383</v>
      </c>
      <c r="R36" s="320" t="s">
        <v>7384</v>
      </c>
      <c r="S36" s="320" t="s">
        <v>7385</v>
      </c>
      <c r="T36" s="320" t="s">
        <v>7386</v>
      </c>
      <c r="U36" s="320" t="s">
        <v>7387</v>
      </c>
      <c r="V36" s="320" t="s">
        <v>7388</v>
      </c>
      <c r="W36" s="320" t="s">
        <v>7389</v>
      </c>
      <c r="X36" s="320" t="s">
        <v>7390</v>
      </c>
      <c r="Y36" s="320" t="s">
        <v>7391</v>
      </c>
      <c r="Z36" s="320" t="s">
        <v>7392</v>
      </c>
      <c r="AA36" s="320" t="s">
        <v>7393</v>
      </c>
      <c r="AB36" s="320" t="s">
        <v>7394</v>
      </c>
      <c r="AC36" s="320" t="s">
        <v>7395</v>
      </c>
      <c r="AD36" s="320" t="s">
        <v>7396</v>
      </c>
      <c r="AE36" s="320" t="s">
        <v>7397</v>
      </c>
      <c r="AF36" s="320" t="s">
        <v>7398</v>
      </c>
      <c r="AG36" s="320" t="s">
        <v>7399</v>
      </c>
      <c r="AH36" s="320" t="s">
        <v>7400</v>
      </c>
      <c r="AI36" s="320" t="s">
        <v>7401</v>
      </c>
      <c r="AJ36" s="320" t="s">
        <v>7402</v>
      </c>
      <c r="AK36" s="321" t="s">
        <v>7403</v>
      </c>
      <c r="AL36" s="322" t="s">
        <v>7405</v>
      </c>
    </row>
    <row r="37" spans="1:38" ht="15.75" x14ac:dyDescent="0.25">
      <c r="A37" s="318" t="s">
        <v>7414</v>
      </c>
      <c r="B37" s="296" t="str">
        <f t="shared" si="1"/>
        <v>Textures et niveaux IDDSI</v>
      </c>
      <c r="C37" s="319">
        <v>31</v>
      </c>
      <c r="D37" s="320" t="s">
        <v>102</v>
      </c>
      <c r="E37" s="320">
        <v>2</v>
      </c>
      <c r="F37" s="320" t="s">
        <v>7372</v>
      </c>
      <c r="G37" s="320" t="s">
        <v>7373</v>
      </c>
      <c r="H37" s="320" t="s">
        <v>7374</v>
      </c>
      <c r="I37" s="320" t="s">
        <v>7375</v>
      </c>
      <c r="J37" s="320" t="s">
        <v>7414</v>
      </c>
      <c r="K37" s="320" t="s">
        <v>7415</v>
      </c>
      <c r="L37" s="320" t="s">
        <v>7416</v>
      </c>
      <c r="M37" s="320" t="s">
        <v>7417</v>
      </c>
      <c r="N37" s="320" t="s">
        <v>7418</v>
      </c>
      <c r="O37" s="320" t="s">
        <v>7419</v>
      </c>
      <c r="P37" s="320" t="s">
        <v>7382</v>
      </c>
      <c r="Q37" s="320" t="s">
        <v>7383</v>
      </c>
      <c r="R37" s="320" t="s">
        <v>7384</v>
      </c>
      <c r="S37" s="320" t="s">
        <v>7420</v>
      </c>
      <c r="T37" s="320" t="s">
        <v>7421</v>
      </c>
      <c r="U37" s="320" t="s">
        <v>7422</v>
      </c>
      <c r="V37" s="320" t="s">
        <v>7423</v>
      </c>
      <c r="W37" s="320" t="s">
        <v>7424</v>
      </c>
      <c r="X37" s="320" t="s">
        <v>7425</v>
      </c>
      <c r="Y37" s="320" t="s">
        <v>7426</v>
      </c>
      <c r="Z37" s="320" t="s">
        <v>7427</v>
      </c>
      <c r="AA37" s="320" t="s">
        <v>7428</v>
      </c>
      <c r="AB37" s="320" t="s">
        <v>7429</v>
      </c>
      <c r="AC37" s="320" t="s">
        <v>7430</v>
      </c>
      <c r="AD37" s="320" t="s">
        <v>7431</v>
      </c>
      <c r="AE37" s="320" t="s">
        <v>7397</v>
      </c>
      <c r="AF37" s="320" t="s">
        <v>7432</v>
      </c>
      <c r="AG37" s="320" t="s">
        <v>7433</v>
      </c>
      <c r="AH37" s="320" t="s">
        <v>7434</v>
      </c>
      <c r="AI37" s="320" t="s">
        <v>7435</v>
      </c>
      <c r="AJ37" s="320" t="s">
        <v>7436</v>
      </c>
      <c r="AK37" s="321" t="s">
        <v>7437</v>
      </c>
      <c r="AL37" s="322" t="s">
        <v>7438</v>
      </c>
    </row>
    <row r="38" spans="1:38" ht="15.75" x14ac:dyDescent="0.25">
      <c r="A38" s="318" t="s">
        <v>7448</v>
      </c>
      <c r="B38" s="296" t="str">
        <f t="shared" si="1"/>
        <v>Textures et niveaux IDDSI</v>
      </c>
      <c r="C38" s="319">
        <v>32</v>
      </c>
      <c r="D38" s="320" t="s">
        <v>125</v>
      </c>
      <c r="E38" s="320">
        <v>3</v>
      </c>
      <c r="F38" s="320" t="s">
        <v>7372</v>
      </c>
      <c r="G38" s="320" t="s">
        <v>7373</v>
      </c>
      <c r="H38" s="320" t="s">
        <v>7374</v>
      </c>
      <c r="I38" s="320" t="s">
        <v>7375</v>
      </c>
      <c r="J38" s="320" t="s">
        <v>7448</v>
      </c>
      <c r="K38" s="320" t="s">
        <v>7449</v>
      </c>
      <c r="L38" s="320" t="s">
        <v>7450</v>
      </c>
      <c r="M38" s="320" t="s">
        <v>7451</v>
      </c>
      <c r="N38" s="320" t="s">
        <v>7452</v>
      </c>
      <c r="O38" s="320" t="s">
        <v>7453</v>
      </c>
      <c r="P38" s="320" t="s">
        <v>7382</v>
      </c>
      <c r="Q38" s="320" t="s">
        <v>7383</v>
      </c>
      <c r="R38" s="320" t="s">
        <v>7384</v>
      </c>
      <c r="S38" s="320" t="s">
        <v>7454</v>
      </c>
      <c r="T38" s="320" t="s">
        <v>7455</v>
      </c>
      <c r="U38" s="320" t="s">
        <v>7456</v>
      </c>
      <c r="V38" s="320" t="s">
        <v>7457</v>
      </c>
      <c r="W38" s="320" t="s">
        <v>7458</v>
      </c>
      <c r="X38" s="320" t="s">
        <v>7459</v>
      </c>
      <c r="Y38" s="320" t="s">
        <v>7460</v>
      </c>
      <c r="Z38" s="320" t="s">
        <v>7461</v>
      </c>
      <c r="AA38" s="320" t="s">
        <v>7462</v>
      </c>
      <c r="AB38" s="320" t="s">
        <v>7463</v>
      </c>
      <c r="AC38" s="320" t="s">
        <v>7464</v>
      </c>
      <c r="AD38" s="320" t="s">
        <v>7465</v>
      </c>
      <c r="AE38" s="320" t="s">
        <v>7397</v>
      </c>
      <c r="AF38" s="320" t="s">
        <v>7466</v>
      </c>
      <c r="AG38" s="320" t="s">
        <v>7467</v>
      </c>
      <c r="AH38" s="320" t="s">
        <v>7468</v>
      </c>
      <c r="AI38" s="320" t="s">
        <v>7469</v>
      </c>
      <c r="AJ38" s="320" t="s">
        <v>7470</v>
      </c>
      <c r="AK38" s="321" t="s">
        <v>7437</v>
      </c>
      <c r="AL38" s="322" t="s">
        <v>7471</v>
      </c>
    </row>
    <row r="39" spans="1:38" ht="15.75" x14ac:dyDescent="0.25">
      <c r="A39" s="318" t="s">
        <v>7478</v>
      </c>
      <c r="B39" s="296" t="str">
        <f t="shared" si="1"/>
        <v>Textures et niveaux IDDSI</v>
      </c>
      <c r="C39" s="319">
        <v>33</v>
      </c>
      <c r="D39" s="320" t="s">
        <v>145</v>
      </c>
      <c r="E39" s="320">
        <v>4</v>
      </c>
      <c r="F39" s="320" t="s">
        <v>7372</v>
      </c>
      <c r="G39" s="320" t="s">
        <v>7373</v>
      </c>
      <c r="H39" s="320" t="s">
        <v>7374</v>
      </c>
      <c r="I39" s="320" t="s">
        <v>7375</v>
      </c>
      <c r="J39" s="320" t="s">
        <v>7478</v>
      </c>
      <c r="K39" s="320" t="s">
        <v>7479</v>
      </c>
      <c r="L39" s="320" t="s">
        <v>7480</v>
      </c>
      <c r="M39" s="320" t="s">
        <v>7481</v>
      </c>
      <c r="N39" s="320" t="s">
        <v>7482</v>
      </c>
      <c r="O39" s="320" t="s">
        <v>7483</v>
      </c>
      <c r="P39" s="320" t="s">
        <v>7382</v>
      </c>
      <c r="Q39" s="320" t="s">
        <v>7383</v>
      </c>
      <c r="R39" s="320" t="s">
        <v>7384</v>
      </c>
      <c r="S39" s="320" t="s">
        <v>7484</v>
      </c>
      <c r="T39" s="320" t="s">
        <v>7485</v>
      </c>
      <c r="U39" s="320" t="s">
        <v>7486</v>
      </c>
      <c r="V39" s="320" t="s">
        <v>7487</v>
      </c>
      <c r="W39" s="320" t="s">
        <v>7488</v>
      </c>
      <c r="X39" s="320" t="s">
        <v>7489</v>
      </c>
      <c r="Y39" s="320" t="s">
        <v>7490</v>
      </c>
      <c r="Z39" s="320" t="s">
        <v>7491</v>
      </c>
      <c r="AA39" s="320" t="s">
        <v>7492</v>
      </c>
      <c r="AB39" s="320" t="s">
        <v>7493</v>
      </c>
      <c r="AC39" s="320" t="s">
        <v>7494</v>
      </c>
      <c r="AD39" s="320" t="s">
        <v>7495</v>
      </c>
      <c r="AE39" s="320" t="s">
        <v>7397</v>
      </c>
      <c r="AF39" s="320" t="s">
        <v>7496</v>
      </c>
      <c r="AG39" s="320" t="s">
        <v>7497</v>
      </c>
      <c r="AH39" s="320" t="s">
        <v>7498</v>
      </c>
      <c r="AI39" s="320" t="s">
        <v>7499</v>
      </c>
      <c r="AJ39" s="320" t="s">
        <v>7500</v>
      </c>
      <c r="AK39" s="321" t="s">
        <v>7403</v>
      </c>
      <c r="AL39" s="322" t="s">
        <v>7501</v>
      </c>
    </row>
    <row r="40" spans="1:38" ht="15.75" x14ac:dyDescent="0.25">
      <c r="A40" s="318" t="s">
        <v>9485</v>
      </c>
      <c r="B40" s="296" t="str">
        <f t="shared" si="1"/>
        <v>Éthique, bientraitance et repas</v>
      </c>
      <c r="C40" s="319">
        <v>34</v>
      </c>
      <c r="D40" s="320" t="s">
        <v>1476</v>
      </c>
      <c r="E40" s="320">
        <v>85</v>
      </c>
      <c r="F40" s="320" t="s">
        <v>7372</v>
      </c>
      <c r="G40" s="320" t="s">
        <v>7373</v>
      </c>
      <c r="H40" s="320" t="s">
        <v>9483</v>
      </c>
      <c r="I40" s="320" t="s">
        <v>9484</v>
      </c>
      <c r="J40" s="320" t="s">
        <v>9485</v>
      </c>
      <c r="K40" s="320" t="s">
        <v>9486</v>
      </c>
      <c r="L40" s="320" t="s">
        <v>7663</v>
      </c>
      <c r="M40" s="320" t="s">
        <v>9487</v>
      </c>
      <c r="N40" s="320" t="s">
        <v>9488</v>
      </c>
      <c r="O40" s="320" t="s">
        <v>9489</v>
      </c>
      <c r="P40" s="320" t="s">
        <v>7382</v>
      </c>
      <c r="Q40" s="320" t="s">
        <v>7383</v>
      </c>
      <c r="R40" s="320" t="s">
        <v>7384</v>
      </c>
      <c r="S40" s="320" t="s">
        <v>9490</v>
      </c>
      <c r="T40" s="320" t="s">
        <v>9491</v>
      </c>
      <c r="U40" s="320" t="s">
        <v>9492</v>
      </c>
      <c r="V40" s="320" t="s">
        <v>9493</v>
      </c>
      <c r="W40" s="320" t="s">
        <v>9494</v>
      </c>
      <c r="X40" s="320" t="s">
        <v>9495</v>
      </c>
      <c r="Y40" s="320" t="s">
        <v>9496</v>
      </c>
      <c r="Z40" s="320" t="s">
        <v>9497</v>
      </c>
      <c r="AA40" s="320" t="s">
        <v>9498</v>
      </c>
      <c r="AB40" s="320" t="s">
        <v>9499</v>
      </c>
      <c r="AC40" s="320" t="s">
        <v>9500</v>
      </c>
      <c r="AD40" s="320" t="s">
        <v>9501</v>
      </c>
      <c r="AE40" s="320" t="s">
        <v>9502</v>
      </c>
      <c r="AF40" s="320" t="s">
        <v>9503</v>
      </c>
      <c r="AG40" s="320" t="s">
        <v>9504</v>
      </c>
      <c r="AH40" s="320" t="s">
        <v>9505</v>
      </c>
      <c r="AI40" s="320" t="s">
        <v>9506</v>
      </c>
      <c r="AJ40" s="320" t="s">
        <v>9507</v>
      </c>
      <c r="AK40" s="321" t="s">
        <v>7778</v>
      </c>
      <c r="AL40" s="322" t="s">
        <v>9508</v>
      </c>
    </row>
    <row r="41" spans="1:38" ht="15.75" x14ac:dyDescent="0.25">
      <c r="A41" s="318" t="s">
        <v>9509</v>
      </c>
      <c r="B41" s="296" t="str">
        <f t="shared" si="1"/>
        <v>Éthique, bientraitance et repas</v>
      </c>
      <c r="C41" s="319">
        <v>35</v>
      </c>
      <c r="D41" s="320" t="s">
        <v>1490</v>
      </c>
      <c r="E41" s="320">
        <v>86</v>
      </c>
      <c r="F41" s="320" t="s">
        <v>7372</v>
      </c>
      <c r="G41" s="320" t="s">
        <v>7373</v>
      </c>
      <c r="H41" s="320" t="s">
        <v>9483</v>
      </c>
      <c r="I41" s="320" t="s">
        <v>9484</v>
      </c>
      <c r="J41" s="320" t="s">
        <v>9509</v>
      </c>
      <c r="K41" s="320" t="s">
        <v>9510</v>
      </c>
      <c r="L41" s="320" t="s">
        <v>7663</v>
      </c>
      <c r="M41" s="320" t="s">
        <v>9511</v>
      </c>
      <c r="N41" s="320" t="s">
        <v>9512</v>
      </c>
      <c r="O41" s="320" t="s">
        <v>9513</v>
      </c>
      <c r="P41" s="320" t="s">
        <v>7382</v>
      </c>
      <c r="Q41" s="320" t="s">
        <v>7383</v>
      </c>
      <c r="R41" s="320" t="s">
        <v>7384</v>
      </c>
      <c r="S41" s="320" t="s">
        <v>9514</v>
      </c>
      <c r="T41" s="320" t="s">
        <v>9515</v>
      </c>
      <c r="U41" s="320" t="s">
        <v>9516</v>
      </c>
      <c r="V41" s="320" t="s">
        <v>9517</v>
      </c>
      <c r="W41" s="320" t="s">
        <v>9518</v>
      </c>
      <c r="X41" s="320" t="s">
        <v>9519</v>
      </c>
      <c r="Y41" s="320" t="s">
        <v>9520</v>
      </c>
      <c r="Z41" s="320" t="s">
        <v>9521</v>
      </c>
      <c r="AA41" s="320" t="s">
        <v>9522</v>
      </c>
      <c r="AB41" s="320" t="s">
        <v>9523</v>
      </c>
      <c r="AC41" s="320" t="s">
        <v>9524</v>
      </c>
      <c r="AD41" s="320" t="s">
        <v>9525</v>
      </c>
      <c r="AE41" s="320" t="s">
        <v>9502</v>
      </c>
      <c r="AF41" s="320" t="s">
        <v>9526</v>
      </c>
      <c r="AG41" s="320" t="s">
        <v>9527</v>
      </c>
      <c r="AH41" s="320" t="s">
        <v>9528</v>
      </c>
      <c r="AI41" s="320" t="s">
        <v>9529</v>
      </c>
      <c r="AJ41" s="320" t="s">
        <v>9530</v>
      </c>
      <c r="AK41" s="321" t="s">
        <v>7778</v>
      </c>
      <c r="AL41" s="322" t="s">
        <v>9531</v>
      </c>
    </row>
    <row r="42" spans="1:38" ht="15.75" x14ac:dyDescent="0.25">
      <c r="A42" s="318" t="s">
        <v>10801</v>
      </c>
      <c r="B42" s="296" t="str">
        <f t="shared" si="1"/>
        <v>Autonomie, outils et manger-main</v>
      </c>
      <c r="C42" s="319">
        <v>36</v>
      </c>
      <c r="D42" s="320" t="s">
        <v>2368</v>
      </c>
      <c r="E42" s="320">
        <v>142</v>
      </c>
      <c r="F42" s="320" t="s">
        <v>7372</v>
      </c>
      <c r="G42" s="320" t="s">
        <v>7373</v>
      </c>
      <c r="H42" s="320" t="s">
        <v>10799</v>
      </c>
      <c r="I42" s="320" t="s">
        <v>10800</v>
      </c>
      <c r="J42" s="320" t="s">
        <v>10801</v>
      </c>
      <c r="K42" s="320" t="s">
        <v>10802</v>
      </c>
      <c r="L42" s="320" t="s">
        <v>7663</v>
      </c>
      <c r="M42" s="320" t="s">
        <v>10803</v>
      </c>
      <c r="N42" s="320" t="s">
        <v>10804</v>
      </c>
      <c r="O42" s="320" t="s">
        <v>10805</v>
      </c>
      <c r="P42" s="320" t="s">
        <v>7382</v>
      </c>
      <c r="Q42" s="320" t="s">
        <v>7383</v>
      </c>
      <c r="R42" s="320" t="s">
        <v>7384</v>
      </c>
      <c r="S42" s="320" t="s">
        <v>10806</v>
      </c>
      <c r="T42" s="320" t="s">
        <v>10807</v>
      </c>
      <c r="U42" s="320" t="s">
        <v>10808</v>
      </c>
      <c r="V42" s="320" t="s">
        <v>10809</v>
      </c>
      <c r="W42" s="320" t="s">
        <v>10810</v>
      </c>
      <c r="X42" s="320" t="s">
        <v>10811</v>
      </c>
      <c r="Y42" s="320" t="s">
        <v>10812</v>
      </c>
      <c r="Z42" s="320" t="s">
        <v>10813</v>
      </c>
      <c r="AA42" s="320" t="s">
        <v>10814</v>
      </c>
      <c r="AB42" s="320" t="s">
        <v>10815</v>
      </c>
      <c r="AC42" s="320" t="s">
        <v>10816</v>
      </c>
      <c r="AD42" s="320" t="s">
        <v>10817</v>
      </c>
      <c r="AE42" s="320" t="s">
        <v>10818</v>
      </c>
      <c r="AF42" s="320" t="s">
        <v>10819</v>
      </c>
      <c r="AG42" s="320" t="s">
        <v>9230</v>
      </c>
      <c r="AH42" s="320" t="s">
        <v>10820</v>
      </c>
      <c r="AI42" s="320" t="s">
        <v>10821</v>
      </c>
      <c r="AJ42" s="320" t="s">
        <v>10822</v>
      </c>
      <c r="AK42" s="321" t="s">
        <v>7778</v>
      </c>
      <c r="AL42" s="322" t="s">
        <v>10823</v>
      </c>
    </row>
    <row r="43" spans="1:38" ht="15.75" x14ac:dyDescent="0.25">
      <c r="A43" s="318" t="s">
        <v>8399</v>
      </c>
      <c r="B43" s="296" t="str">
        <f t="shared" si="1"/>
        <v>Qualité du repas, appétence et identification</v>
      </c>
      <c r="C43" s="319">
        <v>37</v>
      </c>
      <c r="D43" s="320" t="s">
        <v>704</v>
      </c>
      <c r="E43" s="320">
        <v>38</v>
      </c>
      <c r="F43" s="320" t="s">
        <v>7372</v>
      </c>
      <c r="G43" s="320" t="s">
        <v>7753</v>
      </c>
      <c r="H43" s="320" t="s">
        <v>8367</v>
      </c>
      <c r="I43" s="320" t="s">
        <v>8368</v>
      </c>
      <c r="J43" s="320" t="s">
        <v>8399</v>
      </c>
      <c r="K43" s="320" t="s">
        <v>8400</v>
      </c>
      <c r="L43" s="320" t="s">
        <v>7663</v>
      </c>
      <c r="M43" s="320" t="s">
        <v>8401</v>
      </c>
      <c r="N43" s="320" t="s">
        <v>8402</v>
      </c>
      <c r="O43" s="320" t="s">
        <v>8403</v>
      </c>
      <c r="P43" s="320" t="s">
        <v>7382</v>
      </c>
      <c r="Q43" s="320" t="s">
        <v>7383</v>
      </c>
      <c r="R43" s="320" t="s">
        <v>7384</v>
      </c>
      <c r="S43" s="320" t="s">
        <v>8404</v>
      </c>
      <c r="T43" s="320" t="s">
        <v>8405</v>
      </c>
      <c r="U43" s="320" t="s">
        <v>8406</v>
      </c>
      <c r="V43" s="320" t="s">
        <v>8407</v>
      </c>
      <c r="W43" s="320" t="s">
        <v>8408</v>
      </c>
      <c r="X43" s="320" t="s">
        <v>8409</v>
      </c>
      <c r="Y43" s="320" t="s">
        <v>8410</v>
      </c>
      <c r="Z43" s="320" t="s">
        <v>8411</v>
      </c>
      <c r="AA43" s="320" t="s">
        <v>8412</v>
      </c>
      <c r="AB43" s="320" t="s">
        <v>8413</v>
      </c>
      <c r="AC43" s="320" t="s">
        <v>8414</v>
      </c>
      <c r="AD43" s="320" t="s">
        <v>8415</v>
      </c>
      <c r="AE43" s="320" t="s">
        <v>7397</v>
      </c>
      <c r="AF43" s="320" t="s">
        <v>8103</v>
      </c>
      <c r="AG43" s="320" t="s">
        <v>8416</v>
      </c>
      <c r="AH43" s="320" t="s">
        <v>8417</v>
      </c>
      <c r="AI43" s="320" t="s">
        <v>8418</v>
      </c>
      <c r="AJ43" s="320" t="s">
        <v>8419</v>
      </c>
      <c r="AK43" s="321" t="s">
        <v>7778</v>
      </c>
      <c r="AL43" s="322" t="s">
        <v>8420</v>
      </c>
    </row>
    <row r="44" spans="1:38" ht="15.75" x14ac:dyDescent="0.25">
      <c r="A44" s="318" t="s">
        <v>1813</v>
      </c>
      <c r="B44" s="296" t="str">
        <f t="shared" si="1"/>
        <v>Production cuisine, hygiène et PMS</v>
      </c>
      <c r="C44" s="319">
        <v>38</v>
      </c>
      <c r="D44" s="320" t="s">
        <v>900</v>
      </c>
      <c r="E44" s="320">
        <v>51</v>
      </c>
      <c r="F44" s="320" t="s">
        <v>7372</v>
      </c>
      <c r="G44" s="320" t="s">
        <v>7373</v>
      </c>
      <c r="H44" s="320" t="s">
        <v>8645</v>
      </c>
      <c r="I44" s="320" t="s">
        <v>8646</v>
      </c>
      <c r="J44" s="320" t="s">
        <v>1813</v>
      </c>
      <c r="K44" s="320" t="s">
        <v>8697</v>
      </c>
      <c r="L44" s="320" t="s">
        <v>7663</v>
      </c>
      <c r="M44" s="320" t="s">
        <v>8698</v>
      </c>
      <c r="N44" s="320" t="s">
        <v>8699</v>
      </c>
      <c r="O44" s="320" t="s">
        <v>8700</v>
      </c>
      <c r="P44" s="320" t="s">
        <v>7382</v>
      </c>
      <c r="Q44" s="320" t="s">
        <v>7383</v>
      </c>
      <c r="R44" s="320" t="s">
        <v>7384</v>
      </c>
      <c r="S44" s="320" t="s">
        <v>8701</v>
      </c>
      <c r="T44" s="320" t="s">
        <v>8702</v>
      </c>
      <c r="U44" s="320" t="s">
        <v>8703</v>
      </c>
      <c r="V44" s="320" t="s">
        <v>8704</v>
      </c>
      <c r="W44" s="320" t="s">
        <v>8705</v>
      </c>
      <c r="X44" s="320" t="s">
        <v>8706</v>
      </c>
      <c r="Y44" s="320" t="s">
        <v>8707</v>
      </c>
      <c r="Z44" s="320" t="s">
        <v>8708</v>
      </c>
      <c r="AA44" s="320" t="s">
        <v>8709</v>
      </c>
      <c r="AB44" s="320" t="s">
        <v>8710</v>
      </c>
      <c r="AC44" s="320" t="s">
        <v>8711</v>
      </c>
      <c r="AD44" s="320" t="s">
        <v>8712</v>
      </c>
      <c r="AE44" s="320" t="s">
        <v>8664</v>
      </c>
      <c r="AF44" s="320" t="s">
        <v>8713</v>
      </c>
      <c r="AG44" s="320" t="s">
        <v>8714</v>
      </c>
      <c r="AH44" s="320" t="s">
        <v>8715</v>
      </c>
      <c r="AI44" s="320" t="s">
        <v>8716</v>
      </c>
      <c r="AJ44" s="320" t="s">
        <v>8717</v>
      </c>
      <c r="AK44" s="321" t="s">
        <v>7778</v>
      </c>
      <c r="AL44" s="322" t="s">
        <v>8718</v>
      </c>
    </row>
    <row r="45" spans="1:38" ht="15.75" x14ac:dyDescent="0.25">
      <c r="A45" s="318" t="s">
        <v>9370</v>
      </c>
      <c r="B45" s="296" t="str">
        <f t="shared" si="1"/>
        <v>Refus alimentaires et adaptation</v>
      </c>
      <c r="C45" s="319">
        <v>39</v>
      </c>
      <c r="D45" s="320" t="s">
        <v>1409</v>
      </c>
      <c r="E45" s="320">
        <v>80</v>
      </c>
      <c r="F45" s="320" t="s">
        <v>7372</v>
      </c>
      <c r="G45" s="320" t="s">
        <v>7373</v>
      </c>
      <c r="H45" s="320" t="s">
        <v>9210</v>
      </c>
      <c r="I45" s="320" t="s">
        <v>9211</v>
      </c>
      <c r="J45" s="320" t="s">
        <v>9370</v>
      </c>
      <c r="K45" s="320" t="s">
        <v>9371</v>
      </c>
      <c r="L45" s="320" t="s">
        <v>7663</v>
      </c>
      <c r="M45" s="320" t="s">
        <v>9372</v>
      </c>
      <c r="N45" s="320" t="s">
        <v>9373</v>
      </c>
      <c r="O45" s="320" t="s">
        <v>9374</v>
      </c>
      <c r="P45" s="320" t="s">
        <v>7382</v>
      </c>
      <c r="Q45" s="320" t="s">
        <v>7383</v>
      </c>
      <c r="R45" s="320" t="s">
        <v>7384</v>
      </c>
      <c r="S45" s="320" t="s">
        <v>9375</v>
      </c>
      <c r="T45" s="320" t="s">
        <v>9376</v>
      </c>
      <c r="U45" s="320" t="s">
        <v>9377</v>
      </c>
      <c r="V45" s="320" t="s">
        <v>9378</v>
      </c>
      <c r="W45" s="320" t="s">
        <v>9379</v>
      </c>
      <c r="X45" s="320" t="s">
        <v>9380</v>
      </c>
      <c r="Y45" s="320" t="s">
        <v>9381</v>
      </c>
      <c r="Z45" s="320" t="s">
        <v>9382</v>
      </c>
      <c r="AA45" s="320" t="s">
        <v>9383</v>
      </c>
      <c r="AB45" s="320" t="s">
        <v>9384</v>
      </c>
      <c r="AC45" s="320" t="s">
        <v>9385</v>
      </c>
      <c r="AD45" s="320" t="s">
        <v>9386</v>
      </c>
      <c r="AE45" s="320" t="s">
        <v>7397</v>
      </c>
      <c r="AF45" s="320" t="s">
        <v>9387</v>
      </c>
      <c r="AG45" s="320" t="s">
        <v>9230</v>
      </c>
      <c r="AH45" s="320" t="s">
        <v>9388</v>
      </c>
      <c r="AI45" s="320" t="s">
        <v>9389</v>
      </c>
      <c r="AJ45" s="320" t="s">
        <v>9390</v>
      </c>
      <c r="AK45" s="321" t="s">
        <v>7778</v>
      </c>
      <c r="AL45" s="322" t="s">
        <v>9391</v>
      </c>
    </row>
    <row r="46" spans="1:38" ht="15.75" x14ac:dyDescent="0.25">
      <c r="A46" s="318" t="s">
        <v>9601</v>
      </c>
      <c r="B46" s="296" t="str">
        <f t="shared" si="1"/>
        <v>Éthique, bientraitance et repas</v>
      </c>
      <c r="C46" s="319">
        <v>40</v>
      </c>
      <c r="D46" s="320" t="s">
        <v>1556</v>
      </c>
      <c r="E46" s="320">
        <v>90</v>
      </c>
      <c r="F46" s="320" t="s">
        <v>7372</v>
      </c>
      <c r="G46" s="320" t="s">
        <v>7373</v>
      </c>
      <c r="H46" s="320" t="s">
        <v>9483</v>
      </c>
      <c r="I46" s="320" t="s">
        <v>9484</v>
      </c>
      <c r="J46" s="320" t="s">
        <v>9601</v>
      </c>
      <c r="K46" s="320" t="s">
        <v>9602</v>
      </c>
      <c r="L46" s="320" t="s">
        <v>7663</v>
      </c>
      <c r="M46" s="320" t="s">
        <v>9603</v>
      </c>
      <c r="N46" s="320" t="s">
        <v>9604</v>
      </c>
      <c r="O46" s="320" t="s">
        <v>9605</v>
      </c>
      <c r="P46" s="320" t="s">
        <v>7382</v>
      </c>
      <c r="Q46" s="320" t="s">
        <v>7383</v>
      </c>
      <c r="R46" s="320" t="s">
        <v>7384</v>
      </c>
      <c r="S46" s="320" t="s">
        <v>9606</v>
      </c>
      <c r="T46" s="320" t="s">
        <v>9607</v>
      </c>
      <c r="U46" s="320" t="s">
        <v>9608</v>
      </c>
      <c r="V46" s="320" t="s">
        <v>9609</v>
      </c>
      <c r="W46" s="320" t="s">
        <v>9610</v>
      </c>
      <c r="X46" s="320" t="s">
        <v>9611</v>
      </c>
      <c r="Y46" s="320" t="s">
        <v>9612</v>
      </c>
      <c r="Z46" s="320" t="s">
        <v>9613</v>
      </c>
      <c r="AA46" s="320" t="s">
        <v>9614</v>
      </c>
      <c r="AB46" s="320" t="s">
        <v>9615</v>
      </c>
      <c r="AC46" s="320" t="s">
        <v>9616</v>
      </c>
      <c r="AD46" s="320" t="s">
        <v>9617</v>
      </c>
      <c r="AE46" s="320" t="s">
        <v>9502</v>
      </c>
      <c r="AF46" s="320" t="s">
        <v>9618</v>
      </c>
      <c r="AG46" s="320" t="s">
        <v>9619</v>
      </c>
      <c r="AH46" s="320" t="s">
        <v>9620</v>
      </c>
      <c r="AI46" s="320" t="s">
        <v>9621</v>
      </c>
      <c r="AJ46" s="320" t="s">
        <v>9622</v>
      </c>
      <c r="AK46" s="321" t="s">
        <v>7778</v>
      </c>
      <c r="AL46" s="322" t="s">
        <v>9623</v>
      </c>
    </row>
    <row r="47" spans="1:38" ht="15.75" x14ac:dyDescent="0.25">
      <c r="A47" s="318" t="s">
        <v>9746</v>
      </c>
      <c r="B47" s="296" t="str">
        <f t="shared" si="1"/>
        <v>Éthique, bientraitance et repas</v>
      </c>
      <c r="C47" s="319">
        <v>41</v>
      </c>
      <c r="D47" s="320" t="s">
        <v>1677</v>
      </c>
      <c r="E47" s="320">
        <v>96</v>
      </c>
      <c r="F47" s="320" t="s">
        <v>7372</v>
      </c>
      <c r="G47" s="320" t="s">
        <v>7373</v>
      </c>
      <c r="H47" s="320" t="s">
        <v>9483</v>
      </c>
      <c r="I47" s="320" t="s">
        <v>9484</v>
      </c>
      <c r="J47" s="320" t="s">
        <v>9746</v>
      </c>
      <c r="K47" s="320" t="s">
        <v>9747</v>
      </c>
      <c r="L47" s="320" t="s">
        <v>7663</v>
      </c>
      <c r="M47" s="320" t="s">
        <v>9748</v>
      </c>
      <c r="N47" s="320" t="s">
        <v>9749</v>
      </c>
      <c r="O47" s="320" t="s">
        <v>9750</v>
      </c>
      <c r="P47" s="320" t="s">
        <v>7382</v>
      </c>
      <c r="Q47" s="320" t="s">
        <v>7383</v>
      </c>
      <c r="R47" s="320" t="s">
        <v>7384</v>
      </c>
      <c r="S47" s="320" t="s">
        <v>9751</v>
      </c>
      <c r="T47" s="320" t="s">
        <v>9752</v>
      </c>
      <c r="U47" s="320" t="s">
        <v>9753</v>
      </c>
      <c r="V47" s="320" t="s">
        <v>9754</v>
      </c>
      <c r="W47" s="320" t="s">
        <v>9755</v>
      </c>
      <c r="X47" s="320" t="s">
        <v>9756</v>
      </c>
      <c r="Y47" s="320" t="s">
        <v>9757</v>
      </c>
      <c r="Z47" s="320" t="s">
        <v>9758</v>
      </c>
      <c r="AA47" s="320" t="s">
        <v>9759</v>
      </c>
      <c r="AB47" s="320" t="s">
        <v>9760</v>
      </c>
      <c r="AC47" s="320" t="s">
        <v>9761</v>
      </c>
      <c r="AD47" s="320" t="s">
        <v>9762</v>
      </c>
      <c r="AE47" s="320" t="s">
        <v>9502</v>
      </c>
      <c r="AF47" s="320" t="s">
        <v>9763</v>
      </c>
      <c r="AG47" s="320" t="s">
        <v>9764</v>
      </c>
      <c r="AH47" s="320" t="s">
        <v>9765</v>
      </c>
      <c r="AI47" s="320" t="s">
        <v>9766</v>
      </c>
      <c r="AJ47" s="320" t="s">
        <v>9767</v>
      </c>
      <c r="AK47" s="321" t="s">
        <v>7778</v>
      </c>
      <c r="AL47" s="322" t="s">
        <v>9768</v>
      </c>
    </row>
    <row r="48" spans="1:38" ht="15.75" x14ac:dyDescent="0.25">
      <c r="A48" s="318" t="s">
        <v>9838</v>
      </c>
      <c r="B48" s="296" t="str">
        <f t="shared" si="1"/>
        <v>Coordination cuisine, soins et salle</v>
      </c>
      <c r="C48" s="319">
        <v>42</v>
      </c>
      <c r="D48" s="320" t="s">
        <v>1756</v>
      </c>
      <c r="E48" s="320">
        <v>100</v>
      </c>
      <c r="F48" s="320" t="s">
        <v>7372</v>
      </c>
      <c r="G48" s="320" t="s">
        <v>7373</v>
      </c>
      <c r="H48" s="320" t="s">
        <v>9769</v>
      </c>
      <c r="I48" s="320" t="s">
        <v>9770</v>
      </c>
      <c r="J48" s="320" t="s">
        <v>9838</v>
      </c>
      <c r="K48" s="320" t="s">
        <v>9839</v>
      </c>
      <c r="L48" s="320" t="s">
        <v>7663</v>
      </c>
      <c r="M48" s="320" t="s">
        <v>9840</v>
      </c>
      <c r="N48" s="320" t="s">
        <v>9841</v>
      </c>
      <c r="O48" s="320" t="s">
        <v>9842</v>
      </c>
      <c r="P48" s="320" t="s">
        <v>7382</v>
      </c>
      <c r="Q48" s="320" t="s">
        <v>7383</v>
      </c>
      <c r="R48" s="320" t="s">
        <v>7384</v>
      </c>
      <c r="S48" s="320" t="s">
        <v>9843</v>
      </c>
      <c r="T48" s="320" t="s">
        <v>9844</v>
      </c>
      <c r="U48" s="320" t="s">
        <v>9845</v>
      </c>
      <c r="V48" s="320" t="s">
        <v>9846</v>
      </c>
      <c r="W48" s="320" t="s">
        <v>9847</v>
      </c>
      <c r="X48" s="320" t="s">
        <v>9848</v>
      </c>
      <c r="Y48" s="320" t="s">
        <v>9849</v>
      </c>
      <c r="Z48" s="320" t="s">
        <v>9850</v>
      </c>
      <c r="AA48" s="320" t="s">
        <v>9851</v>
      </c>
      <c r="AB48" s="320" t="s">
        <v>9852</v>
      </c>
      <c r="AC48" s="320" t="s">
        <v>9853</v>
      </c>
      <c r="AD48" s="320" t="s">
        <v>9854</v>
      </c>
      <c r="AE48" s="320" t="s">
        <v>8266</v>
      </c>
      <c r="AF48" s="320" t="s">
        <v>9855</v>
      </c>
      <c r="AG48" s="320" t="s">
        <v>9230</v>
      </c>
      <c r="AH48" s="320" t="s">
        <v>9856</v>
      </c>
      <c r="AI48" s="320" t="s">
        <v>9857</v>
      </c>
      <c r="AJ48" s="320" t="s">
        <v>9858</v>
      </c>
      <c r="AK48" s="321" t="s">
        <v>7778</v>
      </c>
      <c r="AL48" s="322" t="s">
        <v>9859</v>
      </c>
    </row>
    <row r="49" spans="1:38" ht="15.75" x14ac:dyDescent="0.25">
      <c r="A49" s="318" t="s">
        <v>9926</v>
      </c>
      <c r="B49" s="296" t="str">
        <f t="shared" si="1"/>
        <v>Coordination cuisine, soins et salle</v>
      </c>
      <c r="C49" s="319">
        <v>43</v>
      </c>
      <c r="D49" s="320" t="s">
        <v>1830</v>
      </c>
      <c r="E49" s="320">
        <v>104</v>
      </c>
      <c r="F49" s="320" t="s">
        <v>7372</v>
      </c>
      <c r="G49" s="320" t="s">
        <v>7373</v>
      </c>
      <c r="H49" s="320" t="s">
        <v>9769</v>
      </c>
      <c r="I49" s="320" t="s">
        <v>9770</v>
      </c>
      <c r="J49" s="320" t="s">
        <v>9926</v>
      </c>
      <c r="K49" s="320" t="s">
        <v>9927</v>
      </c>
      <c r="L49" s="320" t="s">
        <v>7663</v>
      </c>
      <c r="M49" s="320" t="s">
        <v>9928</v>
      </c>
      <c r="N49" s="320" t="s">
        <v>9929</v>
      </c>
      <c r="O49" s="320" t="s">
        <v>9930</v>
      </c>
      <c r="P49" s="320" t="s">
        <v>7382</v>
      </c>
      <c r="Q49" s="320" t="s">
        <v>7383</v>
      </c>
      <c r="R49" s="320" t="s">
        <v>7384</v>
      </c>
      <c r="S49" s="320" t="s">
        <v>9931</v>
      </c>
      <c r="T49" s="320" t="s">
        <v>9932</v>
      </c>
      <c r="U49" s="320" t="s">
        <v>9933</v>
      </c>
      <c r="V49" s="320" t="s">
        <v>9934</v>
      </c>
      <c r="W49" s="320" t="s">
        <v>9935</v>
      </c>
      <c r="X49" s="320" t="s">
        <v>9936</v>
      </c>
      <c r="Y49" s="320" t="s">
        <v>9937</v>
      </c>
      <c r="Z49" s="320" t="s">
        <v>9938</v>
      </c>
      <c r="AA49" s="320" t="s">
        <v>9939</v>
      </c>
      <c r="AB49" s="320" t="s">
        <v>9940</v>
      </c>
      <c r="AC49" s="320" t="s">
        <v>9941</v>
      </c>
      <c r="AD49" s="320" t="s">
        <v>9942</v>
      </c>
      <c r="AE49" s="320" t="s">
        <v>8266</v>
      </c>
      <c r="AF49" s="320" t="s">
        <v>9943</v>
      </c>
      <c r="AG49" s="320" t="s">
        <v>9230</v>
      </c>
      <c r="AH49" s="320" t="s">
        <v>9944</v>
      </c>
      <c r="AI49" s="320" t="s">
        <v>9945</v>
      </c>
      <c r="AJ49" s="320" t="s">
        <v>9946</v>
      </c>
      <c r="AK49" s="321" t="s">
        <v>7778</v>
      </c>
      <c r="AL49" s="322" t="s">
        <v>9947</v>
      </c>
    </row>
    <row r="50" spans="1:38" ht="15.75" x14ac:dyDescent="0.25">
      <c r="A50" s="318" t="s">
        <v>10179</v>
      </c>
      <c r="B50" s="296" t="str">
        <f t="shared" si="1"/>
        <v>Cadre réglementaire et ESMS</v>
      </c>
      <c r="C50" s="319">
        <v>44</v>
      </c>
      <c r="D50" s="320" t="s">
        <v>2017</v>
      </c>
      <c r="E50" s="320">
        <v>115</v>
      </c>
      <c r="F50" s="320" t="s">
        <v>7372</v>
      </c>
      <c r="G50" s="320" t="s">
        <v>10040</v>
      </c>
      <c r="H50" s="320" t="s">
        <v>10041</v>
      </c>
      <c r="I50" s="320" t="s">
        <v>10042</v>
      </c>
      <c r="J50" s="320" t="s">
        <v>10179</v>
      </c>
      <c r="K50" s="320" t="s">
        <v>10180</v>
      </c>
      <c r="L50" s="320" t="s">
        <v>7663</v>
      </c>
      <c r="M50" s="320" t="s">
        <v>10181</v>
      </c>
      <c r="N50" s="320" t="s">
        <v>10182</v>
      </c>
      <c r="O50" s="320" t="s">
        <v>10183</v>
      </c>
      <c r="P50" s="320" t="s">
        <v>7382</v>
      </c>
      <c r="Q50" s="320" t="s">
        <v>7383</v>
      </c>
      <c r="R50" s="320" t="s">
        <v>7384</v>
      </c>
      <c r="S50" s="320" t="s">
        <v>10184</v>
      </c>
      <c r="T50" s="320" t="s">
        <v>10185</v>
      </c>
      <c r="U50" s="320" t="s">
        <v>10186</v>
      </c>
      <c r="V50" s="320" t="s">
        <v>10187</v>
      </c>
      <c r="W50" s="320" t="s">
        <v>10188</v>
      </c>
      <c r="X50" s="320" t="s">
        <v>10189</v>
      </c>
      <c r="Y50" s="320" t="s">
        <v>10190</v>
      </c>
      <c r="Z50" s="320" t="s">
        <v>10191</v>
      </c>
      <c r="AA50" s="320" t="s">
        <v>10192</v>
      </c>
      <c r="AB50" s="320" t="s">
        <v>10193</v>
      </c>
      <c r="AC50" s="320" t="s">
        <v>10194</v>
      </c>
      <c r="AD50" s="320" t="s">
        <v>10195</v>
      </c>
      <c r="AE50" s="320" t="s">
        <v>8266</v>
      </c>
      <c r="AF50" s="320" t="s">
        <v>10196</v>
      </c>
      <c r="AG50" s="320" t="s">
        <v>9230</v>
      </c>
      <c r="AH50" s="320" t="s">
        <v>10197</v>
      </c>
      <c r="AI50" s="320" t="s">
        <v>10198</v>
      </c>
      <c r="AJ50" s="320" t="s">
        <v>10199</v>
      </c>
      <c r="AK50" s="321" t="s">
        <v>7778</v>
      </c>
      <c r="AL50" s="322" t="s">
        <v>10200</v>
      </c>
    </row>
    <row r="51" spans="1:38" ht="15.75" x14ac:dyDescent="0.25">
      <c r="A51" s="318" t="s">
        <v>1780</v>
      </c>
      <c r="B51" s="296" t="str">
        <f t="shared" si="1"/>
        <v>Allergènes, régimes et traçabilité convive</v>
      </c>
      <c r="C51" s="319">
        <v>45</v>
      </c>
      <c r="D51" s="320" t="s">
        <v>2299</v>
      </c>
      <c r="E51" s="320">
        <v>137</v>
      </c>
      <c r="F51" s="320" t="s">
        <v>7372</v>
      </c>
      <c r="G51" s="320" t="s">
        <v>7373</v>
      </c>
      <c r="H51" s="320" t="s">
        <v>10549</v>
      </c>
      <c r="I51" s="320" t="s">
        <v>10550</v>
      </c>
      <c r="J51" s="320" t="s">
        <v>1780</v>
      </c>
      <c r="K51" s="320" t="s">
        <v>10684</v>
      </c>
      <c r="L51" s="320" t="s">
        <v>2873</v>
      </c>
      <c r="M51" s="320" t="s">
        <v>10685</v>
      </c>
      <c r="N51" s="320" t="s">
        <v>10686</v>
      </c>
      <c r="O51" s="320" t="s">
        <v>10687</v>
      </c>
      <c r="P51" s="320" t="s">
        <v>7382</v>
      </c>
      <c r="Q51" s="320" t="s">
        <v>7383</v>
      </c>
      <c r="R51" s="320" t="s">
        <v>7384</v>
      </c>
      <c r="S51" s="320" t="s">
        <v>10688</v>
      </c>
      <c r="T51" s="320" t="s">
        <v>10689</v>
      </c>
      <c r="U51" s="320" t="s">
        <v>10690</v>
      </c>
      <c r="V51" s="320" t="s">
        <v>10691</v>
      </c>
      <c r="W51" s="320" t="s">
        <v>10692</v>
      </c>
      <c r="X51" s="320" t="s">
        <v>10693</v>
      </c>
      <c r="Y51" s="320" t="s">
        <v>10694</v>
      </c>
      <c r="Z51" s="320" t="s">
        <v>10695</v>
      </c>
      <c r="AA51" s="320" t="s">
        <v>10696</v>
      </c>
      <c r="AB51" s="320" t="s">
        <v>10697</v>
      </c>
      <c r="AC51" s="320" t="s">
        <v>10698</v>
      </c>
      <c r="AD51" s="320" t="s">
        <v>10699</v>
      </c>
      <c r="AE51" s="320" t="s">
        <v>7970</v>
      </c>
      <c r="AF51" s="320" t="s">
        <v>10700</v>
      </c>
      <c r="AG51" s="320" t="s">
        <v>9230</v>
      </c>
      <c r="AH51" s="320" t="s">
        <v>10701</v>
      </c>
      <c r="AI51" s="320" t="s">
        <v>10702</v>
      </c>
      <c r="AJ51" s="320" t="s">
        <v>10703</v>
      </c>
      <c r="AK51" s="321" t="s">
        <v>7778</v>
      </c>
      <c r="AL51" s="322" t="s">
        <v>10704</v>
      </c>
    </row>
    <row r="52" spans="1:38" ht="15.75" x14ac:dyDescent="0.25">
      <c r="A52" s="318" t="s">
        <v>11001</v>
      </c>
      <c r="B52" s="296" t="str">
        <f t="shared" si="1"/>
        <v>Autonomie, outils et manger-main</v>
      </c>
      <c r="C52" s="319">
        <v>46</v>
      </c>
      <c r="D52" s="320" t="s">
        <v>2483</v>
      </c>
      <c r="E52" s="320">
        <v>151</v>
      </c>
      <c r="F52" s="320" t="s">
        <v>7372</v>
      </c>
      <c r="G52" s="320" t="s">
        <v>7373</v>
      </c>
      <c r="H52" s="320" t="s">
        <v>10799</v>
      </c>
      <c r="I52" s="320" t="s">
        <v>10800</v>
      </c>
      <c r="J52" s="320" t="s">
        <v>11001</v>
      </c>
      <c r="K52" s="320" t="s">
        <v>11002</v>
      </c>
      <c r="L52" s="320" t="s">
        <v>7663</v>
      </c>
      <c r="M52" s="320" t="s">
        <v>11003</v>
      </c>
      <c r="N52" s="320" t="s">
        <v>11004</v>
      </c>
      <c r="O52" s="320" t="s">
        <v>11005</v>
      </c>
      <c r="P52" s="320" t="s">
        <v>7382</v>
      </c>
      <c r="Q52" s="320" t="s">
        <v>7383</v>
      </c>
      <c r="R52" s="320" t="s">
        <v>7384</v>
      </c>
      <c r="S52" s="320" t="s">
        <v>11006</v>
      </c>
      <c r="T52" s="320" t="s">
        <v>11007</v>
      </c>
      <c r="U52" s="320" t="s">
        <v>11008</v>
      </c>
      <c r="V52" s="320" t="s">
        <v>11009</v>
      </c>
      <c r="W52" s="320" t="s">
        <v>11010</v>
      </c>
      <c r="X52" s="320" t="s">
        <v>11011</v>
      </c>
      <c r="Y52" s="320" t="s">
        <v>11012</v>
      </c>
      <c r="Z52" s="320" t="s">
        <v>11013</v>
      </c>
      <c r="AA52" s="320" t="s">
        <v>11014</v>
      </c>
      <c r="AB52" s="320" t="s">
        <v>11015</v>
      </c>
      <c r="AC52" s="320" t="s">
        <v>11016</v>
      </c>
      <c r="AD52" s="320" t="s">
        <v>11017</v>
      </c>
      <c r="AE52" s="320" t="s">
        <v>11018</v>
      </c>
      <c r="AF52" s="320" t="s">
        <v>11019</v>
      </c>
      <c r="AG52" s="320" t="s">
        <v>9230</v>
      </c>
      <c r="AH52" s="320" t="s">
        <v>11020</v>
      </c>
      <c r="AI52" s="320" t="s">
        <v>11021</v>
      </c>
      <c r="AJ52" s="320" t="s">
        <v>11022</v>
      </c>
      <c r="AK52" s="321" t="s">
        <v>7778</v>
      </c>
      <c r="AL52" s="322" t="s">
        <v>11023</v>
      </c>
    </row>
    <row r="53" spans="1:38" ht="15.75" x14ac:dyDescent="0.25">
      <c r="A53" s="318" t="s">
        <v>12355</v>
      </c>
      <c r="B53" s="296" t="str">
        <f t="shared" si="1"/>
        <v>Autonomie, outils et manger-main</v>
      </c>
      <c r="C53" s="319">
        <v>47</v>
      </c>
      <c r="D53" s="320" t="s">
        <v>3881</v>
      </c>
      <c r="E53" s="320">
        <v>230</v>
      </c>
      <c r="F53" s="320" t="s">
        <v>11686</v>
      </c>
      <c r="G53" s="320" t="s">
        <v>11687</v>
      </c>
      <c r="H53" s="320" t="s">
        <v>10799</v>
      </c>
      <c r="I53" s="320" t="s">
        <v>12354</v>
      </c>
      <c r="J53" s="320" t="s">
        <v>12355</v>
      </c>
      <c r="K53" s="320" t="s">
        <v>12356</v>
      </c>
      <c r="L53" s="320" t="s">
        <v>12357</v>
      </c>
      <c r="M53" s="320" t="s">
        <v>12358</v>
      </c>
      <c r="N53" s="320" t="s">
        <v>12359</v>
      </c>
      <c r="O53" s="320" t="s">
        <v>12360</v>
      </c>
      <c r="P53" s="320" t="s">
        <v>11695</v>
      </c>
      <c r="Q53" s="320" t="s">
        <v>11696</v>
      </c>
      <c r="R53" s="320" t="s">
        <v>11697</v>
      </c>
      <c r="S53" s="320" t="s">
        <v>12361</v>
      </c>
      <c r="T53" s="320" t="s">
        <v>12362</v>
      </c>
      <c r="U53" s="320" t="s">
        <v>12363</v>
      </c>
      <c r="V53" s="320" t="s">
        <v>12364</v>
      </c>
      <c r="W53" s="320" t="s">
        <v>11702</v>
      </c>
      <c r="X53" s="320" t="s">
        <v>11703</v>
      </c>
      <c r="Y53" s="320" t="s">
        <v>12365</v>
      </c>
      <c r="Z53" s="320" t="s">
        <v>11705</v>
      </c>
      <c r="AA53" s="320" t="s">
        <v>11706</v>
      </c>
      <c r="AB53" s="320" t="s">
        <v>12366</v>
      </c>
      <c r="AC53" s="320" t="s">
        <v>11708</v>
      </c>
      <c r="AD53" s="320" t="s">
        <v>11709</v>
      </c>
      <c r="AE53" s="320" t="s">
        <v>12367</v>
      </c>
      <c r="AF53" s="320" t="s">
        <v>11711</v>
      </c>
      <c r="AG53" s="320" t="s">
        <v>12368</v>
      </c>
      <c r="AH53" s="320" t="s">
        <v>12369</v>
      </c>
      <c r="AI53" s="320" t="s">
        <v>12370</v>
      </c>
      <c r="AJ53" s="320" t="s">
        <v>12371</v>
      </c>
      <c r="AK53" s="321" t="s">
        <v>7743</v>
      </c>
      <c r="AL53" s="322" t="s">
        <v>12372</v>
      </c>
    </row>
    <row r="54" spans="1:38" ht="15.75" x14ac:dyDescent="0.25">
      <c r="A54" s="318" t="s">
        <v>12355</v>
      </c>
      <c r="B54" s="296" t="str">
        <f t="shared" si="1"/>
        <v>Autonomie, outils et manger-main</v>
      </c>
      <c r="C54" s="319">
        <v>48</v>
      </c>
      <c r="D54" s="320" t="s">
        <v>3902</v>
      </c>
      <c r="E54" s="320">
        <v>231</v>
      </c>
      <c r="F54" s="320" t="s">
        <v>11686</v>
      </c>
      <c r="G54" s="320" t="s">
        <v>11687</v>
      </c>
      <c r="H54" s="320" t="s">
        <v>10799</v>
      </c>
      <c r="I54" s="320" t="s">
        <v>12354</v>
      </c>
      <c r="J54" s="320" t="s">
        <v>12355</v>
      </c>
      <c r="K54" s="320" t="s">
        <v>12375</v>
      </c>
      <c r="L54" s="320" t="s">
        <v>12376</v>
      </c>
      <c r="M54" s="320" t="s">
        <v>12377</v>
      </c>
      <c r="N54" s="320" t="s">
        <v>12378</v>
      </c>
      <c r="O54" s="320" t="s">
        <v>12379</v>
      </c>
      <c r="P54" s="320" t="s">
        <v>11695</v>
      </c>
      <c r="Q54" s="320" t="s">
        <v>11696</v>
      </c>
      <c r="R54" s="320" t="s">
        <v>11697</v>
      </c>
      <c r="S54" s="320" t="s">
        <v>12380</v>
      </c>
      <c r="T54" s="320" t="s">
        <v>12381</v>
      </c>
      <c r="U54" s="320" t="s">
        <v>12382</v>
      </c>
      <c r="V54" s="320" t="s">
        <v>12383</v>
      </c>
      <c r="W54" s="320" t="s">
        <v>11702</v>
      </c>
      <c r="X54" s="320" t="s">
        <v>11703</v>
      </c>
      <c r="Y54" s="320" t="s">
        <v>12384</v>
      </c>
      <c r="Z54" s="320" t="s">
        <v>11705</v>
      </c>
      <c r="AA54" s="320" t="s">
        <v>11706</v>
      </c>
      <c r="AB54" s="320" t="s">
        <v>12385</v>
      </c>
      <c r="AC54" s="320" t="s">
        <v>11708</v>
      </c>
      <c r="AD54" s="320" t="s">
        <v>11709</v>
      </c>
      <c r="AE54" s="320" t="s">
        <v>12367</v>
      </c>
      <c r="AF54" s="320" t="s">
        <v>11711</v>
      </c>
      <c r="AG54" s="320" t="s">
        <v>12386</v>
      </c>
      <c r="AH54" s="320" t="s">
        <v>12387</v>
      </c>
      <c r="AI54" s="320" t="s">
        <v>12388</v>
      </c>
      <c r="AJ54" s="320" t="s">
        <v>12389</v>
      </c>
      <c r="AK54" s="321" t="s">
        <v>7743</v>
      </c>
      <c r="AL54" s="322" t="s">
        <v>12390</v>
      </c>
    </row>
    <row r="55" spans="1:38" ht="15.75" x14ac:dyDescent="0.25">
      <c r="A55" s="318" t="s">
        <v>12355</v>
      </c>
      <c r="B55" s="296" t="str">
        <f t="shared" si="1"/>
        <v>Autonomie, outils et manger-main</v>
      </c>
      <c r="C55" s="319">
        <v>49</v>
      </c>
      <c r="D55" s="320" t="s">
        <v>3922</v>
      </c>
      <c r="E55" s="320">
        <v>232</v>
      </c>
      <c r="F55" s="320" t="s">
        <v>11686</v>
      </c>
      <c r="G55" s="320" t="s">
        <v>11687</v>
      </c>
      <c r="H55" s="320" t="s">
        <v>10799</v>
      </c>
      <c r="I55" s="320" t="s">
        <v>12354</v>
      </c>
      <c r="J55" s="320" t="s">
        <v>12355</v>
      </c>
      <c r="K55" s="320" t="s">
        <v>12391</v>
      </c>
      <c r="L55" s="320" t="s">
        <v>12392</v>
      </c>
      <c r="M55" s="320" t="s">
        <v>12393</v>
      </c>
      <c r="N55" s="320" t="s">
        <v>12394</v>
      </c>
      <c r="O55" s="320" t="s">
        <v>12395</v>
      </c>
      <c r="P55" s="320" t="s">
        <v>11695</v>
      </c>
      <c r="Q55" s="320" t="s">
        <v>11696</v>
      </c>
      <c r="R55" s="320" t="s">
        <v>11697</v>
      </c>
      <c r="S55" s="320" t="s">
        <v>12396</v>
      </c>
      <c r="T55" s="320" t="s">
        <v>12397</v>
      </c>
      <c r="U55" s="320" t="s">
        <v>12398</v>
      </c>
      <c r="V55" s="320" t="s">
        <v>12399</v>
      </c>
      <c r="W55" s="320" t="s">
        <v>11702</v>
      </c>
      <c r="X55" s="320" t="s">
        <v>11703</v>
      </c>
      <c r="Y55" s="320" t="s">
        <v>12400</v>
      </c>
      <c r="Z55" s="320" t="s">
        <v>11705</v>
      </c>
      <c r="AA55" s="320" t="s">
        <v>11706</v>
      </c>
      <c r="AB55" s="320" t="s">
        <v>12401</v>
      </c>
      <c r="AC55" s="320" t="s">
        <v>11708</v>
      </c>
      <c r="AD55" s="320" t="s">
        <v>11709</v>
      </c>
      <c r="AE55" s="320" t="s">
        <v>12367</v>
      </c>
      <c r="AF55" s="320" t="s">
        <v>11711</v>
      </c>
      <c r="AG55" s="320" t="s">
        <v>12402</v>
      </c>
      <c r="AH55" s="320" t="s">
        <v>12403</v>
      </c>
      <c r="AI55" s="320" t="s">
        <v>12404</v>
      </c>
      <c r="AJ55" s="320" t="s">
        <v>12405</v>
      </c>
      <c r="AK55" s="321" t="s">
        <v>7743</v>
      </c>
      <c r="AL55" s="322" t="s">
        <v>12406</v>
      </c>
    </row>
    <row r="56" spans="1:38" ht="15.75" x14ac:dyDescent="0.25">
      <c r="A56" s="318" t="s">
        <v>12355</v>
      </c>
      <c r="B56" s="296" t="str">
        <f t="shared" si="1"/>
        <v>Autonomie, outils et manger-main</v>
      </c>
      <c r="C56" s="319">
        <v>50</v>
      </c>
      <c r="D56" s="320" t="s">
        <v>3943</v>
      </c>
      <c r="E56" s="320">
        <v>233</v>
      </c>
      <c r="F56" s="320" t="s">
        <v>11686</v>
      </c>
      <c r="G56" s="320" t="s">
        <v>11687</v>
      </c>
      <c r="H56" s="320" t="s">
        <v>10799</v>
      </c>
      <c r="I56" s="320" t="s">
        <v>12354</v>
      </c>
      <c r="J56" s="320" t="s">
        <v>12355</v>
      </c>
      <c r="K56" s="320" t="s">
        <v>12407</v>
      </c>
      <c r="L56" s="320" t="s">
        <v>12408</v>
      </c>
      <c r="M56" s="320" t="s">
        <v>12409</v>
      </c>
      <c r="N56" s="320" t="s">
        <v>12410</v>
      </c>
      <c r="O56" s="320" t="s">
        <v>12411</v>
      </c>
      <c r="P56" s="320" t="s">
        <v>11695</v>
      </c>
      <c r="Q56" s="320" t="s">
        <v>11696</v>
      </c>
      <c r="R56" s="320" t="s">
        <v>11697</v>
      </c>
      <c r="S56" s="320" t="s">
        <v>12412</v>
      </c>
      <c r="T56" s="320" t="s">
        <v>12413</v>
      </c>
      <c r="U56" s="320" t="s">
        <v>12414</v>
      </c>
      <c r="V56" s="320" t="s">
        <v>12415</v>
      </c>
      <c r="W56" s="320" t="s">
        <v>11702</v>
      </c>
      <c r="X56" s="320" t="s">
        <v>11703</v>
      </c>
      <c r="Y56" s="320" t="s">
        <v>12416</v>
      </c>
      <c r="Z56" s="320" t="s">
        <v>11705</v>
      </c>
      <c r="AA56" s="320" t="s">
        <v>11706</v>
      </c>
      <c r="AB56" s="320" t="s">
        <v>12417</v>
      </c>
      <c r="AC56" s="320" t="s">
        <v>11708</v>
      </c>
      <c r="AD56" s="320" t="s">
        <v>11709</v>
      </c>
      <c r="AE56" s="320" t="s">
        <v>12367</v>
      </c>
      <c r="AF56" s="320" t="s">
        <v>11711</v>
      </c>
      <c r="AG56" s="320" t="s">
        <v>12418</v>
      </c>
      <c r="AH56" s="320" t="s">
        <v>12419</v>
      </c>
      <c r="AI56" s="320" t="s">
        <v>12420</v>
      </c>
      <c r="AJ56" s="320" t="s">
        <v>12421</v>
      </c>
      <c r="AK56" s="321" t="s">
        <v>7743</v>
      </c>
      <c r="AL56" s="322" t="s">
        <v>12422</v>
      </c>
    </row>
    <row r="57" spans="1:38" ht="15.75" x14ac:dyDescent="0.25">
      <c r="A57" s="318" t="s">
        <v>12355</v>
      </c>
      <c r="B57" s="296" t="str">
        <f t="shared" si="1"/>
        <v>Autonomie, outils et manger-main</v>
      </c>
      <c r="C57" s="319">
        <v>51</v>
      </c>
      <c r="D57" s="320" t="s">
        <v>3965</v>
      </c>
      <c r="E57" s="320">
        <v>234</v>
      </c>
      <c r="F57" s="320" t="s">
        <v>11686</v>
      </c>
      <c r="G57" s="320" t="s">
        <v>11687</v>
      </c>
      <c r="H57" s="320" t="s">
        <v>10799</v>
      </c>
      <c r="I57" s="320" t="s">
        <v>12354</v>
      </c>
      <c r="J57" s="320" t="s">
        <v>12355</v>
      </c>
      <c r="K57" s="320" t="s">
        <v>12423</v>
      </c>
      <c r="L57" s="320" t="s">
        <v>10331</v>
      </c>
      <c r="M57" s="320" t="s">
        <v>12424</v>
      </c>
      <c r="N57" s="320" t="s">
        <v>12043</v>
      </c>
      <c r="O57" s="320" t="s">
        <v>12425</v>
      </c>
      <c r="P57" s="320" t="s">
        <v>11695</v>
      </c>
      <c r="Q57" s="320" t="s">
        <v>11696</v>
      </c>
      <c r="R57" s="320" t="s">
        <v>11697</v>
      </c>
      <c r="S57" s="320" t="s">
        <v>12426</v>
      </c>
      <c r="T57" s="320" t="s">
        <v>12427</v>
      </c>
      <c r="U57" s="320" t="s">
        <v>12428</v>
      </c>
      <c r="V57" s="320" t="s">
        <v>12429</v>
      </c>
      <c r="W57" s="320" t="s">
        <v>11702</v>
      </c>
      <c r="X57" s="320" t="s">
        <v>11703</v>
      </c>
      <c r="Y57" s="320" t="s">
        <v>12430</v>
      </c>
      <c r="Z57" s="320" t="s">
        <v>11705</v>
      </c>
      <c r="AA57" s="320" t="s">
        <v>11706</v>
      </c>
      <c r="AB57" s="320" t="s">
        <v>12431</v>
      </c>
      <c r="AC57" s="320" t="s">
        <v>11708</v>
      </c>
      <c r="AD57" s="320" t="s">
        <v>11709</v>
      </c>
      <c r="AE57" s="320" t="s">
        <v>12367</v>
      </c>
      <c r="AF57" s="320" t="s">
        <v>11711</v>
      </c>
      <c r="AG57" s="320" t="s">
        <v>12432</v>
      </c>
      <c r="AH57" s="320" t="s">
        <v>12433</v>
      </c>
      <c r="AI57" s="320" t="s">
        <v>12434</v>
      </c>
      <c r="AJ57" s="320" t="s">
        <v>12435</v>
      </c>
      <c r="AK57" s="321" t="s">
        <v>7743</v>
      </c>
      <c r="AL57" s="322" t="s">
        <v>12436</v>
      </c>
    </row>
    <row r="58" spans="1:38" ht="15.75" x14ac:dyDescent="0.25">
      <c r="A58" s="318" t="s">
        <v>12355</v>
      </c>
      <c r="B58" s="296" t="str">
        <f t="shared" si="1"/>
        <v>Autonomie, outils et manger-main</v>
      </c>
      <c r="C58" s="319">
        <v>52</v>
      </c>
      <c r="D58" s="320" t="s">
        <v>3986</v>
      </c>
      <c r="E58" s="320">
        <v>235</v>
      </c>
      <c r="F58" s="320" t="s">
        <v>11686</v>
      </c>
      <c r="G58" s="320" t="s">
        <v>11687</v>
      </c>
      <c r="H58" s="320" t="s">
        <v>10799</v>
      </c>
      <c r="I58" s="320" t="s">
        <v>12354</v>
      </c>
      <c r="J58" s="320" t="s">
        <v>12355</v>
      </c>
      <c r="K58" s="320" t="s">
        <v>12437</v>
      </c>
      <c r="L58" s="320" t="s">
        <v>12438</v>
      </c>
      <c r="M58" s="320" t="s">
        <v>12439</v>
      </c>
      <c r="N58" s="320" t="s">
        <v>12440</v>
      </c>
      <c r="O58" s="320" t="s">
        <v>12441</v>
      </c>
      <c r="P58" s="320" t="s">
        <v>11695</v>
      </c>
      <c r="Q58" s="320" t="s">
        <v>11696</v>
      </c>
      <c r="R58" s="320" t="s">
        <v>11697</v>
      </c>
      <c r="S58" s="320" t="s">
        <v>12442</v>
      </c>
      <c r="T58" s="320" t="s">
        <v>12443</v>
      </c>
      <c r="U58" s="320" t="s">
        <v>12444</v>
      </c>
      <c r="V58" s="320" t="s">
        <v>12445</v>
      </c>
      <c r="W58" s="320" t="s">
        <v>11702</v>
      </c>
      <c r="X58" s="320" t="s">
        <v>11703</v>
      </c>
      <c r="Y58" s="320" t="s">
        <v>12446</v>
      </c>
      <c r="Z58" s="320" t="s">
        <v>11705</v>
      </c>
      <c r="AA58" s="320" t="s">
        <v>11706</v>
      </c>
      <c r="AB58" s="320" t="s">
        <v>12447</v>
      </c>
      <c r="AC58" s="320" t="s">
        <v>11708</v>
      </c>
      <c r="AD58" s="320" t="s">
        <v>11709</v>
      </c>
      <c r="AE58" s="320" t="s">
        <v>12367</v>
      </c>
      <c r="AF58" s="320" t="s">
        <v>11711</v>
      </c>
      <c r="AG58" s="320" t="s">
        <v>12448</v>
      </c>
      <c r="AH58" s="320" t="s">
        <v>12449</v>
      </c>
      <c r="AI58" s="320" t="s">
        <v>12450</v>
      </c>
      <c r="AJ58" s="320" t="s">
        <v>12451</v>
      </c>
      <c r="AK58" s="321" t="s">
        <v>7743</v>
      </c>
      <c r="AL58" s="322" t="s">
        <v>12452</v>
      </c>
    </row>
    <row r="59" spans="1:38" ht="15.75" x14ac:dyDescent="0.25">
      <c r="A59" s="318" t="s">
        <v>12355</v>
      </c>
      <c r="B59" s="296" t="str">
        <f t="shared" si="1"/>
        <v>Autonomie, outils et manger-main</v>
      </c>
      <c r="C59" s="319">
        <v>53</v>
      </c>
      <c r="D59" s="320" t="s">
        <v>12453</v>
      </c>
      <c r="E59" s="320">
        <v>236</v>
      </c>
      <c r="F59" s="320" t="s">
        <v>11686</v>
      </c>
      <c r="G59" s="320" t="s">
        <v>11687</v>
      </c>
      <c r="H59" s="320" t="s">
        <v>10799</v>
      </c>
      <c r="I59" s="320" t="s">
        <v>12354</v>
      </c>
      <c r="J59" s="320" t="s">
        <v>12355</v>
      </c>
      <c r="K59" s="320" t="s">
        <v>12454</v>
      </c>
      <c r="L59" s="320" t="s">
        <v>12376</v>
      </c>
      <c r="M59" s="320" t="s">
        <v>12455</v>
      </c>
      <c r="N59" s="320" t="s">
        <v>12378</v>
      </c>
      <c r="O59" s="320" t="s">
        <v>12456</v>
      </c>
      <c r="P59" s="320" t="s">
        <v>11695</v>
      </c>
      <c r="Q59" s="320" t="s">
        <v>11696</v>
      </c>
      <c r="R59" s="320" t="s">
        <v>11697</v>
      </c>
      <c r="S59" s="320" t="s">
        <v>12457</v>
      </c>
      <c r="T59" s="320" t="s">
        <v>12458</v>
      </c>
      <c r="U59" s="320" t="s">
        <v>12459</v>
      </c>
      <c r="V59" s="320" t="s">
        <v>12460</v>
      </c>
      <c r="W59" s="320" t="s">
        <v>11702</v>
      </c>
      <c r="X59" s="320" t="s">
        <v>11703</v>
      </c>
      <c r="Y59" s="320" t="s">
        <v>12461</v>
      </c>
      <c r="Z59" s="320" t="s">
        <v>11705</v>
      </c>
      <c r="AA59" s="320" t="s">
        <v>11706</v>
      </c>
      <c r="AB59" s="320" t="s">
        <v>12462</v>
      </c>
      <c r="AC59" s="320" t="s">
        <v>11708</v>
      </c>
      <c r="AD59" s="320" t="s">
        <v>11709</v>
      </c>
      <c r="AE59" s="320" t="s">
        <v>12367</v>
      </c>
      <c r="AF59" s="320" t="s">
        <v>11711</v>
      </c>
      <c r="AG59" s="320" t="s">
        <v>12463</v>
      </c>
      <c r="AH59" s="320" t="s">
        <v>12464</v>
      </c>
      <c r="AI59" s="320" t="s">
        <v>12465</v>
      </c>
      <c r="AJ59" s="320" t="s">
        <v>12466</v>
      </c>
      <c r="AK59" s="321" t="s">
        <v>7743</v>
      </c>
      <c r="AL59" s="322" t="s">
        <v>12467</v>
      </c>
    </row>
    <row r="60" spans="1:38" ht="15.75" x14ac:dyDescent="0.25">
      <c r="A60" s="318" t="s">
        <v>12355</v>
      </c>
      <c r="B60" s="296" t="str">
        <f t="shared" si="1"/>
        <v>Autonomie, outils et manger-main</v>
      </c>
      <c r="C60" s="319">
        <v>54</v>
      </c>
      <c r="D60" s="320" t="s">
        <v>12468</v>
      </c>
      <c r="E60" s="320">
        <v>237</v>
      </c>
      <c r="F60" s="320" t="s">
        <v>11686</v>
      </c>
      <c r="G60" s="320" t="s">
        <v>11687</v>
      </c>
      <c r="H60" s="320" t="s">
        <v>10799</v>
      </c>
      <c r="I60" s="320" t="s">
        <v>12354</v>
      </c>
      <c r="J60" s="320" t="s">
        <v>12355</v>
      </c>
      <c r="K60" s="320" t="s">
        <v>12469</v>
      </c>
      <c r="L60" s="320" t="s">
        <v>12338</v>
      </c>
      <c r="M60" s="320" t="s">
        <v>12470</v>
      </c>
      <c r="N60" s="320" t="s">
        <v>12340</v>
      </c>
      <c r="O60" s="320" t="s">
        <v>12471</v>
      </c>
      <c r="P60" s="320" t="s">
        <v>11695</v>
      </c>
      <c r="Q60" s="320" t="s">
        <v>11696</v>
      </c>
      <c r="R60" s="320" t="s">
        <v>11697</v>
      </c>
      <c r="S60" s="320" t="s">
        <v>12472</v>
      </c>
      <c r="T60" s="320" t="s">
        <v>12473</v>
      </c>
      <c r="U60" s="320" t="s">
        <v>12474</v>
      </c>
      <c r="V60" s="320" t="s">
        <v>12475</v>
      </c>
      <c r="W60" s="320" t="s">
        <v>11702</v>
      </c>
      <c r="X60" s="320" t="s">
        <v>11703</v>
      </c>
      <c r="Y60" s="320" t="s">
        <v>12476</v>
      </c>
      <c r="Z60" s="320" t="s">
        <v>11705</v>
      </c>
      <c r="AA60" s="320" t="s">
        <v>11706</v>
      </c>
      <c r="AB60" s="320" t="s">
        <v>12477</v>
      </c>
      <c r="AC60" s="320" t="s">
        <v>11708</v>
      </c>
      <c r="AD60" s="320" t="s">
        <v>11709</v>
      </c>
      <c r="AE60" s="320" t="s">
        <v>12367</v>
      </c>
      <c r="AF60" s="320" t="s">
        <v>11711</v>
      </c>
      <c r="AG60" s="320" t="s">
        <v>12478</v>
      </c>
      <c r="AH60" s="320" t="s">
        <v>12479</v>
      </c>
      <c r="AI60" s="320" t="s">
        <v>12480</v>
      </c>
      <c r="AJ60" s="320" t="s">
        <v>12481</v>
      </c>
      <c r="AK60" s="321" t="s">
        <v>7743</v>
      </c>
      <c r="AL60" s="322" t="s">
        <v>12482</v>
      </c>
    </row>
    <row r="61" spans="1:38" ht="15.75" x14ac:dyDescent="0.25">
      <c r="A61" s="318" t="s">
        <v>7756</v>
      </c>
      <c r="B61" s="296" t="str">
        <f t="shared" si="1"/>
        <v>Textures modifiées — général</v>
      </c>
      <c r="C61" s="319">
        <v>55</v>
      </c>
      <c r="D61" s="320" t="s">
        <v>324</v>
      </c>
      <c r="E61" s="320">
        <v>13</v>
      </c>
      <c r="F61" s="320" t="s">
        <v>7372</v>
      </c>
      <c r="G61" s="320" t="s">
        <v>7753</v>
      </c>
      <c r="H61" s="320" t="s">
        <v>7754</v>
      </c>
      <c r="I61" s="320" t="s">
        <v>7755</v>
      </c>
      <c r="J61" s="320" t="s">
        <v>7756</v>
      </c>
      <c r="K61" s="320" t="s">
        <v>7757</v>
      </c>
      <c r="L61" s="320" t="s">
        <v>7663</v>
      </c>
      <c r="M61" s="320" t="s">
        <v>7758</v>
      </c>
      <c r="N61" s="320" t="s">
        <v>7759</v>
      </c>
      <c r="O61" s="320" t="s">
        <v>7760</v>
      </c>
      <c r="P61" s="320" t="s">
        <v>7382</v>
      </c>
      <c r="Q61" s="320" t="s">
        <v>7383</v>
      </c>
      <c r="R61" s="320" t="s">
        <v>7384</v>
      </c>
      <c r="S61" s="320" t="s">
        <v>7761</v>
      </c>
      <c r="T61" s="320" t="s">
        <v>7762</v>
      </c>
      <c r="U61" s="320" t="s">
        <v>7763</v>
      </c>
      <c r="V61" s="320" t="s">
        <v>7764</v>
      </c>
      <c r="W61" s="320" t="s">
        <v>7765</v>
      </c>
      <c r="X61" s="320" t="s">
        <v>7766</v>
      </c>
      <c r="Y61" s="320" t="s">
        <v>7767</v>
      </c>
      <c r="Z61" s="320" t="s">
        <v>7768</v>
      </c>
      <c r="AA61" s="320" t="s">
        <v>7769</v>
      </c>
      <c r="AB61" s="320" t="s">
        <v>7770</v>
      </c>
      <c r="AC61" s="320" t="s">
        <v>7771</v>
      </c>
      <c r="AD61" s="320" t="s">
        <v>7772</v>
      </c>
      <c r="AE61" s="320" t="s">
        <v>7397</v>
      </c>
      <c r="AF61" s="320" t="s">
        <v>7773</v>
      </c>
      <c r="AG61" s="320" t="s">
        <v>7774</v>
      </c>
      <c r="AH61" s="320" t="s">
        <v>7775</v>
      </c>
      <c r="AI61" s="320" t="s">
        <v>7776</v>
      </c>
      <c r="AJ61" s="320" t="s">
        <v>7777</v>
      </c>
      <c r="AK61" s="321" t="s">
        <v>7778</v>
      </c>
      <c r="AL61" s="322" t="s">
        <v>7779</v>
      </c>
    </row>
    <row r="62" spans="1:38" ht="15.75" x14ac:dyDescent="0.25">
      <c r="A62" s="318" t="s">
        <v>8109</v>
      </c>
      <c r="B62" s="296" t="str">
        <f t="shared" si="1"/>
        <v>Santé, nutrition et hydratation</v>
      </c>
      <c r="C62" s="319">
        <v>56</v>
      </c>
      <c r="D62" s="320" t="s">
        <v>523</v>
      </c>
      <c r="E62" s="320">
        <v>26</v>
      </c>
      <c r="F62" s="320" t="s">
        <v>7372</v>
      </c>
      <c r="G62" s="320" t="s">
        <v>7373</v>
      </c>
      <c r="H62" s="320" t="s">
        <v>8083</v>
      </c>
      <c r="I62" s="320" t="s">
        <v>8084</v>
      </c>
      <c r="J62" s="320" t="s">
        <v>8109</v>
      </c>
      <c r="K62" s="320" t="s">
        <v>8110</v>
      </c>
      <c r="L62" s="320" t="s">
        <v>2873</v>
      </c>
      <c r="M62" s="320" t="s">
        <v>8111</v>
      </c>
      <c r="N62" s="320" t="s">
        <v>8112</v>
      </c>
      <c r="O62" s="320" t="s">
        <v>8113</v>
      </c>
      <c r="P62" s="320" t="s">
        <v>7382</v>
      </c>
      <c r="Q62" s="320" t="s">
        <v>7383</v>
      </c>
      <c r="R62" s="320" t="s">
        <v>7384</v>
      </c>
      <c r="S62" s="320" t="s">
        <v>8114</v>
      </c>
      <c r="T62" s="320" t="s">
        <v>8115</v>
      </c>
      <c r="U62" s="320" t="s">
        <v>8116</v>
      </c>
      <c r="V62" s="320" t="s">
        <v>8117</v>
      </c>
      <c r="W62" s="320" t="s">
        <v>8118</v>
      </c>
      <c r="X62" s="320" t="s">
        <v>8119</v>
      </c>
      <c r="Y62" s="320" t="s">
        <v>8120</v>
      </c>
      <c r="Z62" s="320" t="s">
        <v>8121</v>
      </c>
      <c r="AA62" s="320" t="s">
        <v>8122</v>
      </c>
      <c r="AB62" s="320" t="s">
        <v>8123</v>
      </c>
      <c r="AC62" s="320" t="s">
        <v>8124</v>
      </c>
      <c r="AD62" s="320" t="s">
        <v>8125</v>
      </c>
      <c r="AE62" s="320" t="s">
        <v>8102</v>
      </c>
      <c r="AF62" s="320" t="s">
        <v>8103</v>
      </c>
      <c r="AG62" s="320" t="s">
        <v>8126</v>
      </c>
      <c r="AH62" s="320" t="s">
        <v>8127</v>
      </c>
      <c r="AI62" s="320" t="s">
        <v>8128</v>
      </c>
      <c r="AJ62" s="320" t="s">
        <v>8129</v>
      </c>
      <c r="AK62" s="321" t="s">
        <v>7778</v>
      </c>
      <c r="AL62" s="322" t="s">
        <v>8130</v>
      </c>
    </row>
    <row r="63" spans="1:38" ht="15.75" x14ac:dyDescent="0.25">
      <c r="A63" s="318" t="s">
        <v>8575</v>
      </c>
      <c r="B63" s="296" t="str">
        <f t="shared" si="1"/>
        <v>Qualité du repas, appétence et identification</v>
      </c>
      <c r="C63" s="319">
        <v>57</v>
      </c>
      <c r="D63" s="320" t="s">
        <v>824</v>
      </c>
      <c r="E63" s="320">
        <v>46</v>
      </c>
      <c r="F63" s="320" t="s">
        <v>7372</v>
      </c>
      <c r="G63" s="320" t="s">
        <v>7753</v>
      </c>
      <c r="H63" s="320" t="s">
        <v>8367</v>
      </c>
      <c r="I63" s="320" t="s">
        <v>8368</v>
      </c>
      <c r="J63" s="320" t="s">
        <v>8575</v>
      </c>
      <c r="K63" s="320" t="s">
        <v>8576</v>
      </c>
      <c r="L63" s="320" t="s">
        <v>7663</v>
      </c>
      <c r="M63" s="320" t="s">
        <v>8577</v>
      </c>
      <c r="N63" s="320" t="s">
        <v>8578</v>
      </c>
      <c r="O63" s="320" t="s">
        <v>8579</v>
      </c>
      <c r="P63" s="320" t="s">
        <v>7382</v>
      </c>
      <c r="Q63" s="320" t="s">
        <v>7383</v>
      </c>
      <c r="R63" s="320" t="s">
        <v>7384</v>
      </c>
      <c r="S63" s="320" t="s">
        <v>8580</v>
      </c>
      <c r="T63" s="320" t="s">
        <v>8581</v>
      </c>
      <c r="U63" s="320" t="s">
        <v>8582</v>
      </c>
      <c r="V63" s="320" t="s">
        <v>8583</v>
      </c>
      <c r="W63" s="320" t="s">
        <v>8584</v>
      </c>
      <c r="X63" s="320" t="s">
        <v>8585</v>
      </c>
      <c r="Y63" s="320" t="s">
        <v>8586</v>
      </c>
      <c r="Z63" s="320" t="s">
        <v>8587</v>
      </c>
      <c r="AA63" s="320" t="s">
        <v>8588</v>
      </c>
      <c r="AB63" s="320" t="s">
        <v>8589</v>
      </c>
      <c r="AC63" s="320" t="s">
        <v>8590</v>
      </c>
      <c r="AD63" s="320" t="s">
        <v>8591</v>
      </c>
      <c r="AE63" s="320" t="s">
        <v>7397</v>
      </c>
      <c r="AF63" s="320" t="s">
        <v>8103</v>
      </c>
      <c r="AG63" s="320" t="s">
        <v>8592</v>
      </c>
      <c r="AH63" s="320" t="s">
        <v>8593</v>
      </c>
      <c r="AI63" s="320" t="s">
        <v>8594</v>
      </c>
      <c r="AJ63" s="320" t="s">
        <v>8595</v>
      </c>
      <c r="AK63" s="321" t="s">
        <v>7778</v>
      </c>
      <c r="AL63" s="322" t="s">
        <v>8596</v>
      </c>
    </row>
    <row r="64" spans="1:38" ht="15.75" x14ac:dyDescent="0.25">
      <c r="A64" s="318" t="s">
        <v>8622</v>
      </c>
      <c r="B64" s="296" t="str">
        <f t="shared" si="1"/>
        <v>Qualité du repas, appétence et identification</v>
      </c>
      <c r="C64" s="319">
        <v>58</v>
      </c>
      <c r="D64" s="320" t="s">
        <v>854</v>
      </c>
      <c r="E64" s="320">
        <v>48</v>
      </c>
      <c r="F64" s="320" t="s">
        <v>7372</v>
      </c>
      <c r="G64" s="320" t="s">
        <v>7753</v>
      </c>
      <c r="H64" s="320" t="s">
        <v>8367</v>
      </c>
      <c r="I64" s="320" t="s">
        <v>8368</v>
      </c>
      <c r="J64" s="320" t="s">
        <v>8622</v>
      </c>
      <c r="K64" s="320" t="s">
        <v>8623</v>
      </c>
      <c r="L64" s="320" t="s">
        <v>7663</v>
      </c>
      <c r="M64" s="320" t="s">
        <v>8624</v>
      </c>
      <c r="N64" s="320" t="s">
        <v>8625</v>
      </c>
      <c r="O64" s="320" t="s">
        <v>8626</v>
      </c>
      <c r="P64" s="320" t="s">
        <v>7382</v>
      </c>
      <c r="Q64" s="320" t="s">
        <v>7383</v>
      </c>
      <c r="R64" s="320" t="s">
        <v>7384</v>
      </c>
      <c r="S64" s="320" t="s">
        <v>8627</v>
      </c>
      <c r="T64" s="320" t="s">
        <v>8628</v>
      </c>
      <c r="U64" s="320" t="s">
        <v>8629</v>
      </c>
      <c r="V64" s="320" t="s">
        <v>8630</v>
      </c>
      <c r="W64" s="320" t="s">
        <v>8631</v>
      </c>
      <c r="X64" s="320" t="s">
        <v>8632</v>
      </c>
      <c r="Y64" s="320" t="s">
        <v>8633</v>
      </c>
      <c r="Z64" s="320" t="s">
        <v>8634</v>
      </c>
      <c r="AA64" s="320" t="s">
        <v>8635</v>
      </c>
      <c r="AB64" s="320" t="s">
        <v>8636</v>
      </c>
      <c r="AC64" s="320" t="s">
        <v>8637</v>
      </c>
      <c r="AD64" s="320" t="s">
        <v>8638</v>
      </c>
      <c r="AE64" s="320" t="s">
        <v>7397</v>
      </c>
      <c r="AF64" s="320" t="s">
        <v>8103</v>
      </c>
      <c r="AG64" s="320" t="s">
        <v>8639</v>
      </c>
      <c r="AH64" s="320" t="s">
        <v>8640</v>
      </c>
      <c r="AI64" s="320" t="s">
        <v>8641</v>
      </c>
      <c r="AJ64" s="320" t="s">
        <v>8642</v>
      </c>
      <c r="AK64" s="321" t="s">
        <v>7778</v>
      </c>
      <c r="AL64" s="322" t="s">
        <v>8643</v>
      </c>
    </row>
    <row r="65" spans="1:38" ht="15.75" x14ac:dyDescent="0.25">
      <c r="A65" s="318" t="s">
        <v>9212</v>
      </c>
      <c r="B65" s="296" t="str">
        <f t="shared" si="1"/>
        <v>Refus alimentaires et adaptation</v>
      </c>
      <c r="C65" s="319">
        <v>59</v>
      </c>
      <c r="D65" s="320" t="s">
        <v>1311</v>
      </c>
      <c r="E65" s="320">
        <v>73</v>
      </c>
      <c r="F65" s="320" t="s">
        <v>7372</v>
      </c>
      <c r="G65" s="320" t="s">
        <v>7373</v>
      </c>
      <c r="H65" s="320" t="s">
        <v>9210</v>
      </c>
      <c r="I65" s="320" t="s">
        <v>9211</v>
      </c>
      <c r="J65" s="320" t="s">
        <v>9212</v>
      </c>
      <c r="K65" s="320" t="s">
        <v>9213</v>
      </c>
      <c r="L65" s="320" t="s">
        <v>7663</v>
      </c>
      <c r="M65" s="320" t="s">
        <v>9214</v>
      </c>
      <c r="N65" s="320" t="s">
        <v>9215</v>
      </c>
      <c r="O65" s="320" t="s">
        <v>9216</v>
      </c>
      <c r="P65" s="320" t="s">
        <v>7382</v>
      </c>
      <c r="Q65" s="320" t="s">
        <v>7383</v>
      </c>
      <c r="R65" s="320" t="s">
        <v>7384</v>
      </c>
      <c r="S65" s="320" t="s">
        <v>9217</v>
      </c>
      <c r="T65" s="320" t="s">
        <v>9218</v>
      </c>
      <c r="U65" s="320" t="s">
        <v>9219</v>
      </c>
      <c r="V65" s="320" t="s">
        <v>9220</v>
      </c>
      <c r="W65" s="320" t="s">
        <v>9221</v>
      </c>
      <c r="X65" s="320" t="s">
        <v>9222</v>
      </c>
      <c r="Y65" s="320" t="s">
        <v>9223</v>
      </c>
      <c r="Z65" s="320" t="s">
        <v>9224</v>
      </c>
      <c r="AA65" s="320" t="s">
        <v>9225</v>
      </c>
      <c r="AB65" s="320" t="s">
        <v>9226</v>
      </c>
      <c r="AC65" s="320" t="s">
        <v>9227</v>
      </c>
      <c r="AD65" s="320" t="s">
        <v>9228</v>
      </c>
      <c r="AE65" s="320" t="s">
        <v>7397</v>
      </c>
      <c r="AF65" s="320" t="s">
        <v>9229</v>
      </c>
      <c r="AG65" s="320" t="s">
        <v>9230</v>
      </c>
      <c r="AH65" s="320" t="s">
        <v>9231</v>
      </c>
      <c r="AI65" s="320" t="s">
        <v>9232</v>
      </c>
      <c r="AJ65" s="320" t="s">
        <v>9233</v>
      </c>
      <c r="AK65" s="321" t="s">
        <v>7778</v>
      </c>
      <c r="AL65" s="322" t="s">
        <v>9234</v>
      </c>
    </row>
    <row r="66" spans="1:38" ht="15.75" x14ac:dyDescent="0.25">
      <c r="A66" s="318" t="s">
        <v>9438</v>
      </c>
      <c r="B66" s="296" t="str">
        <f t="shared" si="1"/>
        <v>Refus alimentaires et adaptation</v>
      </c>
      <c r="C66" s="319">
        <v>60</v>
      </c>
      <c r="D66" s="320" t="s">
        <v>1448</v>
      </c>
      <c r="E66" s="320">
        <v>83</v>
      </c>
      <c r="F66" s="320" t="s">
        <v>7372</v>
      </c>
      <c r="G66" s="320" t="s">
        <v>7373</v>
      </c>
      <c r="H66" s="320" t="s">
        <v>9210</v>
      </c>
      <c r="I66" s="320" t="s">
        <v>9211</v>
      </c>
      <c r="J66" s="320" t="s">
        <v>9438</v>
      </c>
      <c r="K66" s="320" t="s">
        <v>9439</v>
      </c>
      <c r="L66" s="320" t="s">
        <v>7663</v>
      </c>
      <c r="M66" s="320" t="s">
        <v>9440</v>
      </c>
      <c r="N66" s="320" t="s">
        <v>9441</v>
      </c>
      <c r="O66" s="320" t="s">
        <v>9442</v>
      </c>
      <c r="P66" s="320" t="s">
        <v>7382</v>
      </c>
      <c r="Q66" s="320" t="s">
        <v>7383</v>
      </c>
      <c r="R66" s="320" t="s">
        <v>7384</v>
      </c>
      <c r="S66" s="320" t="s">
        <v>9443</v>
      </c>
      <c r="T66" s="320" t="s">
        <v>9444</v>
      </c>
      <c r="U66" s="320" t="s">
        <v>9445</v>
      </c>
      <c r="V66" s="320" t="s">
        <v>9446</v>
      </c>
      <c r="W66" s="320" t="s">
        <v>9447</v>
      </c>
      <c r="X66" s="320" t="s">
        <v>9448</v>
      </c>
      <c r="Y66" s="320" t="s">
        <v>9449</v>
      </c>
      <c r="Z66" s="320" t="s">
        <v>9450</v>
      </c>
      <c r="AA66" s="320" t="s">
        <v>9451</v>
      </c>
      <c r="AB66" s="320" t="s">
        <v>9452</v>
      </c>
      <c r="AC66" s="320" t="s">
        <v>9453</v>
      </c>
      <c r="AD66" s="320" t="s">
        <v>9454</v>
      </c>
      <c r="AE66" s="320" t="s">
        <v>7397</v>
      </c>
      <c r="AF66" s="320" t="s">
        <v>9455</v>
      </c>
      <c r="AG66" s="320" t="s">
        <v>9230</v>
      </c>
      <c r="AH66" s="320" t="s">
        <v>9456</v>
      </c>
      <c r="AI66" s="320" t="s">
        <v>9457</v>
      </c>
      <c r="AJ66" s="320" t="s">
        <v>9458</v>
      </c>
      <c r="AK66" s="321" t="s">
        <v>7778</v>
      </c>
      <c r="AL66" s="322" t="s">
        <v>9459</v>
      </c>
    </row>
    <row r="67" spans="1:38" ht="15.75" x14ac:dyDescent="0.25">
      <c r="A67" s="318" t="s">
        <v>9624</v>
      </c>
      <c r="B67" s="296" t="str">
        <f t="shared" si="1"/>
        <v>Éthique, bientraitance et repas</v>
      </c>
      <c r="C67" s="319">
        <v>61</v>
      </c>
      <c r="D67" s="320" t="s">
        <v>1576</v>
      </c>
      <c r="E67" s="320">
        <v>91</v>
      </c>
      <c r="F67" s="320" t="s">
        <v>7372</v>
      </c>
      <c r="G67" s="320" t="s">
        <v>7373</v>
      </c>
      <c r="H67" s="320" t="s">
        <v>9483</v>
      </c>
      <c r="I67" s="320" t="s">
        <v>9484</v>
      </c>
      <c r="J67" s="320" t="s">
        <v>9624</v>
      </c>
      <c r="K67" s="320" t="s">
        <v>9625</v>
      </c>
      <c r="L67" s="320" t="s">
        <v>7663</v>
      </c>
      <c r="M67" s="320" t="s">
        <v>9626</v>
      </c>
      <c r="N67" s="320" t="s">
        <v>9627</v>
      </c>
      <c r="O67" s="320" t="s">
        <v>9628</v>
      </c>
      <c r="P67" s="320" t="s">
        <v>7382</v>
      </c>
      <c r="Q67" s="320" t="s">
        <v>7383</v>
      </c>
      <c r="R67" s="320" t="s">
        <v>7384</v>
      </c>
      <c r="S67" s="320" t="s">
        <v>9629</v>
      </c>
      <c r="T67" s="320" t="s">
        <v>9630</v>
      </c>
      <c r="U67" s="320" t="s">
        <v>9631</v>
      </c>
      <c r="V67" s="320" t="s">
        <v>9632</v>
      </c>
      <c r="W67" s="320" t="s">
        <v>9633</v>
      </c>
      <c r="X67" s="320" t="s">
        <v>9634</v>
      </c>
      <c r="Y67" s="320" t="s">
        <v>9635</v>
      </c>
      <c r="Z67" s="320" t="s">
        <v>9636</v>
      </c>
      <c r="AA67" s="320" t="s">
        <v>9637</v>
      </c>
      <c r="AB67" s="320" t="s">
        <v>9638</v>
      </c>
      <c r="AC67" s="320" t="s">
        <v>9639</v>
      </c>
      <c r="AD67" s="320" t="s">
        <v>9640</v>
      </c>
      <c r="AE67" s="320" t="s">
        <v>9502</v>
      </c>
      <c r="AF67" s="320" t="s">
        <v>9641</v>
      </c>
      <c r="AG67" s="320" t="s">
        <v>9642</v>
      </c>
      <c r="AH67" s="320" t="s">
        <v>9643</v>
      </c>
      <c r="AI67" s="320" t="s">
        <v>9644</v>
      </c>
      <c r="AJ67" s="320" t="s">
        <v>9645</v>
      </c>
      <c r="AK67" s="321" t="s">
        <v>7778</v>
      </c>
      <c r="AL67" s="322" t="s">
        <v>9646</v>
      </c>
    </row>
    <row r="68" spans="1:38" ht="15.75" x14ac:dyDescent="0.25">
      <c r="A68" s="318" t="s">
        <v>10385</v>
      </c>
      <c r="B68" s="296" t="str">
        <f t="shared" si="1"/>
        <v>Cadre réglementaire et ESMS</v>
      </c>
      <c r="C68" s="319">
        <v>62</v>
      </c>
      <c r="D68" s="320" t="s">
        <v>2141</v>
      </c>
      <c r="E68" s="320">
        <v>124</v>
      </c>
      <c r="F68" s="320" t="s">
        <v>7372</v>
      </c>
      <c r="G68" s="320" t="s">
        <v>10040</v>
      </c>
      <c r="H68" s="320" t="s">
        <v>10041</v>
      </c>
      <c r="I68" s="320" t="s">
        <v>10311</v>
      </c>
      <c r="J68" s="320" t="s">
        <v>10385</v>
      </c>
      <c r="K68" s="320" t="s">
        <v>10386</v>
      </c>
      <c r="L68" s="320" t="s">
        <v>7663</v>
      </c>
      <c r="M68" s="320" t="s">
        <v>10387</v>
      </c>
      <c r="N68" s="320" t="s">
        <v>10388</v>
      </c>
      <c r="O68" s="320" t="s">
        <v>10389</v>
      </c>
      <c r="P68" s="320" t="s">
        <v>7382</v>
      </c>
      <c r="Q68" s="320" t="s">
        <v>7383</v>
      </c>
      <c r="R68" s="320" t="s">
        <v>7384</v>
      </c>
      <c r="S68" s="320" t="s">
        <v>10390</v>
      </c>
      <c r="T68" s="320" t="s">
        <v>10391</v>
      </c>
      <c r="U68" s="320" t="s">
        <v>10392</v>
      </c>
      <c r="V68" s="320" t="s">
        <v>10393</v>
      </c>
      <c r="W68" s="320" t="s">
        <v>10394</v>
      </c>
      <c r="X68" s="320" t="s">
        <v>10395</v>
      </c>
      <c r="Y68" s="320" t="s">
        <v>10396</v>
      </c>
      <c r="Z68" s="320" t="s">
        <v>10397</v>
      </c>
      <c r="AA68" s="320" t="s">
        <v>10398</v>
      </c>
      <c r="AB68" s="320" t="s">
        <v>10399</v>
      </c>
      <c r="AC68" s="320" t="s">
        <v>10400</v>
      </c>
      <c r="AD68" s="320" t="s">
        <v>10401</v>
      </c>
      <c r="AE68" s="320" t="s">
        <v>8102</v>
      </c>
      <c r="AF68" s="320" t="s">
        <v>10402</v>
      </c>
      <c r="AG68" s="320" t="s">
        <v>10403</v>
      </c>
      <c r="AH68" s="320" t="s">
        <v>10404</v>
      </c>
      <c r="AI68" s="320" t="s">
        <v>10405</v>
      </c>
      <c r="AJ68" s="320" t="s">
        <v>10406</v>
      </c>
      <c r="AK68" s="321" t="s">
        <v>7778</v>
      </c>
      <c r="AL68" s="322" t="s">
        <v>10407</v>
      </c>
    </row>
    <row r="69" spans="1:38" ht="15.75" x14ac:dyDescent="0.25">
      <c r="A69" s="318" t="s">
        <v>10638</v>
      </c>
      <c r="B69" s="296" t="str">
        <f t="shared" si="1"/>
        <v>Allergènes, régimes et traçabilité convive</v>
      </c>
      <c r="C69" s="319">
        <v>63</v>
      </c>
      <c r="D69" s="320" t="s">
        <v>2277</v>
      </c>
      <c r="E69" s="320">
        <v>135</v>
      </c>
      <c r="F69" s="320" t="s">
        <v>7372</v>
      </c>
      <c r="G69" s="320" t="s">
        <v>7373</v>
      </c>
      <c r="H69" s="320" t="s">
        <v>10549</v>
      </c>
      <c r="I69" s="320" t="s">
        <v>10550</v>
      </c>
      <c r="J69" s="320" t="s">
        <v>10638</v>
      </c>
      <c r="K69" s="320" t="s">
        <v>10639</v>
      </c>
      <c r="L69" s="320" t="s">
        <v>7663</v>
      </c>
      <c r="M69" s="320" t="s">
        <v>10640</v>
      </c>
      <c r="N69" s="320" t="s">
        <v>10641</v>
      </c>
      <c r="O69" s="320" t="s">
        <v>10642</v>
      </c>
      <c r="P69" s="320" t="s">
        <v>7382</v>
      </c>
      <c r="Q69" s="320" t="s">
        <v>7383</v>
      </c>
      <c r="R69" s="320" t="s">
        <v>7384</v>
      </c>
      <c r="S69" s="320" t="s">
        <v>10643</v>
      </c>
      <c r="T69" s="320" t="s">
        <v>10644</v>
      </c>
      <c r="U69" s="320" t="s">
        <v>10645</v>
      </c>
      <c r="V69" s="320" t="s">
        <v>10646</v>
      </c>
      <c r="W69" s="320" t="s">
        <v>10647</v>
      </c>
      <c r="X69" s="320" t="s">
        <v>10648</v>
      </c>
      <c r="Y69" s="320" t="s">
        <v>10649</v>
      </c>
      <c r="Z69" s="320" t="s">
        <v>10650</v>
      </c>
      <c r="AA69" s="320" t="s">
        <v>10651</v>
      </c>
      <c r="AB69" s="320" t="s">
        <v>10652</v>
      </c>
      <c r="AC69" s="320" t="s">
        <v>10653</v>
      </c>
      <c r="AD69" s="320" t="s">
        <v>10654</v>
      </c>
      <c r="AE69" s="320" t="s">
        <v>7970</v>
      </c>
      <c r="AF69" s="320" t="s">
        <v>10655</v>
      </c>
      <c r="AG69" s="320" t="s">
        <v>9230</v>
      </c>
      <c r="AH69" s="320" t="s">
        <v>10656</v>
      </c>
      <c r="AI69" s="320" t="s">
        <v>10657</v>
      </c>
      <c r="AJ69" s="320" t="s">
        <v>10658</v>
      </c>
      <c r="AK69" s="321" t="s">
        <v>7778</v>
      </c>
      <c r="AL69" s="322" t="s">
        <v>10659</v>
      </c>
    </row>
    <row r="70" spans="1:38" ht="15.75" x14ac:dyDescent="0.25">
      <c r="A70" s="318" t="s">
        <v>10776</v>
      </c>
      <c r="B70" s="296" t="str">
        <f t="shared" si="1"/>
        <v>Allergènes, régimes et traçabilité convive</v>
      </c>
      <c r="C70" s="319">
        <v>64</v>
      </c>
      <c r="D70" s="320" t="s">
        <v>2355</v>
      </c>
      <c r="E70" s="320">
        <v>141</v>
      </c>
      <c r="F70" s="320" t="s">
        <v>7372</v>
      </c>
      <c r="G70" s="320" t="s">
        <v>7373</v>
      </c>
      <c r="H70" s="320" t="s">
        <v>10549</v>
      </c>
      <c r="I70" s="320" t="s">
        <v>10550</v>
      </c>
      <c r="J70" s="320" t="s">
        <v>10776</v>
      </c>
      <c r="K70" s="320" t="s">
        <v>10777</v>
      </c>
      <c r="L70" s="320" t="s">
        <v>7663</v>
      </c>
      <c r="M70" s="320" t="s">
        <v>10778</v>
      </c>
      <c r="N70" s="320" t="s">
        <v>10779</v>
      </c>
      <c r="O70" s="320" t="s">
        <v>10780</v>
      </c>
      <c r="P70" s="320" t="s">
        <v>7382</v>
      </c>
      <c r="Q70" s="320" t="s">
        <v>7383</v>
      </c>
      <c r="R70" s="320" t="s">
        <v>7384</v>
      </c>
      <c r="S70" s="320" t="s">
        <v>10781</v>
      </c>
      <c r="T70" s="320" t="s">
        <v>10782</v>
      </c>
      <c r="U70" s="320" t="s">
        <v>10783</v>
      </c>
      <c r="V70" s="320" t="s">
        <v>10784</v>
      </c>
      <c r="W70" s="320" t="s">
        <v>10785</v>
      </c>
      <c r="X70" s="320" t="s">
        <v>10786</v>
      </c>
      <c r="Y70" s="320" t="s">
        <v>10787</v>
      </c>
      <c r="Z70" s="320" t="s">
        <v>10788</v>
      </c>
      <c r="AA70" s="320" t="s">
        <v>10789</v>
      </c>
      <c r="AB70" s="320" t="s">
        <v>10790</v>
      </c>
      <c r="AC70" s="320" t="s">
        <v>10791</v>
      </c>
      <c r="AD70" s="320" t="s">
        <v>10792</v>
      </c>
      <c r="AE70" s="320" t="s">
        <v>7970</v>
      </c>
      <c r="AF70" s="320" t="s">
        <v>10793</v>
      </c>
      <c r="AG70" s="320" t="s">
        <v>9230</v>
      </c>
      <c r="AH70" s="320" t="s">
        <v>10794</v>
      </c>
      <c r="AI70" s="320" t="s">
        <v>10795</v>
      </c>
      <c r="AJ70" s="320" t="s">
        <v>10796</v>
      </c>
      <c r="AK70" s="321" t="s">
        <v>7778</v>
      </c>
      <c r="AL70" s="322" t="s">
        <v>10797</v>
      </c>
    </row>
    <row r="71" spans="1:38" ht="15.75" x14ac:dyDescent="0.25">
      <c r="A71" s="318" t="s">
        <v>10957</v>
      </c>
      <c r="B71" s="296" t="str">
        <f t="shared" si="1"/>
        <v>Autonomie, outils et manger-main</v>
      </c>
      <c r="C71" s="319">
        <v>65</v>
      </c>
      <c r="D71" s="320" t="s">
        <v>2461</v>
      </c>
      <c r="E71" s="320">
        <v>149</v>
      </c>
      <c r="F71" s="320" t="s">
        <v>7372</v>
      </c>
      <c r="G71" s="320" t="s">
        <v>7373</v>
      </c>
      <c r="H71" s="320" t="s">
        <v>10799</v>
      </c>
      <c r="I71" s="320" t="s">
        <v>10800</v>
      </c>
      <c r="J71" s="320" t="s">
        <v>10957</v>
      </c>
      <c r="K71" s="320" t="s">
        <v>10958</v>
      </c>
      <c r="L71" s="320" t="s">
        <v>7663</v>
      </c>
      <c r="M71" s="320" t="s">
        <v>10959</v>
      </c>
      <c r="N71" s="320" t="s">
        <v>10960</v>
      </c>
      <c r="O71" s="320" t="s">
        <v>10961</v>
      </c>
      <c r="P71" s="320" t="s">
        <v>7382</v>
      </c>
      <c r="Q71" s="320" t="s">
        <v>7383</v>
      </c>
      <c r="R71" s="320" t="s">
        <v>7384</v>
      </c>
      <c r="S71" s="320" t="s">
        <v>10962</v>
      </c>
      <c r="T71" s="320" t="s">
        <v>10963</v>
      </c>
      <c r="U71" s="320" t="s">
        <v>10964</v>
      </c>
      <c r="V71" s="320" t="s">
        <v>10965</v>
      </c>
      <c r="W71" s="320" t="s">
        <v>10966</v>
      </c>
      <c r="X71" s="320" t="s">
        <v>10967</v>
      </c>
      <c r="Y71" s="320" t="s">
        <v>10968</v>
      </c>
      <c r="Z71" s="320" t="s">
        <v>10969</v>
      </c>
      <c r="AA71" s="320" t="s">
        <v>10970</v>
      </c>
      <c r="AB71" s="320" t="s">
        <v>10971</v>
      </c>
      <c r="AC71" s="320" t="s">
        <v>10972</v>
      </c>
      <c r="AD71" s="320" t="s">
        <v>10973</v>
      </c>
      <c r="AE71" s="320" t="s">
        <v>10818</v>
      </c>
      <c r="AF71" s="320" t="s">
        <v>10974</v>
      </c>
      <c r="AG71" s="320" t="s">
        <v>9230</v>
      </c>
      <c r="AH71" s="320" t="s">
        <v>10975</v>
      </c>
      <c r="AI71" s="320" t="s">
        <v>10976</v>
      </c>
      <c r="AJ71" s="320" t="s">
        <v>10977</v>
      </c>
      <c r="AK71" s="321" t="s">
        <v>7778</v>
      </c>
      <c r="AL71" s="322" t="s">
        <v>10978</v>
      </c>
    </row>
    <row r="72" spans="1:38" ht="15.75" x14ac:dyDescent="0.25">
      <c r="A72" s="318" t="s">
        <v>11381</v>
      </c>
      <c r="B72" s="296" t="str">
        <f t="shared" ref="B72:B135" si="2">H72</f>
        <v>Allergènes, régimes et traçabilité convive</v>
      </c>
      <c r="C72" s="319">
        <v>66</v>
      </c>
      <c r="D72" s="320" t="s">
        <v>2742</v>
      </c>
      <c r="E72" s="320">
        <v>174</v>
      </c>
      <c r="F72" s="320" t="s">
        <v>7372</v>
      </c>
      <c r="G72" s="320" t="s">
        <v>7373</v>
      </c>
      <c r="H72" s="320" t="s">
        <v>10549</v>
      </c>
      <c r="I72" s="320" t="s">
        <v>11215</v>
      </c>
      <c r="J72" s="320" t="s">
        <v>11381</v>
      </c>
      <c r="K72" s="320" t="s">
        <v>11382</v>
      </c>
      <c r="L72" s="320" t="s">
        <v>7663</v>
      </c>
      <c r="M72" s="320" t="s">
        <v>11383</v>
      </c>
      <c r="N72" s="320" t="s">
        <v>11384</v>
      </c>
      <c r="O72" s="320" t="s">
        <v>11382</v>
      </c>
      <c r="P72" s="320" t="s">
        <v>7382</v>
      </c>
      <c r="Q72" s="320" t="s">
        <v>7383</v>
      </c>
      <c r="R72" s="320" t="s">
        <v>7384</v>
      </c>
      <c r="S72" s="320" t="s">
        <v>11385</v>
      </c>
      <c r="T72" s="320" t="s">
        <v>11386</v>
      </c>
      <c r="U72" s="320" t="s">
        <v>11387</v>
      </c>
      <c r="V72" s="320" t="s">
        <v>11221</v>
      </c>
      <c r="W72" s="320" t="s">
        <v>11222</v>
      </c>
      <c r="X72" s="320" t="s">
        <v>11223</v>
      </c>
      <c r="Y72" s="320" t="s">
        <v>11224</v>
      </c>
      <c r="Z72" s="320" t="s">
        <v>11225</v>
      </c>
      <c r="AA72" s="320" t="s">
        <v>11226</v>
      </c>
      <c r="AB72" s="320" t="s">
        <v>11227</v>
      </c>
      <c r="AC72" s="320" t="s">
        <v>11228</v>
      </c>
      <c r="AD72" s="320" t="s">
        <v>11229</v>
      </c>
      <c r="AE72" s="320" t="s">
        <v>7970</v>
      </c>
      <c r="AF72" s="320" t="s">
        <v>11298</v>
      </c>
      <c r="AG72" s="320" t="s">
        <v>11299</v>
      </c>
      <c r="AH72" s="320" t="s">
        <v>11388</v>
      </c>
      <c r="AI72" s="320" t="s">
        <v>11389</v>
      </c>
      <c r="AJ72" s="320" t="s">
        <v>11390</v>
      </c>
      <c r="AK72" s="321" t="s">
        <v>11303</v>
      </c>
      <c r="AL72" s="322" t="s">
        <v>11381</v>
      </c>
    </row>
    <row r="73" spans="1:38" ht="15.75" x14ac:dyDescent="0.25">
      <c r="A73" s="318" t="s">
        <v>8765</v>
      </c>
      <c r="B73" s="296" t="str">
        <f t="shared" si="2"/>
        <v>Production cuisine, hygiène et PMS</v>
      </c>
      <c r="C73" s="319">
        <v>67</v>
      </c>
      <c r="D73" s="320" t="s">
        <v>956</v>
      </c>
      <c r="E73" s="320">
        <v>54</v>
      </c>
      <c r="F73" s="320" t="s">
        <v>7372</v>
      </c>
      <c r="G73" s="320" t="s">
        <v>7373</v>
      </c>
      <c r="H73" s="320" t="s">
        <v>8645</v>
      </c>
      <c r="I73" s="320" t="s">
        <v>8646</v>
      </c>
      <c r="J73" s="320" t="s">
        <v>8765</v>
      </c>
      <c r="K73" s="320" t="s">
        <v>8766</v>
      </c>
      <c r="L73" s="320" t="s">
        <v>7663</v>
      </c>
      <c r="M73" s="320" t="s">
        <v>8767</v>
      </c>
      <c r="N73" s="320" t="s">
        <v>8768</v>
      </c>
      <c r="O73" s="320" t="s">
        <v>8769</v>
      </c>
      <c r="P73" s="320" t="s">
        <v>7382</v>
      </c>
      <c r="Q73" s="320" t="s">
        <v>7383</v>
      </c>
      <c r="R73" s="320" t="s">
        <v>7384</v>
      </c>
      <c r="S73" s="320" t="s">
        <v>8770</v>
      </c>
      <c r="T73" s="320" t="s">
        <v>8771</v>
      </c>
      <c r="U73" s="320" t="s">
        <v>8772</v>
      </c>
      <c r="V73" s="320" t="s">
        <v>8773</v>
      </c>
      <c r="W73" s="320" t="s">
        <v>8774</v>
      </c>
      <c r="X73" s="320" t="s">
        <v>8775</v>
      </c>
      <c r="Y73" s="320" t="s">
        <v>8776</v>
      </c>
      <c r="Z73" s="320" t="s">
        <v>8777</v>
      </c>
      <c r="AA73" s="320" t="s">
        <v>8778</v>
      </c>
      <c r="AB73" s="320" t="s">
        <v>8779</v>
      </c>
      <c r="AC73" s="320" t="s">
        <v>8780</v>
      </c>
      <c r="AD73" s="320" t="s">
        <v>8781</v>
      </c>
      <c r="AE73" s="320" t="s">
        <v>8664</v>
      </c>
      <c r="AF73" s="320" t="s">
        <v>8782</v>
      </c>
      <c r="AG73" s="320" t="s">
        <v>8783</v>
      </c>
      <c r="AH73" s="320" t="s">
        <v>8784</v>
      </c>
      <c r="AI73" s="320" t="s">
        <v>8785</v>
      </c>
      <c r="AJ73" s="320" t="s">
        <v>8786</v>
      </c>
      <c r="AK73" s="321" t="s">
        <v>7778</v>
      </c>
      <c r="AL73" s="322" t="s">
        <v>8787</v>
      </c>
    </row>
    <row r="74" spans="1:38" ht="15.75" x14ac:dyDescent="0.25">
      <c r="A74" s="318" t="s">
        <v>9326</v>
      </c>
      <c r="B74" s="296" t="str">
        <f t="shared" si="2"/>
        <v>Refus alimentaires et adaptation</v>
      </c>
      <c r="C74" s="319">
        <v>68</v>
      </c>
      <c r="D74" s="320" t="s">
        <v>1381</v>
      </c>
      <c r="E74" s="320">
        <v>78</v>
      </c>
      <c r="F74" s="320" t="s">
        <v>7372</v>
      </c>
      <c r="G74" s="320" t="s">
        <v>7373</v>
      </c>
      <c r="H74" s="320" t="s">
        <v>9210</v>
      </c>
      <c r="I74" s="320" t="s">
        <v>9211</v>
      </c>
      <c r="J74" s="320" t="s">
        <v>9326</v>
      </c>
      <c r="K74" s="320" t="s">
        <v>9327</v>
      </c>
      <c r="L74" s="320" t="s">
        <v>7663</v>
      </c>
      <c r="M74" s="320" t="s">
        <v>9328</v>
      </c>
      <c r="N74" s="320" t="s">
        <v>9329</v>
      </c>
      <c r="O74" s="320" t="s">
        <v>9330</v>
      </c>
      <c r="P74" s="320" t="s">
        <v>7382</v>
      </c>
      <c r="Q74" s="320" t="s">
        <v>7383</v>
      </c>
      <c r="R74" s="320" t="s">
        <v>7384</v>
      </c>
      <c r="S74" s="320" t="s">
        <v>9331</v>
      </c>
      <c r="T74" s="320" t="s">
        <v>9332</v>
      </c>
      <c r="U74" s="320" t="s">
        <v>9333</v>
      </c>
      <c r="V74" s="320" t="s">
        <v>9334</v>
      </c>
      <c r="W74" s="320" t="s">
        <v>9335</v>
      </c>
      <c r="X74" s="320" t="s">
        <v>9336</v>
      </c>
      <c r="Y74" s="320" t="s">
        <v>9337</v>
      </c>
      <c r="Z74" s="320" t="s">
        <v>9338</v>
      </c>
      <c r="AA74" s="320" t="s">
        <v>9339</v>
      </c>
      <c r="AB74" s="320" t="s">
        <v>9340</v>
      </c>
      <c r="AC74" s="320" t="s">
        <v>9341</v>
      </c>
      <c r="AD74" s="320" t="s">
        <v>9342</v>
      </c>
      <c r="AE74" s="320" t="s">
        <v>7397</v>
      </c>
      <c r="AF74" s="320" t="s">
        <v>9343</v>
      </c>
      <c r="AG74" s="320" t="s">
        <v>9230</v>
      </c>
      <c r="AH74" s="320" t="s">
        <v>9344</v>
      </c>
      <c r="AI74" s="320" t="s">
        <v>9345</v>
      </c>
      <c r="AJ74" s="320" t="s">
        <v>9346</v>
      </c>
      <c r="AK74" s="321" t="s">
        <v>7778</v>
      </c>
      <c r="AL74" s="322" t="s">
        <v>9347</v>
      </c>
    </row>
    <row r="75" spans="1:38" ht="15.75" x14ac:dyDescent="0.25">
      <c r="A75" s="318" t="s">
        <v>10433</v>
      </c>
      <c r="B75" s="296" t="str">
        <f t="shared" si="2"/>
        <v>Cadre réglementaire et ESMS</v>
      </c>
      <c r="C75" s="319">
        <v>69</v>
      </c>
      <c r="D75" s="320" t="s">
        <v>2165</v>
      </c>
      <c r="E75" s="320">
        <v>126</v>
      </c>
      <c r="F75" s="320" t="s">
        <v>7372</v>
      </c>
      <c r="G75" s="320" t="s">
        <v>10040</v>
      </c>
      <c r="H75" s="320" t="s">
        <v>10041</v>
      </c>
      <c r="I75" s="320" t="s">
        <v>10311</v>
      </c>
      <c r="J75" s="320" t="s">
        <v>10433</v>
      </c>
      <c r="K75" s="320" t="s">
        <v>10434</v>
      </c>
      <c r="L75" s="320" t="s">
        <v>7663</v>
      </c>
      <c r="M75" s="320" t="s">
        <v>10435</v>
      </c>
      <c r="N75" s="320" t="s">
        <v>10436</v>
      </c>
      <c r="O75" s="320" t="s">
        <v>10437</v>
      </c>
      <c r="P75" s="320" t="s">
        <v>7382</v>
      </c>
      <c r="Q75" s="320" t="s">
        <v>7383</v>
      </c>
      <c r="R75" s="320" t="s">
        <v>7384</v>
      </c>
      <c r="S75" s="320" t="s">
        <v>10438</v>
      </c>
      <c r="T75" s="320" t="s">
        <v>10439</v>
      </c>
      <c r="U75" s="320" t="s">
        <v>10440</v>
      </c>
      <c r="V75" s="320" t="s">
        <v>10441</v>
      </c>
      <c r="W75" s="320" t="s">
        <v>10442</v>
      </c>
      <c r="X75" s="320" t="s">
        <v>10443</v>
      </c>
      <c r="Y75" s="320" t="s">
        <v>10444</v>
      </c>
      <c r="Z75" s="320" t="s">
        <v>10445</v>
      </c>
      <c r="AA75" s="320" t="s">
        <v>10446</v>
      </c>
      <c r="AB75" s="320" t="s">
        <v>10447</v>
      </c>
      <c r="AC75" s="320" t="s">
        <v>10448</v>
      </c>
      <c r="AD75" s="320" t="s">
        <v>10449</v>
      </c>
      <c r="AE75" s="320" t="s">
        <v>10329</v>
      </c>
      <c r="AF75" s="320" t="s">
        <v>10450</v>
      </c>
      <c r="AG75" s="320" t="s">
        <v>10451</v>
      </c>
      <c r="AH75" s="320" t="s">
        <v>10452</v>
      </c>
      <c r="AI75" s="320" t="s">
        <v>10453</v>
      </c>
      <c r="AJ75" s="320" t="s">
        <v>10454</v>
      </c>
      <c r="AK75" s="321" t="s">
        <v>7778</v>
      </c>
      <c r="AL75" s="322" t="s">
        <v>10455</v>
      </c>
    </row>
    <row r="76" spans="1:38" ht="15.75" x14ac:dyDescent="0.25">
      <c r="A76" s="318" t="s">
        <v>10660</v>
      </c>
      <c r="B76" s="296" t="str">
        <f t="shared" si="2"/>
        <v>Allergènes, régimes et traçabilité convive</v>
      </c>
      <c r="C76" s="319">
        <v>70</v>
      </c>
      <c r="D76" s="320" t="s">
        <v>2288</v>
      </c>
      <c r="E76" s="320">
        <v>136</v>
      </c>
      <c r="F76" s="320" t="s">
        <v>7372</v>
      </c>
      <c r="G76" s="320" t="s">
        <v>7373</v>
      </c>
      <c r="H76" s="320" t="s">
        <v>10549</v>
      </c>
      <c r="I76" s="320" t="s">
        <v>10550</v>
      </c>
      <c r="J76" s="320" t="s">
        <v>10660</v>
      </c>
      <c r="K76" s="320" t="s">
        <v>10661</v>
      </c>
      <c r="L76" s="320" t="s">
        <v>7663</v>
      </c>
      <c r="M76" s="320" t="s">
        <v>10662</v>
      </c>
      <c r="N76" s="320" t="s">
        <v>10663</v>
      </c>
      <c r="O76" s="320" t="s">
        <v>10664</v>
      </c>
      <c r="P76" s="320" t="s">
        <v>7382</v>
      </c>
      <c r="Q76" s="320" t="s">
        <v>7383</v>
      </c>
      <c r="R76" s="320" t="s">
        <v>7384</v>
      </c>
      <c r="S76" s="320" t="s">
        <v>10665</v>
      </c>
      <c r="T76" s="320" t="s">
        <v>10666</v>
      </c>
      <c r="U76" s="320" t="s">
        <v>10667</v>
      </c>
      <c r="V76" s="320" t="s">
        <v>10668</v>
      </c>
      <c r="W76" s="320" t="s">
        <v>10669</v>
      </c>
      <c r="X76" s="320" t="s">
        <v>10670</v>
      </c>
      <c r="Y76" s="320" t="s">
        <v>10671</v>
      </c>
      <c r="Z76" s="320" t="s">
        <v>10672</v>
      </c>
      <c r="AA76" s="320" t="s">
        <v>10673</v>
      </c>
      <c r="AB76" s="320" t="s">
        <v>10674</v>
      </c>
      <c r="AC76" s="320" t="s">
        <v>10675</v>
      </c>
      <c r="AD76" s="320" t="s">
        <v>10676</v>
      </c>
      <c r="AE76" s="320" t="s">
        <v>7970</v>
      </c>
      <c r="AF76" s="320" t="s">
        <v>10677</v>
      </c>
      <c r="AG76" s="320" t="s">
        <v>9230</v>
      </c>
      <c r="AH76" s="320" t="s">
        <v>10678</v>
      </c>
      <c r="AI76" s="320" t="s">
        <v>10679</v>
      </c>
      <c r="AJ76" s="320" t="s">
        <v>10680</v>
      </c>
      <c r="AK76" s="321" t="s">
        <v>7778</v>
      </c>
      <c r="AL76" s="322" t="s">
        <v>10681</v>
      </c>
    </row>
    <row r="77" spans="1:38" ht="15.75" x14ac:dyDescent="0.25">
      <c r="A77" s="318" t="s">
        <v>11178</v>
      </c>
      <c r="B77" s="296" t="str">
        <f t="shared" si="2"/>
        <v>Éthique, bientraitance et repas</v>
      </c>
      <c r="C77" s="319">
        <v>71</v>
      </c>
      <c r="D77" s="320" t="s">
        <v>2587</v>
      </c>
      <c r="E77" s="320">
        <v>160</v>
      </c>
      <c r="F77" s="320" t="s">
        <v>7372</v>
      </c>
      <c r="G77" s="320" t="s">
        <v>7373</v>
      </c>
      <c r="H77" s="320" t="s">
        <v>9483</v>
      </c>
      <c r="I77" s="320" t="s">
        <v>11177</v>
      </c>
      <c r="J77" s="320" t="s">
        <v>11178</v>
      </c>
      <c r="K77" s="320" t="s">
        <v>11179</v>
      </c>
      <c r="L77" s="320" t="s">
        <v>7663</v>
      </c>
      <c r="M77" s="320" t="s">
        <v>11179</v>
      </c>
      <c r="N77" s="320" t="s">
        <v>11179</v>
      </c>
      <c r="O77" s="320" t="s">
        <v>11179</v>
      </c>
      <c r="P77" s="320" t="s">
        <v>7382</v>
      </c>
      <c r="Q77" s="320" t="s">
        <v>7383</v>
      </c>
      <c r="R77" s="320" t="s">
        <v>7384</v>
      </c>
      <c r="S77" s="320" t="s">
        <v>11180</v>
      </c>
      <c r="T77" s="320" t="s">
        <v>11181</v>
      </c>
      <c r="U77" s="320" t="s">
        <v>11182</v>
      </c>
      <c r="V77" s="320" t="s">
        <v>11183</v>
      </c>
      <c r="W77" s="320" t="s">
        <v>11184</v>
      </c>
      <c r="X77" s="320" t="s">
        <v>11185</v>
      </c>
      <c r="Y77" s="320" t="s">
        <v>11186</v>
      </c>
      <c r="Z77" s="320" t="s">
        <v>11187</v>
      </c>
      <c r="AA77" s="320" t="s">
        <v>11188</v>
      </c>
      <c r="AB77" s="320" t="s">
        <v>11189</v>
      </c>
      <c r="AC77" s="320" t="s">
        <v>11190</v>
      </c>
      <c r="AD77" s="320" t="s">
        <v>11191</v>
      </c>
      <c r="AE77" s="320" t="s">
        <v>9502</v>
      </c>
      <c r="AF77" s="320" t="s">
        <v>11086</v>
      </c>
      <c r="AG77" s="320" t="s">
        <v>11087</v>
      </c>
      <c r="AH77" s="320" t="s">
        <v>11192</v>
      </c>
      <c r="AI77" s="320" t="s">
        <v>11193</v>
      </c>
      <c r="AJ77" s="320" t="s">
        <v>11194</v>
      </c>
      <c r="AK77" s="321" t="s">
        <v>11091</v>
      </c>
      <c r="AL77" s="322" t="s">
        <v>11195</v>
      </c>
    </row>
    <row r="78" spans="1:38" ht="15.75" x14ac:dyDescent="0.25">
      <c r="A78" s="318" t="s">
        <v>11327</v>
      </c>
      <c r="B78" s="296" t="str">
        <f t="shared" si="2"/>
        <v>Santé, nutrition et hydratation</v>
      </c>
      <c r="C78" s="319">
        <v>72</v>
      </c>
      <c r="D78" s="320" t="s">
        <v>2687</v>
      </c>
      <c r="E78" s="320">
        <v>169</v>
      </c>
      <c r="F78" s="320" t="s">
        <v>7372</v>
      </c>
      <c r="G78" s="320" t="s">
        <v>7373</v>
      </c>
      <c r="H78" s="320" t="s">
        <v>8083</v>
      </c>
      <c r="I78" s="320" t="s">
        <v>11100</v>
      </c>
      <c r="J78" s="320" t="s">
        <v>11327</v>
      </c>
      <c r="K78" s="320" t="s">
        <v>11328</v>
      </c>
      <c r="L78" s="320" t="s">
        <v>7663</v>
      </c>
      <c r="M78" s="320" t="s">
        <v>11329</v>
      </c>
      <c r="N78" s="320" t="s">
        <v>11330</v>
      </c>
      <c r="O78" s="320" t="s">
        <v>11328</v>
      </c>
      <c r="P78" s="320" t="s">
        <v>7382</v>
      </c>
      <c r="Q78" s="320" t="s">
        <v>7383</v>
      </c>
      <c r="R78" s="320" t="s">
        <v>7384</v>
      </c>
      <c r="S78" s="320" t="s">
        <v>11331</v>
      </c>
      <c r="T78" s="320" t="s">
        <v>11332</v>
      </c>
      <c r="U78" s="320" t="s">
        <v>11333</v>
      </c>
      <c r="V78" s="320" t="s">
        <v>11106</v>
      </c>
      <c r="W78" s="320" t="s">
        <v>11107</v>
      </c>
      <c r="X78" s="320" t="s">
        <v>11108</v>
      </c>
      <c r="Y78" s="320" t="s">
        <v>11109</v>
      </c>
      <c r="Z78" s="320" t="s">
        <v>11110</v>
      </c>
      <c r="AA78" s="320" t="s">
        <v>11111</v>
      </c>
      <c r="AB78" s="320" t="s">
        <v>11112</v>
      </c>
      <c r="AC78" s="320" t="s">
        <v>11113</v>
      </c>
      <c r="AD78" s="320" t="s">
        <v>11114</v>
      </c>
      <c r="AE78" s="320" t="s">
        <v>8102</v>
      </c>
      <c r="AF78" s="320" t="s">
        <v>11298</v>
      </c>
      <c r="AG78" s="320" t="s">
        <v>11299</v>
      </c>
      <c r="AH78" s="320" t="s">
        <v>11334</v>
      </c>
      <c r="AI78" s="320" t="s">
        <v>11335</v>
      </c>
      <c r="AJ78" s="320" t="s">
        <v>11336</v>
      </c>
      <c r="AK78" s="321" t="s">
        <v>11303</v>
      </c>
      <c r="AL78" s="322" t="s">
        <v>11327</v>
      </c>
    </row>
    <row r="79" spans="1:38" ht="15.75" x14ac:dyDescent="0.25">
      <c r="A79" s="318" t="s">
        <v>7721</v>
      </c>
      <c r="B79" s="296" t="str">
        <f t="shared" si="2"/>
        <v>Textures et niveaux IDDSI</v>
      </c>
      <c r="C79" s="319">
        <v>73</v>
      </c>
      <c r="D79" s="320" t="s">
        <v>303</v>
      </c>
      <c r="E79" s="320">
        <v>12</v>
      </c>
      <c r="F79" s="320" t="s">
        <v>7372</v>
      </c>
      <c r="G79" s="320" t="s">
        <v>7373</v>
      </c>
      <c r="H79" s="320" t="s">
        <v>7374</v>
      </c>
      <c r="I79" s="320" t="s">
        <v>7375</v>
      </c>
      <c r="J79" s="320" t="s">
        <v>7721</v>
      </c>
      <c r="K79" s="320" t="s">
        <v>7722</v>
      </c>
      <c r="L79" s="320" t="s">
        <v>7663</v>
      </c>
      <c r="M79" s="320" t="s">
        <v>7723</v>
      </c>
      <c r="N79" s="320" t="s">
        <v>7724</v>
      </c>
      <c r="O79" s="320" t="s">
        <v>7725</v>
      </c>
      <c r="P79" s="320" t="s">
        <v>7382</v>
      </c>
      <c r="Q79" s="320" t="s">
        <v>7383</v>
      </c>
      <c r="R79" s="320" t="s">
        <v>7384</v>
      </c>
      <c r="S79" s="320" t="s">
        <v>7726</v>
      </c>
      <c r="T79" s="320" t="s">
        <v>7727</v>
      </c>
      <c r="U79" s="320" t="s">
        <v>7728</v>
      </c>
      <c r="V79" s="320" t="s">
        <v>7729</v>
      </c>
      <c r="W79" s="320" t="s">
        <v>7730</v>
      </c>
      <c r="X79" s="320" t="s">
        <v>7731</v>
      </c>
      <c r="Y79" s="320" t="s">
        <v>7732</v>
      </c>
      <c r="Z79" s="320" t="s">
        <v>7733</v>
      </c>
      <c r="AA79" s="320" t="s">
        <v>7734</v>
      </c>
      <c r="AB79" s="320" t="s">
        <v>7735</v>
      </c>
      <c r="AC79" s="320" t="s">
        <v>7736</v>
      </c>
      <c r="AD79" s="320" t="s">
        <v>7737</v>
      </c>
      <c r="AE79" s="320" t="s">
        <v>7397</v>
      </c>
      <c r="AF79" s="320" t="s">
        <v>7738</v>
      </c>
      <c r="AG79" s="320" t="s">
        <v>7739</v>
      </c>
      <c r="AH79" s="320" t="s">
        <v>7740</v>
      </c>
      <c r="AI79" s="320" t="s">
        <v>7741</v>
      </c>
      <c r="AJ79" s="320" t="s">
        <v>7742</v>
      </c>
      <c r="AK79" s="321" t="s">
        <v>7743</v>
      </c>
      <c r="AL79" s="322" t="s">
        <v>7744</v>
      </c>
    </row>
    <row r="80" spans="1:38" ht="15.75" x14ac:dyDescent="0.25">
      <c r="A80" s="318" t="s">
        <v>8033</v>
      </c>
      <c r="B80" s="296" t="str">
        <f t="shared" si="2"/>
        <v>Textures modifiées — général</v>
      </c>
      <c r="C80" s="319">
        <v>74</v>
      </c>
      <c r="D80" s="320" t="s">
        <v>477</v>
      </c>
      <c r="E80" s="320">
        <v>23</v>
      </c>
      <c r="F80" s="320" t="s">
        <v>7372</v>
      </c>
      <c r="G80" s="320" t="s">
        <v>7753</v>
      </c>
      <c r="H80" s="320" t="s">
        <v>7754</v>
      </c>
      <c r="I80" s="320" t="s">
        <v>7755</v>
      </c>
      <c r="J80" s="320" t="s">
        <v>8033</v>
      </c>
      <c r="K80" s="320" t="s">
        <v>8034</v>
      </c>
      <c r="L80" s="320" t="s">
        <v>7663</v>
      </c>
      <c r="M80" s="320" t="s">
        <v>8035</v>
      </c>
      <c r="N80" s="320" t="s">
        <v>8036</v>
      </c>
      <c r="O80" s="320" t="s">
        <v>8037</v>
      </c>
      <c r="P80" s="320" t="s">
        <v>7382</v>
      </c>
      <c r="Q80" s="320" t="s">
        <v>7383</v>
      </c>
      <c r="R80" s="320" t="s">
        <v>7384</v>
      </c>
      <c r="S80" s="320" t="s">
        <v>8038</v>
      </c>
      <c r="T80" s="320" t="s">
        <v>8039</v>
      </c>
      <c r="U80" s="320" t="s">
        <v>8040</v>
      </c>
      <c r="V80" s="320" t="s">
        <v>8041</v>
      </c>
      <c r="W80" s="320" t="s">
        <v>8042</v>
      </c>
      <c r="X80" s="320" t="s">
        <v>8043</v>
      </c>
      <c r="Y80" s="320" t="s">
        <v>8044</v>
      </c>
      <c r="Z80" s="320" t="s">
        <v>8045</v>
      </c>
      <c r="AA80" s="320" t="s">
        <v>8046</v>
      </c>
      <c r="AB80" s="320" t="s">
        <v>8047</v>
      </c>
      <c r="AC80" s="320" t="s">
        <v>8048</v>
      </c>
      <c r="AD80" s="320" t="s">
        <v>8049</v>
      </c>
      <c r="AE80" s="320" t="s">
        <v>7397</v>
      </c>
      <c r="AF80" s="320" t="s">
        <v>8050</v>
      </c>
      <c r="AG80" s="320" t="s">
        <v>8051</v>
      </c>
      <c r="AH80" s="320" t="s">
        <v>8052</v>
      </c>
      <c r="AI80" s="320" t="s">
        <v>8053</v>
      </c>
      <c r="AJ80" s="320" t="s">
        <v>8054</v>
      </c>
      <c r="AK80" s="321" t="s">
        <v>7778</v>
      </c>
      <c r="AL80" s="322" t="s">
        <v>8055</v>
      </c>
    </row>
    <row r="81" spans="1:38" ht="15.75" x14ac:dyDescent="0.25">
      <c r="A81" s="318" t="s">
        <v>10201</v>
      </c>
      <c r="B81" s="296" t="str">
        <f t="shared" si="2"/>
        <v>Cadre réglementaire et ESMS</v>
      </c>
      <c r="C81" s="319">
        <v>75</v>
      </c>
      <c r="D81" s="320" t="s">
        <v>2030</v>
      </c>
      <c r="E81" s="320">
        <v>116</v>
      </c>
      <c r="F81" s="320" t="s">
        <v>7372</v>
      </c>
      <c r="G81" s="320" t="s">
        <v>10040</v>
      </c>
      <c r="H81" s="320" t="s">
        <v>10041</v>
      </c>
      <c r="I81" s="320" t="s">
        <v>10042</v>
      </c>
      <c r="J81" s="320" t="s">
        <v>10201</v>
      </c>
      <c r="K81" s="320" t="s">
        <v>10202</v>
      </c>
      <c r="L81" s="320" t="s">
        <v>7663</v>
      </c>
      <c r="M81" s="320" t="s">
        <v>10203</v>
      </c>
      <c r="N81" s="320" t="s">
        <v>10204</v>
      </c>
      <c r="O81" s="320" t="s">
        <v>10205</v>
      </c>
      <c r="P81" s="320" t="s">
        <v>7382</v>
      </c>
      <c r="Q81" s="320" t="s">
        <v>7383</v>
      </c>
      <c r="R81" s="320" t="s">
        <v>7384</v>
      </c>
      <c r="S81" s="320" t="s">
        <v>10206</v>
      </c>
      <c r="T81" s="320" t="s">
        <v>10207</v>
      </c>
      <c r="U81" s="320" t="s">
        <v>10208</v>
      </c>
      <c r="V81" s="320" t="s">
        <v>10209</v>
      </c>
      <c r="W81" s="320" t="s">
        <v>10210</v>
      </c>
      <c r="X81" s="320" t="s">
        <v>10211</v>
      </c>
      <c r="Y81" s="320" t="s">
        <v>10212</v>
      </c>
      <c r="Z81" s="320" t="s">
        <v>10213</v>
      </c>
      <c r="AA81" s="320" t="s">
        <v>10214</v>
      </c>
      <c r="AB81" s="320" t="s">
        <v>10215</v>
      </c>
      <c r="AC81" s="320" t="s">
        <v>10216</v>
      </c>
      <c r="AD81" s="320" t="s">
        <v>10217</v>
      </c>
      <c r="AE81" s="320" t="s">
        <v>8266</v>
      </c>
      <c r="AF81" s="320" t="s">
        <v>10218</v>
      </c>
      <c r="AG81" s="320" t="s">
        <v>9230</v>
      </c>
      <c r="AH81" s="320" t="s">
        <v>10219</v>
      </c>
      <c r="AI81" s="320" t="s">
        <v>10220</v>
      </c>
      <c r="AJ81" s="320" t="s">
        <v>10221</v>
      </c>
      <c r="AK81" s="321" t="s">
        <v>7778</v>
      </c>
      <c r="AL81" s="322" t="s">
        <v>10222</v>
      </c>
    </row>
    <row r="82" spans="1:38" ht="15.75" x14ac:dyDescent="0.25">
      <c r="A82" s="318" t="s">
        <v>10479</v>
      </c>
      <c r="B82" s="296" t="str">
        <f t="shared" si="2"/>
        <v>Cadre réglementaire et ESMS</v>
      </c>
      <c r="C82" s="319">
        <v>76</v>
      </c>
      <c r="D82" s="320" t="s">
        <v>2189</v>
      </c>
      <c r="E82" s="320">
        <v>128</v>
      </c>
      <c r="F82" s="320" t="s">
        <v>7372</v>
      </c>
      <c r="G82" s="320" t="s">
        <v>10040</v>
      </c>
      <c r="H82" s="320" t="s">
        <v>10041</v>
      </c>
      <c r="I82" s="320" t="s">
        <v>10311</v>
      </c>
      <c r="J82" s="320" t="s">
        <v>10479</v>
      </c>
      <c r="K82" s="320" t="s">
        <v>10480</v>
      </c>
      <c r="L82" s="320" t="s">
        <v>7663</v>
      </c>
      <c r="M82" s="320" t="s">
        <v>10481</v>
      </c>
      <c r="N82" s="320" t="s">
        <v>10482</v>
      </c>
      <c r="O82" s="320" t="s">
        <v>10483</v>
      </c>
      <c r="P82" s="320" t="s">
        <v>7382</v>
      </c>
      <c r="Q82" s="320" t="s">
        <v>7383</v>
      </c>
      <c r="R82" s="320" t="s">
        <v>7384</v>
      </c>
      <c r="S82" s="320" t="s">
        <v>10484</v>
      </c>
      <c r="T82" s="320" t="s">
        <v>10485</v>
      </c>
      <c r="U82" s="320" t="s">
        <v>10486</v>
      </c>
      <c r="V82" s="320" t="s">
        <v>10487</v>
      </c>
      <c r="W82" s="320" t="s">
        <v>10488</v>
      </c>
      <c r="X82" s="320" t="s">
        <v>10489</v>
      </c>
      <c r="Y82" s="320" t="s">
        <v>10490</v>
      </c>
      <c r="Z82" s="320" t="s">
        <v>10491</v>
      </c>
      <c r="AA82" s="320" t="s">
        <v>10492</v>
      </c>
      <c r="AB82" s="320" t="s">
        <v>10493</v>
      </c>
      <c r="AC82" s="320" t="s">
        <v>10494</v>
      </c>
      <c r="AD82" s="320" t="s">
        <v>10495</v>
      </c>
      <c r="AE82" s="320" t="s">
        <v>10329</v>
      </c>
      <c r="AF82" s="320" t="s">
        <v>10496</v>
      </c>
      <c r="AG82" s="320" t="s">
        <v>10497</v>
      </c>
      <c r="AH82" s="320" t="s">
        <v>10498</v>
      </c>
      <c r="AI82" s="320" t="s">
        <v>10499</v>
      </c>
      <c r="AJ82" s="320" t="s">
        <v>10500</v>
      </c>
      <c r="AK82" s="321" t="s">
        <v>7778</v>
      </c>
      <c r="AL82" s="322" t="s">
        <v>10501</v>
      </c>
    </row>
    <row r="83" spans="1:38" ht="15.75" x14ac:dyDescent="0.25">
      <c r="A83" s="318" t="s">
        <v>11584</v>
      </c>
      <c r="B83" s="296" t="str">
        <f t="shared" si="2"/>
        <v>Production cuisine, hygiène et PMS</v>
      </c>
      <c r="C83" s="319">
        <v>77</v>
      </c>
      <c r="D83" s="320" t="s">
        <v>2916</v>
      </c>
      <c r="E83" s="320">
        <v>185</v>
      </c>
      <c r="F83" s="320" t="s">
        <v>7372</v>
      </c>
      <c r="G83" s="320" t="s">
        <v>11431</v>
      </c>
      <c r="H83" s="320" t="s">
        <v>8645</v>
      </c>
      <c r="I83" s="320" t="s">
        <v>11432</v>
      </c>
      <c r="J83" s="320" t="s">
        <v>11584</v>
      </c>
      <c r="K83" s="320" t="s">
        <v>11585</v>
      </c>
      <c r="L83" s="320" t="s">
        <v>7663</v>
      </c>
      <c r="M83" s="320" t="s">
        <v>11586</v>
      </c>
      <c r="N83" s="320" t="s">
        <v>11587</v>
      </c>
      <c r="O83" s="320" t="s">
        <v>11588</v>
      </c>
      <c r="P83" s="320" t="s">
        <v>7382</v>
      </c>
      <c r="Q83" s="320" t="s">
        <v>7383</v>
      </c>
      <c r="R83" s="320" t="s">
        <v>7384</v>
      </c>
      <c r="S83" s="320" t="s">
        <v>11589</v>
      </c>
      <c r="T83" s="320" t="s">
        <v>11590</v>
      </c>
      <c r="U83" s="320" t="s">
        <v>11591</v>
      </c>
      <c r="V83" s="320" t="s">
        <v>11592</v>
      </c>
      <c r="W83" s="320" t="s">
        <v>11593</v>
      </c>
      <c r="X83" s="320" t="s">
        <v>11594</v>
      </c>
      <c r="Y83" s="320" t="s">
        <v>11595</v>
      </c>
      <c r="Z83" s="320" t="s">
        <v>11596</v>
      </c>
      <c r="AA83" s="320" t="s">
        <v>11597</v>
      </c>
      <c r="AB83" s="320" t="s">
        <v>11598</v>
      </c>
      <c r="AC83" s="320" t="s">
        <v>11599</v>
      </c>
      <c r="AD83" s="320" t="s">
        <v>11600</v>
      </c>
      <c r="AE83" s="320" t="s">
        <v>11601</v>
      </c>
      <c r="AF83" s="320" t="s">
        <v>11451</v>
      </c>
      <c r="AG83" s="320" t="s">
        <v>11602</v>
      </c>
      <c r="AH83" s="320" t="s">
        <v>11603</v>
      </c>
      <c r="AI83" s="320" t="s">
        <v>11604</v>
      </c>
      <c r="AJ83" s="320" t="s">
        <v>11605</v>
      </c>
      <c r="AK83" s="321" t="s">
        <v>11456</v>
      </c>
      <c r="AL83" s="322" t="s">
        <v>11584</v>
      </c>
    </row>
    <row r="84" spans="1:38" ht="15.75" x14ac:dyDescent="0.25">
      <c r="A84" s="318" t="s">
        <v>8007</v>
      </c>
      <c r="B84" s="296" t="str">
        <f t="shared" si="2"/>
        <v>Textures modifiées — général</v>
      </c>
      <c r="C84" s="319">
        <v>78</v>
      </c>
      <c r="D84" s="320" t="s">
        <v>461</v>
      </c>
      <c r="E84" s="320">
        <v>22</v>
      </c>
      <c r="F84" s="320" t="s">
        <v>7372</v>
      </c>
      <c r="G84" s="320" t="s">
        <v>7753</v>
      </c>
      <c r="H84" s="320" t="s">
        <v>7754</v>
      </c>
      <c r="I84" s="320" t="s">
        <v>7755</v>
      </c>
      <c r="J84" s="320" t="s">
        <v>8007</v>
      </c>
      <c r="K84" s="320" t="s">
        <v>8008</v>
      </c>
      <c r="L84" s="320" t="s">
        <v>7663</v>
      </c>
      <c r="M84" s="320" t="s">
        <v>8009</v>
      </c>
      <c r="N84" s="320" t="s">
        <v>8010</v>
      </c>
      <c r="O84" s="320" t="s">
        <v>8011</v>
      </c>
      <c r="P84" s="320" t="s">
        <v>7382</v>
      </c>
      <c r="Q84" s="320" t="s">
        <v>7383</v>
      </c>
      <c r="R84" s="320" t="s">
        <v>7384</v>
      </c>
      <c r="S84" s="320" t="s">
        <v>8012</v>
      </c>
      <c r="T84" s="320" t="s">
        <v>8013</v>
      </c>
      <c r="U84" s="320" t="s">
        <v>8014</v>
      </c>
      <c r="V84" s="320" t="s">
        <v>8015</v>
      </c>
      <c r="W84" s="320" t="s">
        <v>8016</v>
      </c>
      <c r="X84" s="320" t="s">
        <v>8017</v>
      </c>
      <c r="Y84" s="320" t="s">
        <v>8018</v>
      </c>
      <c r="Z84" s="320" t="s">
        <v>8019</v>
      </c>
      <c r="AA84" s="320" t="s">
        <v>8020</v>
      </c>
      <c r="AB84" s="320" t="s">
        <v>8021</v>
      </c>
      <c r="AC84" s="320" t="s">
        <v>8022</v>
      </c>
      <c r="AD84" s="320" t="s">
        <v>8023</v>
      </c>
      <c r="AE84" s="320" t="s">
        <v>7397</v>
      </c>
      <c r="AF84" s="320" t="s">
        <v>8024</v>
      </c>
      <c r="AG84" s="320" t="s">
        <v>8025</v>
      </c>
      <c r="AH84" s="320" t="s">
        <v>8026</v>
      </c>
      <c r="AI84" s="320" t="s">
        <v>8027</v>
      </c>
      <c r="AJ84" s="320" t="s">
        <v>8028</v>
      </c>
      <c r="AK84" s="321" t="s">
        <v>7778</v>
      </c>
      <c r="AL84" s="322" t="s">
        <v>8029</v>
      </c>
    </row>
    <row r="85" spans="1:38" s="323" customFormat="1" ht="15.75" x14ac:dyDescent="0.25">
      <c r="A85" s="318" t="s">
        <v>8224</v>
      </c>
      <c r="B85" s="296" t="str">
        <f t="shared" si="2"/>
        <v>Santé, nutrition et hydratation</v>
      </c>
      <c r="C85" s="319">
        <v>79</v>
      </c>
      <c r="D85" s="320" t="s">
        <v>599</v>
      </c>
      <c r="E85" s="320">
        <v>31</v>
      </c>
      <c r="F85" s="320" t="s">
        <v>7372</v>
      </c>
      <c r="G85" s="320" t="s">
        <v>7373</v>
      </c>
      <c r="H85" s="320" t="s">
        <v>8083</v>
      </c>
      <c r="I85" s="320" t="s">
        <v>8084</v>
      </c>
      <c r="J85" s="320" t="s">
        <v>8224</v>
      </c>
      <c r="K85" s="320" t="s">
        <v>8225</v>
      </c>
      <c r="L85" s="320" t="s">
        <v>2873</v>
      </c>
      <c r="M85" s="320" t="s">
        <v>8226</v>
      </c>
      <c r="N85" s="320" t="s">
        <v>8227</v>
      </c>
      <c r="O85" s="320" t="s">
        <v>8228</v>
      </c>
      <c r="P85" s="320" t="s">
        <v>7382</v>
      </c>
      <c r="Q85" s="320" t="s">
        <v>7383</v>
      </c>
      <c r="R85" s="320" t="s">
        <v>7384</v>
      </c>
      <c r="S85" s="320" t="s">
        <v>8229</v>
      </c>
      <c r="T85" s="320" t="s">
        <v>8230</v>
      </c>
      <c r="U85" s="320" t="s">
        <v>8231</v>
      </c>
      <c r="V85" s="320" t="s">
        <v>8232</v>
      </c>
      <c r="W85" s="320" t="s">
        <v>8233</v>
      </c>
      <c r="X85" s="320" t="s">
        <v>8234</v>
      </c>
      <c r="Y85" s="320" t="s">
        <v>8235</v>
      </c>
      <c r="Z85" s="320" t="s">
        <v>8236</v>
      </c>
      <c r="AA85" s="320" t="s">
        <v>8237</v>
      </c>
      <c r="AB85" s="320" t="s">
        <v>8238</v>
      </c>
      <c r="AC85" s="320" t="s">
        <v>8239</v>
      </c>
      <c r="AD85" s="320" t="s">
        <v>8240</v>
      </c>
      <c r="AE85" s="320" t="s">
        <v>8102</v>
      </c>
      <c r="AF85" s="320" t="s">
        <v>8103</v>
      </c>
      <c r="AG85" s="320" t="s">
        <v>8241</v>
      </c>
      <c r="AH85" s="320" t="s">
        <v>8242</v>
      </c>
      <c r="AI85" s="320" t="s">
        <v>8243</v>
      </c>
      <c r="AJ85" s="320" t="s">
        <v>8244</v>
      </c>
      <c r="AK85" s="321" t="s">
        <v>7778</v>
      </c>
      <c r="AL85" s="322" t="s">
        <v>8245</v>
      </c>
    </row>
    <row r="86" spans="1:38" ht="15.75" x14ac:dyDescent="0.25">
      <c r="A86" s="318" t="s">
        <v>8510</v>
      </c>
      <c r="B86" s="296" t="str">
        <f t="shared" si="2"/>
        <v>Qualité du repas, appétence et identification</v>
      </c>
      <c r="C86" s="319">
        <v>80</v>
      </c>
      <c r="D86" s="320" t="s">
        <v>779</v>
      </c>
      <c r="E86" s="320">
        <v>43</v>
      </c>
      <c r="F86" s="320" t="s">
        <v>7372</v>
      </c>
      <c r="G86" s="320" t="s">
        <v>7753</v>
      </c>
      <c r="H86" s="320" t="s">
        <v>8367</v>
      </c>
      <c r="I86" s="320" t="s">
        <v>8368</v>
      </c>
      <c r="J86" s="320" t="s">
        <v>8510</v>
      </c>
      <c r="K86" s="320" t="s">
        <v>8511</v>
      </c>
      <c r="L86" s="320" t="s">
        <v>2873</v>
      </c>
      <c r="M86" s="320" t="s">
        <v>8512</v>
      </c>
      <c r="N86" s="320" t="s">
        <v>8513</v>
      </c>
      <c r="O86" s="320" t="s">
        <v>8514</v>
      </c>
      <c r="P86" s="320" t="s">
        <v>7382</v>
      </c>
      <c r="Q86" s="320" t="s">
        <v>7383</v>
      </c>
      <c r="R86" s="320" t="s">
        <v>7384</v>
      </c>
      <c r="S86" s="320" t="s">
        <v>8515</v>
      </c>
      <c r="T86" s="320" t="s">
        <v>8516</v>
      </c>
      <c r="U86" s="320" t="s">
        <v>8517</v>
      </c>
      <c r="V86" s="320" t="s">
        <v>8518</v>
      </c>
      <c r="W86" s="320" t="s">
        <v>8519</v>
      </c>
      <c r="X86" s="320" t="s">
        <v>8520</v>
      </c>
      <c r="Y86" s="320" t="s">
        <v>8521</v>
      </c>
      <c r="Z86" s="320" t="s">
        <v>8522</v>
      </c>
      <c r="AA86" s="320" t="s">
        <v>8523</v>
      </c>
      <c r="AB86" s="320" t="s">
        <v>8524</v>
      </c>
      <c r="AC86" s="320" t="s">
        <v>8525</v>
      </c>
      <c r="AD86" s="320" t="s">
        <v>8526</v>
      </c>
      <c r="AE86" s="320" t="s">
        <v>7397</v>
      </c>
      <c r="AF86" s="320" t="s">
        <v>8103</v>
      </c>
      <c r="AG86" s="320" t="s">
        <v>8527</v>
      </c>
      <c r="AH86" s="320" t="s">
        <v>8528</v>
      </c>
      <c r="AI86" s="320" t="s">
        <v>8529</v>
      </c>
      <c r="AJ86" s="320" t="s">
        <v>8530</v>
      </c>
      <c r="AK86" s="321" t="s">
        <v>7778</v>
      </c>
      <c r="AL86" s="322" t="s">
        <v>8531</v>
      </c>
    </row>
    <row r="87" spans="1:38" ht="15.75" x14ac:dyDescent="0.25">
      <c r="A87" s="318" t="s">
        <v>8902</v>
      </c>
      <c r="B87" s="296" t="str">
        <f t="shared" si="2"/>
        <v>Production cuisine, hygiène et PMS</v>
      </c>
      <c r="C87" s="319">
        <v>81</v>
      </c>
      <c r="D87" s="320" t="s">
        <v>1076</v>
      </c>
      <c r="E87" s="320">
        <v>60</v>
      </c>
      <c r="F87" s="320" t="s">
        <v>7372</v>
      </c>
      <c r="G87" s="320" t="s">
        <v>7373</v>
      </c>
      <c r="H87" s="320" t="s">
        <v>8645</v>
      </c>
      <c r="I87" s="320" t="s">
        <v>8646</v>
      </c>
      <c r="J87" s="320" t="s">
        <v>8902</v>
      </c>
      <c r="K87" s="320" t="s">
        <v>8903</v>
      </c>
      <c r="L87" s="320" t="s">
        <v>7663</v>
      </c>
      <c r="M87" s="320" t="s">
        <v>8904</v>
      </c>
      <c r="N87" s="320" t="s">
        <v>8905</v>
      </c>
      <c r="O87" s="320" t="s">
        <v>8906</v>
      </c>
      <c r="P87" s="320" t="s">
        <v>7382</v>
      </c>
      <c r="Q87" s="320" t="s">
        <v>7383</v>
      </c>
      <c r="R87" s="320" t="s">
        <v>7384</v>
      </c>
      <c r="S87" s="320" t="s">
        <v>8907</v>
      </c>
      <c r="T87" s="320" t="s">
        <v>8908</v>
      </c>
      <c r="U87" s="320" t="s">
        <v>8909</v>
      </c>
      <c r="V87" s="320" t="s">
        <v>8910</v>
      </c>
      <c r="W87" s="320" t="s">
        <v>8911</v>
      </c>
      <c r="X87" s="320" t="s">
        <v>8912</v>
      </c>
      <c r="Y87" s="320" t="s">
        <v>8913</v>
      </c>
      <c r="Z87" s="320" t="s">
        <v>8914</v>
      </c>
      <c r="AA87" s="320" t="s">
        <v>8915</v>
      </c>
      <c r="AB87" s="320" t="s">
        <v>8916</v>
      </c>
      <c r="AC87" s="320" t="s">
        <v>8917</v>
      </c>
      <c r="AD87" s="320" t="s">
        <v>8918</v>
      </c>
      <c r="AE87" s="320" t="s">
        <v>8664</v>
      </c>
      <c r="AF87" s="320" t="s">
        <v>8919</v>
      </c>
      <c r="AG87" s="320" t="s">
        <v>8920</v>
      </c>
      <c r="AH87" s="320" t="s">
        <v>8921</v>
      </c>
      <c r="AI87" s="320" t="s">
        <v>8922</v>
      </c>
      <c r="AJ87" s="320" t="s">
        <v>8923</v>
      </c>
      <c r="AK87" s="321" t="s">
        <v>7778</v>
      </c>
      <c r="AL87" s="322" t="s">
        <v>8924</v>
      </c>
    </row>
    <row r="88" spans="1:38" ht="15.75" x14ac:dyDescent="0.25">
      <c r="A88" s="318" t="s">
        <v>9187</v>
      </c>
      <c r="B88" s="296" t="str">
        <f t="shared" si="2"/>
        <v>Service, accompagnement et observation</v>
      </c>
      <c r="C88" s="319">
        <v>82</v>
      </c>
      <c r="D88" s="320" t="s">
        <v>1297</v>
      </c>
      <c r="E88" s="320">
        <v>72</v>
      </c>
      <c r="F88" s="320" t="s">
        <v>7372</v>
      </c>
      <c r="G88" s="320" t="s">
        <v>7373</v>
      </c>
      <c r="H88" s="320" t="s">
        <v>8925</v>
      </c>
      <c r="I88" s="320" t="s">
        <v>8926</v>
      </c>
      <c r="J88" s="320" t="s">
        <v>9187</v>
      </c>
      <c r="K88" s="320" t="s">
        <v>9188</v>
      </c>
      <c r="L88" s="320" t="s">
        <v>7663</v>
      </c>
      <c r="M88" s="320" t="s">
        <v>9189</v>
      </c>
      <c r="N88" s="320" t="s">
        <v>9190</v>
      </c>
      <c r="O88" s="320" t="s">
        <v>9191</v>
      </c>
      <c r="P88" s="320" t="s">
        <v>7382</v>
      </c>
      <c r="Q88" s="320" t="s">
        <v>7383</v>
      </c>
      <c r="R88" s="320" t="s">
        <v>7384</v>
      </c>
      <c r="S88" s="320" t="s">
        <v>9192</v>
      </c>
      <c r="T88" s="320" t="s">
        <v>9193</v>
      </c>
      <c r="U88" s="320" t="s">
        <v>9194</v>
      </c>
      <c r="V88" s="320" t="s">
        <v>9195</v>
      </c>
      <c r="W88" s="320" t="s">
        <v>9196</v>
      </c>
      <c r="X88" s="320" t="s">
        <v>9197</v>
      </c>
      <c r="Y88" s="320" t="s">
        <v>9198</v>
      </c>
      <c r="Z88" s="320" t="s">
        <v>9199</v>
      </c>
      <c r="AA88" s="320" t="s">
        <v>9200</v>
      </c>
      <c r="AB88" s="320" t="s">
        <v>9201</v>
      </c>
      <c r="AC88" s="320" t="s">
        <v>9202</v>
      </c>
      <c r="AD88" s="320" t="s">
        <v>9203</v>
      </c>
      <c r="AE88" s="320" t="s">
        <v>8266</v>
      </c>
      <c r="AF88" s="320" t="s">
        <v>9204</v>
      </c>
      <c r="AG88" s="320" t="s">
        <v>9205</v>
      </c>
      <c r="AH88" s="320" t="s">
        <v>9206</v>
      </c>
      <c r="AI88" s="320" t="s">
        <v>9207</v>
      </c>
      <c r="AJ88" s="320" t="s">
        <v>9208</v>
      </c>
      <c r="AK88" s="321" t="s">
        <v>7778</v>
      </c>
      <c r="AL88" s="322" t="s">
        <v>9209</v>
      </c>
    </row>
    <row r="89" spans="1:38" ht="15.75" x14ac:dyDescent="0.25">
      <c r="A89" s="318" t="s">
        <v>9303</v>
      </c>
      <c r="B89" s="296" t="str">
        <f t="shared" si="2"/>
        <v>Refus alimentaires et adaptation</v>
      </c>
      <c r="C89" s="319">
        <v>83</v>
      </c>
      <c r="D89" s="320" t="s">
        <v>1367</v>
      </c>
      <c r="E89" s="320">
        <v>77</v>
      </c>
      <c r="F89" s="320" t="s">
        <v>7372</v>
      </c>
      <c r="G89" s="320" t="s">
        <v>7373</v>
      </c>
      <c r="H89" s="320" t="s">
        <v>9210</v>
      </c>
      <c r="I89" s="320" t="s">
        <v>9211</v>
      </c>
      <c r="J89" s="320" t="s">
        <v>9303</v>
      </c>
      <c r="K89" s="320" t="s">
        <v>9304</v>
      </c>
      <c r="L89" s="320" t="s">
        <v>7663</v>
      </c>
      <c r="M89" s="320" t="s">
        <v>9305</v>
      </c>
      <c r="N89" s="320" t="s">
        <v>9306</v>
      </c>
      <c r="O89" s="320" t="s">
        <v>9307</v>
      </c>
      <c r="P89" s="320" t="s">
        <v>7382</v>
      </c>
      <c r="Q89" s="320" t="s">
        <v>7383</v>
      </c>
      <c r="R89" s="320" t="s">
        <v>7384</v>
      </c>
      <c r="S89" s="320" t="s">
        <v>9308</v>
      </c>
      <c r="T89" s="320" t="s">
        <v>9309</v>
      </c>
      <c r="U89" s="320" t="s">
        <v>9310</v>
      </c>
      <c r="V89" s="320" t="s">
        <v>9311</v>
      </c>
      <c r="W89" s="320" t="s">
        <v>9312</v>
      </c>
      <c r="X89" s="320" t="s">
        <v>9313</v>
      </c>
      <c r="Y89" s="320" t="s">
        <v>9314</v>
      </c>
      <c r="Z89" s="320" t="s">
        <v>9315</v>
      </c>
      <c r="AA89" s="320" t="s">
        <v>9316</v>
      </c>
      <c r="AB89" s="320" t="s">
        <v>9317</v>
      </c>
      <c r="AC89" s="320" t="s">
        <v>9318</v>
      </c>
      <c r="AD89" s="320" t="s">
        <v>9319</v>
      </c>
      <c r="AE89" s="320" t="s">
        <v>7397</v>
      </c>
      <c r="AF89" s="320" t="s">
        <v>9320</v>
      </c>
      <c r="AG89" s="320" t="s">
        <v>9230</v>
      </c>
      <c r="AH89" s="320" t="s">
        <v>9321</v>
      </c>
      <c r="AI89" s="320" t="s">
        <v>9322</v>
      </c>
      <c r="AJ89" s="320" t="s">
        <v>9323</v>
      </c>
      <c r="AK89" s="321" t="s">
        <v>7778</v>
      </c>
      <c r="AL89" s="322" t="s">
        <v>9324</v>
      </c>
    </row>
    <row r="90" spans="1:38" ht="15.75" x14ac:dyDescent="0.25">
      <c r="A90" s="318" t="s">
        <v>9994</v>
      </c>
      <c r="B90" s="296" t="str">
        <f t="shared" si="2"/>
        <v>Coordination cuisine, soins et salle</v>
      </c>
      <c r="C90" s="319">
        <v>84</v>
      </c>
      <c r="D90" s="320" t="s">
        <v>1886</v>
      </c>
      <c r="E90" s="320">
        <v>107</v>
      </c>
      <c r="F90" s="320" t="s">
        <v>7372</v>
      </c>
      <c r="G90" s="320" t="s">
        <v>7373</v>
      </c>
      <c r="H90" s="320" t="s">
        <v>9769</v>
      </c>
      <c r="I90" s="320" t="s">
        <v>9770</v>
      </c>
      <c r="J90" s="320" t="s">
        <v>9994</v>
      </c>
      <c r="K90" s="320" t="s">
        <v>9995</v>
      </c>
      <c r="L90" s="320" t="s">
        <v>7663</v>
      </c>
      <c r="M90" s="320" t="s">
        <v>9996</v>
      </c>
      <c r="N90" s="320" t="s">
        <v>9997</v>
      </c>
      <c r="O90" s="320" t="s">
        <v>9998</v>
      </c>
      <c r="P90" s="320" t="s">
        <v>7382</v>
      </c>
      <c r="Q90" s="320" t="s">
        <v>7383</v>
      </c>
      <c r="R90" s="320" t="s">
        <v>7384</v>
      </c>
      <c r="S90" s="320" t="s">
        <v>9999</v>
      </c>
      <c r="T90" s="320" t="s">
        <v>10000</v>
      </c>
      <c r="U90" s="320" t="s">
        <v>10001</v>
      </c>
      <c r="V90" s="320" t="s">
        <v>10002</v>
      </c>
      <c r="W90" s="320" t="s">
        <v>10003</v>
      </c>
      <c r="X90" s="320" t="s">
        <v>10004</v>
      </c>
      <c r="Y90" s="320" t="s">
        <v>10005</v>
      </c>
      <c r="Z90" s="320" t="s">
        <v>10006</v>
      </c>
      <c r="AA90" s="320" t="s">
        <v>10007</v>
      </c>
      <c r="AB90" s="320" t="s">
        <v>10008</v>
      </c>
      <c r="AC90" s="320" t="s">
        <v>10009</v>
      </c>
      <c r="AD90" s="320" t="s">
        <v>10010</v>
      </c>
      <c r="AE90" s="320" t="s">
        <v>8266</v>
      </c>
      <c r="AF90" s="320" t="s">
        <v>10011</v>
      </c>
      <c r="AG90" s="320" t="s">
        <v>9230</v>
      </c>
      <c r="AH90" s="320" t="s">
        <v>10012</v>
      </c>
      <c r="AI90" s="320" t="s">
        <v>10013</v>
      </c>
      <c r="AJ90" s="320" t="s">
        <v>10014</v>
      </c>
      <c r="AK90" s="321" t="s">
        <v>7778</v>
      </c>
      <c r="AL90" s="322" t="s">
        <v>10015</v>
      </c>
    </row>
    <row r="91" spans="1:38" ht="15.75" x14ac:dyDescent="0.25">
      <c r="A91" s="318" t="s">
        <v>10091</v>
      </c>
      <c r="B91" s="296" t="str">
        <f t="shared" si="2"/>
        <v>Cadre réglementaire et ESMS</v>
      </c>
      <c r="C91" s="319">
        <v>85</v>
      </c>
      <c r="D91" s="320" t="s">
        <v>1961</v>
      </c>
      <c r="E91" s="320">
        <v>111</v>
      </c>
      <c r="F91" s="320" t="s">
        <v>7372</v>
      </c>
      <c r="G91" s="320" t="s">
        <v>10040</v>
      </c>
      <c r="H91" s="320" t="s">
        <v>10041</v>
      </c>
      <c r="I91" s="320" t="s">
        <v>10042</v>
      </c>
      <c r="J91" s="320" t="s">
        <v>10091</v>
      </c>
      <c r="K91" s="320" t="s">
        <v>10092</v>
      </c>
      <c r="L91" s="320" t="s">
        <v>7663</v>
      </c>
      <c r="M91" s="320" t="s">
        <v>10093</v>
      </c>
      <c r="N91" s="320" t="s">
        <v>10094</v>
      </c>
      <c r="O91" s="320" t="s">
        <v>10095</v>
      </c>
      <c r="P91" s="320" t="s">
        <v>7382</v>
      </c>
      <c r="Q91" s="320" t="s">
        <v>7383</v>
      </c>
      <c r="R91" s="320" t="s">
        <v>7384</v>
      </c>
      <c r="S91" s="320" t="s">
        <v>10096</v>
      </c>
      <c r="T91" s="320" t="s">
        <v>10097</v>
      </c>
      <c r="U91" s="320" t="s">
        <v>10098</v>
      </c>
      <c r="V91" s="320" t="s">
        <v>10099</v>
      </c>
      <c r="W91" s="320" t="s">
        <v>10100</v>
      </c>
      <c r="X91" s="320" t="s">
        <v>10101</v>
      </c>
      <c r="Y91" s="320" t="s">
        <v>10102</v>
      </c>
      <c r="Z91" s="320" t="s">
        <v>10103</v>
      </c>
      <c r="AA91" s="320" t="s">
        <v>10104</v>
      </c>
      <c r="AB91" s="320" t="s">
        <v>10105</v>
      </c>
      <c r="AC91" s="320" t="s">
        <v>10106</v>
      </c>
      <c r="AD91" s="320" t="s">
        <v>10107</v>
      </c>
      <c r="AE91" s="320" t="s">
        <v>8266</v>
      </c>
      <c r="AF91" s="320" t="s">
        <v>9666</v>
      </c>
      <c r="AG91" s="320" t="s">
        <v>9230</v>
      </c>
      <c r="AH91" s="320" t="s">
        <v>10108</v>
      </c>
      <c r="AI91" s="320" t="s">
        <v>10109</v>
      </c>
      <c r="AJ91" s="320" t="s">
        <v>10110</v>
      </c>
      <c r="AK91" s="321" t="s">
        <v>7778</v>
      </c>
      <c r="AL91" s="322" t="s">
        <v>10111</v>
      </c>
    </row>
    <row r="92" spans="1:38" ht="15.75" x14ac:dyDescent="0.25">
      <c r="A92" s="318" t="s">
        <v>10245</v>
      </c>
      <c r="B92" s="296" t="str">
        <f t="shared" si="2"/>
        <v>Cadre réglementaire et ESMS</v>
      </c>
      <c r="C92" s="319">
        <v>86</v>
      </c>
      <c r="D92" s="320" t="s">
        <v>2054</v>
      </c>
      <c r="E92" s="320">
        <v>118</v>
      </c>
      <c r="F92" s="320" t="s">
        <v>7372</v>
      </c>
      <c r="G92" s="320" t="s">
        <v>10040</v>
      </c>
      <c r="H92" s="320" t="s">
        <v>10041</v>
      </c>
      <c r="I92" s="320" t="s">
        <v>10042</v>
      </c>
      <c r="J92" s="320" t="s">
        <v>10245</v>
      </c>
      <c r="K92" s="320" t="s">
        <v>10246</v>
      </c>
      <c r="L92" s="320" t="s">
        <v>7663</v>
      </c>
      <c r="M92" s="320" t="s">
        <v>10247</v>
      </c>
      <c r="N92" s="320" t="s">
        <v>10248</v>
      </c>
      <c r="O92" s="320" t="s">
        <v>10249</v>
      </c>
      <c r="P92" s="320" t="s">
        <v>7382</v>
      </c>
      <c r="Q92" s="320" t="s">
        <v>7383</v>
      </c>
      <c r="R92" s="320" t="s">
        <v>7384</v>
      </c>
      <c r="S92" s="320" t="s">
        <v>10250</v>
      </c>
      <c r="T92" s="320" t="s">
        <v>10251</v>
      </c>
      <c r="U92" s="320" t="s">
        <v>10252</v>
      </c>
      <c r="V92" s="320" t="s">
        <v>10253</v>
      </c>
      <c r="W92" s="320" t="s">
        <v>10254</v>
      </c>
      <c r="X92" s="320" t="s">
        <v>10255</v>
      </c>
      <c r="Y92" s="320" t="s">
        <v>10256</v>
      </c>
      <c r="Z92" s="320" t="s">
        <v>10257</v>
      </c>
      <c r="AA92" s="320" t="s">
        <v>10258</v>
      </c>
      <c r="AB92" s="320" t="s">
        <v>10259</v>
      </c>
      <c r="AC92" s="320" t="s">
        <v>10260</v>
      </c>
      <c r="AD92" s="320" t="s">
        <v>10261</v>
      </c>
      <c r="AE92" s="320" t="s">
        <v>8266</v>
      </c>
      <c r="AF92" s="320" t="s">
        <v>10262</v>
      </c>
      <c r="AG92" s="320" t="s">
        <v>9230</v>
      </c>
      <c r="AH92" s="320" t="s">
        <v>10263</v>
      </c>
      <c r="AI92" s="320" t="s">
        <v>10264</v>
      </c>
      <c r="AJ92" s="320" t="s">
        <v>10265</v>
      </c>
      <c r="AK92" s="321" t="s">
        <v>7778</v>
      </c>
      <c r="AL92" s="322" t="s">
        <v>10266</v>
      </c>
    </row>
    <row r="93" spans="1:38" ht="15.75" x14ac:dyDescent="0.25">
      <c r="A93" s="318" t="s">
        <v>10935</v>
      </c>
      <c r="B93" s="296" t="str">
        <f t="shared" si="2"/>
        <v>Autonomie, outils et manger-main</v>
      </c>
      <c r="C93" s="319">
        <v>87</v>
      </c>
      <c r="D93" s="320" t="s">
        <v>2450</v>
      </c>
      <c r="E93" s="320">
        <v>148</v>
      </c>
      <c r="F93" s="320" t="s">
        <v>7372</v>
      </c>
      <c r="G93" s="320" t="s">
        <v>7373</v>
      </c>
      <c r="H93" s="320" t="s">
        <v>10799</v>
      </c>
      <c r="I93" s="320" t="s">
        <v>10800</v>
      </c>
      <c r="J93" s="320" t="s">
        <v>10935</v>
      </c>
      <c r="K93" s="320" t="s">
        <v>10936</v>
      </c>
      <c r="L93" s="320" t="s">
        <v>7663</v>
      </c>
      <c r="M93" s="320" t="s">
        <v>10937</v>
      </c>
      <c r="N93" s="320" t="s">
        <v>10938</v>
      </c>
      <c r="O93" s="320" t="s">
        <v>10939</v>
      </c>
      <c r="P93" s="320" t="s">
        <v>7382</v>
      </c>
      <c r="Q93" s="320" t="s">
        <v>7383</v>
      </c>
      <c r="R93" s="320" t="s">
        <v>7384</v>
      </c>
      <c r="S93" s="320" t="s">
        <v>10940</v>
      </c>
      <c r="T93" s="320" t="s">
        <v>10941</v>
      </c>
      <c r="U93" s="320" t="s">
        <v>10942</v>
      </c>
      <c r="V93" s="320" t="s">
        <v>10943</v>
      </c>
      <c r="W93" s="320" t="s">
        <v>10944</v>
      </c>
      <c r="X93" s="320" t="s">
        <v>10945</v>
      </c>
      <c r="Y93" s="320" t="s">
        <v>10946</v>
      </c>
      <c r="Z93" s="320" t="s">
        <v>10947</v>
      </c>
      <c r="AA93" s="320" t="s">
        <v>10948</v>
      </c>
      <c r="AB93" s="320" t="s">
        <v>10949</v>
      </c>
      <c r="AC93" s="320" t="s">
        <v>10950</v>
      </c>
      <c r="AD93" s="320" t="s">
        <v>10951</v>
      </c>
      <c r="AE93" s="320" t="s">
        <v>10818</v>
      </c>
      <c r="AF93" s="320" t="s">
        <v>10952</v>
      </c>
      <c r="AG93" s="320" t="s">
        <v>9230</v>
      </c>
      <c r="AH93" s="320" t="s">
        <v>10953</v>
      </c>
      <c r="AI93" s="320" t="s">
        <v>10954</v>
      </c>
      <c r="AJ93" s="320" t="s">
        <v>10955</v>
      </c>
      <c r="AK93" s="321" t="s">
        <v>7778</v>
      </c>
      <c r="AL93" s="322" t="s">
        <v>10956</v>
      </c>
    </row>
    <row r="94" spans="1:38" ht="15.75" x14ac:dyDescent="0.25">
      <c r="A94" s="318" t="s">
        <v>11514</v>
      </c>
      <c r="B94" s="296" t="str">
        <f t="shared" si="2"/>
        <v>Production cuisine, hygiène et PMS</v>
      </c>
      <c r="C94" s="319">
        <v>88</v>
      </c>
      <c r="D94" s="320" t="s">
        <v>2846</v>
      </c>
      <c r="E94" s="320">
        <v>182</v>
      </c>
      <c r="F94" s="320" t="s">
        <v>7372</v>
      </c>
      <c r="G94" s="320" t="s">
        <v>11431</v>
      </c>
      <c r="H94" s="320" t="s">
        <v>8645</v>
      </c>
      <c r="I94" s="320" t="s">
        <v>11432</v>
      </c>
      <c r="J94" s="320" t="s">
        <v>11514</v>
      </c>
      <c r="K94" s="320" t="s">
        <v>11515</v>
      </c>
      <c r="L94" s="320" t="s">
        <v>7663</v>
      </c>
      <c r="M94" s="320" t="s">
        <v>11516</v>
      </c>
      <c r="N94" s="320" t="s">
        <v>11517</v>
      </c>
      <c r="O94" s="320" t="s">
        <v>11518</v>
      </c>
      <c r="P94" s="320" t="s">
        <v>7382</v>
      </c>
      <c r="Q94" s="320" t="s">
        <v>7383</v>
      </c>
      <c r="R94" s="320" t="s">
        <v>7384</v>
      </c>
      <c r="S94" s="320" t="s">
        <v>11519</v>
      </c>
      <c r="T94" s="320" t="s">
        <v>11520</v>
      </c>
      <c r="U94" s="320" t="s">
        <v>11521</v>
      </c>
      <c r="V94" s="320" t="s">
        <v>11522</v>
      </c>
      <c r="W94" s="320" t="s">
        <v>11523</v>
      </c>
      <c r="X94" s="320" t="s">
        <v>11524</v>
      </c>
      <c r="Y94" s="320" t="s">
        <v>11525</v>
      </c>
      <c r="Z94" s="320" t="s">
        <v>11526</v>
      </c>
      <c r="AA94" s="320" t="s">
        <v>11527</v>
      </c>
      <c r="AB94" s="320" t="s">
        <v>11528</v>
      </c>
      <c r="AC94" s="320" t="s">
        <v>11529</v>
      </c>
      <c r="AD94" s="320" t="s">
        <v>11530</v>
      </c>
      <c r="AE94" s="320" t="s">
        <v>11531</v>
      </c>
      <c r="AF94" s="320" t="s">
        <v>11451</v>
      </c>
      <c r="AG94" s="320" t="s">
        <v>11532</v>
      </c>
      <c r="AH94" s="320" t="s">
        <v>11533</v>
      </c>
      <c r="AI94" s="320" t="s">
        <v>11534</v>
      </c>
      <c r="AJ94" s="320" t="s">
        <v>11535</v>
      </c>
      <c r="AK94" s="321" t="s">
        <v>11456</v>
      </c>
      <c r="AL94" s="322" t="s">
        <v>11514</v>
      </c>
    </row>
    <row r="95" spans="1:38" ht="15.75" x14ac:dyDescent="0.25">
      <c r="A95" s="318" t="s">
        <v>8202</v>
      </c>
      <c r="B95" s="296" t="str">
        <f t="shared" si="2"/>
        <v>Santé, nutrition et hydratation</v>
      </c>
      <c r="C95" s="319">
        <v>89</v>
      </c>
      <c r="D95" s="320" t="s">
        <v>584</v>
      </c>
      <c r="E95" s="320">
        <v>30</v>
      </c>
      <c r="F95" s="320" t="s">
        <v>7372</v>
      </c>
      <c r="G95" s="320" t="s">
        <v>7373</v>
      </c>
      <c r="H95" s="320" t="s">
        <v>8083</v>
      </c>
      <c r="I95" s="320" t="s">
        <v>8084</v>
      </c>
      <c r="J95" s="320" t="s">
        <v>8202</v>
      </c>
      <c r="K95" s="320" t="s">
        <v>8203</v>
      </c>
      <c r="L95" s="320" t="s">
        <v>7663</v>
      </c>
      <c r="M95" s="320" t="s">
        <v>8204</v>
      </c>
      <c r="N95" s="320" t="s">
        <v>8205</v>
      </c>
      <c r="O95" s="320" t="s">
        <v>8206</v>
      </c>
      <c r="P95" s="320" t="s">
        <v>7382</v>
      </c>
      <c r="Q95" s="320" t="s">
        <v>7383</v>
      </c>
      <c r="R95" s="320" t="s">
        <v>7384</v>
      </c>
      <c r="S95" s="320" t="s">
        <v>8207</v>
      </c>
      <c r="T95" s="320" t="s">
        <v>8208</v>
      </c>
      <c r="U95" s="320" t="s">
        <v>8209</v>
      </c>
      <c r="V95" s="320" t="s">
        <v>8210</v>
      </c>
      <c r="W95" s="320" t="s">
        <v>8211</v>
      </c>
      <c r="X95" s="320" t="s">
        <v>8212</v>
      </c>
      <c r="Y95" s="320" t="s">
        <v>8213</v>
      </c>
      <c r="Z95" s="320" t="s">
        <v>8214</v>
      </c>
      <c r="AA95" s="320" t="s">
        <v>8215</v>
      </c>
      <c r="AB95" s="320" t="s">
        <v>8216</v>
      </c>
      <c r="AC95" s="320" t="s">
        <v>8217</v>
      </c>
      <c r="AD95" s="320" t="s">
        <v>8218</v>
      </c>
      <c r="AE95" s="320" t="s">
        <v>8102</v>
      </c>
      <c r="AF95" s="320" t="s">
        <v>8103</v>
      </c>
      <c r="AG95" s="320" t="s">
        <v>8219</v>
      </c>
      <c r="AH95" s="320" t="s">
        <v>8220</v>
      </c>
      <c r="AI95" s="320" t="s">
        <v>8221</v>
      </c>
      <c r="AJ95" s="320" t="s">
        <v>8222</v>
      </c>
      <c r="AK95" s="321" t="s">
        <v>7778</v>
      </c>
      <c r="AL95" s="322" t="s">
        <v>8223</v>
      </c>
    </row>
    <row r="96" spans="1:38" ht="15.75" x14ac:dyDescent="0.25">
      <c r="A96" s="318" t="s">
        <v>9279</v>
      </c>
      <c r="B96" s="296" t="str">
        <f t="shared" si="2"/>
        <v>Refus alimentaires et adaptation</v>
      </c>
      <c r="C96" s="319">
        <v>90</v>
      </c>
      <c r="D96" s="320" t="s">
        <v>1353</v>
      </c>
      <c r="E96" s="320">
        <v>76</v>
      </c>
      <c r="F96" s="320" t="s">
        <v>7372</v>
      </c>
      <c r="G96" s="320" t="s">
        <v>7373</v>
      </c>
      <c r="H96" s="320" t="s">
        <v>9210</v>
      </c>
      <c r="I96" s="320" t="s">
        <v>9211</v>
      </c>
      <c r="J96" s="320" t="s">
        <v>9279</v>
      </c>
      <c r="K96" s="320" t="s">
        <v>9280</v>
      </c>
      <c r="L96" s="320" t="s">
        <v>7663</v>
      </c>
      <c r="M96" s="320" t="s">
        <v>9281</v>
      </c>
      <c r="N96" s="320" t="s">
        <v>9282</v>
      </c>
      <c r="O96" s="320" t="s">
        <v>9283</v>
      </c>
      <c r="P96" s="320" t="s">
        <v>7382</v>
      </c>
      <c r="Q96" s="320" t="s">
        <v>7383</v>
      </c>
      <c r="R96" s="320" t="s">
        <v>7384</v>
      </c>
      <c r="S96" s="320" t="s">
        <v>9284</v>
      </c>
      <c r="T96" s="320" t="s">
        <v>9285</v>
      </c>
      <c r="U96" s="320" t="s">
        <v>9286</v>
      </c>
      <c r="V96" s="320" t="s">
        <v>9287</v>
      </c>
      <c r="W96" s="320" t="s">
        <v>9288</v>
      </c>
      <c r="X96" s="320" t="s">
        <v>9289</v>
      </c>
      <c r="Y96" s="320" t="s">
        <v>9290</v>
      </c>
      <c r="Z96" s="320" t="s">
        <v>9291</v>
      </c>
      <c r="AA96" s="320" t="s">
        <v>9292</v>
      </c>
      <c r="AB96" s="320" t="s">
        <v>9293</v>
      </c>
      <c r="AC96" s="320" t="s">
        <v>9294</v>
      </c>
      <c r="AD96" s="320" t="s">
        <v>9295</v>
      </c>
      <c r="AE96" s="320" t="s">
        <v>7397</v>
      </c>
      <c r="AF96" s="320" t="s">
        <v>9296</v>
      </c>
      <c r="AG96" s="320" t="s">
        <v>9230</v>
      </c>
      <c r="AH96" s="320" t="s">
        <v>9297</v>
      </c>
      <c r="AI96" s="320" t="s">
        <v>9298</v>
      </c>
      <c r="AJ96" s="320" t="s">
        <v>9299</v>
      </c>
      <c r="AK96" s="321" t="s">
        <v>7778</v>
      </c>
      <c r="AL96" s="322" t="s">
        <v>9300</v>
      </c>
    </row>
    <row r="97" spans="1:38" ht="15.75" x14ac:dyDescent="0.25">
      <c r="A97" s="318" t="s">
        <v>9816</v>
      </c>
      <c r="B97" s="296" t="str">
        <f t="shared" si="2"/>
        <v>Coordination cuisine, soins et salle</v>
      </c>
      <c r="C97" s="319">
        <v>91</v>
      </c>
      <c r="D97" s="320" t="s">
        <v>1737</v>
      </c>
      <c r="E97" s="320">
        <v>99</v>
      </c>
      <c r="F97" s="320" t="s">
        <v>7372</v>
      </c>
      <c r="G97" s="320" t="s">
        <v>7373</v>
      </c>
      <c r="H97" s="320" t="s">
        <v>9769</v>
      </c>
      <c r="I97" s="320" t="s">
        <v>9770</v>
      </c>
      <c r="J97" s="320" t="s">
        <v>9816</v>
      </c>
      <c r="K97" s="320" t="s">
        <v>9817</v>
      </c>
      <c r="L97" s="320" t="s">
        <v>7663</v>
      </c>
      <c r="M97" s="320" t="s">
        <v>9818</v>
      </c>
      <c r="N97" s="320" t="s">
        <v>9819</v>
      </c>
      <c r="O97" s="320" t="s">
        <v>9820</v>
      </c>
      <c r="P97" s="320" t="s">
        <v>7382</v>
      </c>
      <c r="Q97" s="320" t="s">
        <v>7383</v>
      </c>
      <c r="R97" s="320" t="s">
        <v>7384</v>
      </c>
      <c r="S97" s="320" t="s">
        <v>9821</v>
      </c>
      <c r="T97" s="320" t="s">
        <v>9822</v>
      </c>
      <c r="U97" s="320" t="s">
        <v>9823</v>
      </c>
      <c r="V97" s="320" t="s">
        <v>9824</v>
      </c>
      <c r="W97" s="320" t="s">
        <v>9825</v>
      </c>
      <c r="X97" s="320" t="s">
        <v>9826</v>
      </c>
      <c r="Y97" s="320" t="s">
        <v>9827</v>
      </c>
      <c r="Z97" s="320" t="s">
        <v>9828</v>
      </c>
      <c r="AA97" s="320" t="s">
        <v>9829</v>
      </c>
      <c r="AB97" s="320" t="s">
        <v>9830</v>
      </c>
      <c r="AC97" s="320" t="s">
        <v>9831</v>
      </c>
      <c r="AD97" s="320" t="s">
        <v>9832</v>
      </c>
      <c r="AE97" s="320" t="s">
        <v>8266</v>
      </c>
      <c r="AF97" s="320" t="s">
        <v>9833</v>
      </c>
      <c r="AG97" s="320" t="s">
        <v>9230</v>
      </c>
      <c r="AH97" s="320" t="s">
        <v>9834</v>
      </c>
      <c r="AI97" s="320" t="s">
        <v>9835</v>
      </c>
      <c r="AJ97" s="320" t="s">
        <v>9836</v>
      </c>
      <c r="AK97" s="321" t="s">
        <v>7778</v>
      </c>
      <c r="AL97" s="322" t="s">
        <v>9837</v>
      </c>
    </row>
    <row r="98" spans="1:38" ht="15.75" x14ac:dyDescent="0.25">
      <c r="A98" s="318" t="s">
        <v>12485</v>
      </c>
      <c r="B98" s="296" t="str">
        <f t="shared" si="2"/>
        <v>Allergènes, régimes et traçabilité convive</v>
      </c>
      <c r="C98" s="319">
        <v>92</v>
      </c>
      <c r="D98" s="320" t="s">
        <v>12483</v>
      </c>
      <c r="E98" s="320">
        <v>238</v>
      </c>
      <c r="F98" s="320" t="s">
        <v>11686</v>
      </c>
      <c r="G98" s="320" t="s">
        <v>11687</v>
      </c>
      <c r="H98" s="320" t="s">
        <v>10549</v>
      </c>
      <c r="I98" s="320" t="s">
        <v>12484</v>
      </c>
      <c r="J98" s="320" t="s">
        <v>12485</v>
      </c>
      <c r="K98" s="320" t="s">
        <v>12486</v>
      </c>
      <c r="L98" s="320" t="s">
        <v>12487</v>
      </c>
      <c r="M98" s="320" t="s">
        <v>12488</v>
      </c>
      <c r="N98" s="320" t="s">
        <v>12489</v>
      </c>
      <c r="O98" s="320" t="s">
        <v>12490</v>
      </c>
      <c r="P98" s="320" t="s">
        <v>11695</v>
      </c>
      <c r="Q98" s="320" t="s">
        <v>11696</v>
      </c>
      <c r="R98" s="320" t="s">
        <v>11697</v>
      </c>
      <c r="S98" s="320" t="s">
        <v>12491</v>
      </c>
      <c r="T98" s="320" t="s">
        <v>12492</v>
      </c>
      <c r="U98" s="320" t="s">
        <v>12493</v>
      </c>
      <c r="V98" s="320" t="s">
        <v>12082</v>
      </c>
      <c r="W98" s="320" t="s">
        <v>11702</v>
      </c>
      <c r="X98" s="320" t="s">
        <v>11703</v>
      </c>
      <c r="Y98" s="320" t="s">
        <v>12494</v>
      </c>
      <c r="Z98" s="320" t="s">
        <v>11705</v>
      </c>
      <c r="AA98" s="320" t="s">
        <v>11706</v>
      </c>
      <c r="AB98" s="320" t="s">
        <v>12495</v>
      </c>
      <c r="AC98" s="320" t="s">
        <v>11708</v>
      </c>
      <c r="AD98" s="320" t="s">
        <v>11709</v>
      </c>
      <c r="AE98" s="320" t="s">
        <v>12496</v>
      </c>
      <c r="AF98" s="320" t="s">
        <v>11711</v>
      </c>
      <c r="AG98" s="320" t="s">
        <v>12497</v>
      </c>
      <c r="AH98" s="320" t="s">
        <v>12498</v>
      </c>
      <c r="AI98" s="320" t="s">
        <v>12499</v>
      </c>
      <c r="AJ98" s="320" t="s">
        <v>12500</v>
      </c>
      <c r="AK98" s="321" t="s">
        <v>12501</v>
      </c>
      <c r="AL98" s="322" t="s">
        <v>12502</v>
      </c>
    </row>
    <row r="99" spans="1:38" ht="15.75" x14ac:dyDescent="0.25">
      <c r="A99" s="318" t="s">
        <v>12485</v>
      </c>
      <c r="B99" s="296" t="str">
        <f t="shared" si="2"/>
        <v>Allergènes, régimes et traçabilité convive</v>
      </c>
      <c r="C99" s="319">
        <v>93</v>
      </c>
      <c r="D99" s="320" t="s">
        <v>12503</v>
      </c>
      <c r="E99" s="320">
        <v>239</v>
      </c>
      <c r="F99" s="320" t="s">
        <v>11686</v>
      </c>
      <c r="G99" s="320" t="s">
        <v>11687</v>
      </c>
      <c r="H99" s="320" t="s">
        <v>10549</v>
      </c>
      <c r="I99" s="320" t="s">
        <v>12484</v>
      </c>
      <c r="J99" s="320" t="s">
        <v>12485</v>
      </c>
      <c r="K99" s="320" t="s">
        <v>12504</v>
      </c>
      <c r="L99" s="320" t="s">
        <v>12505</v>
      </c>
      <c r="M99" s="320" t="s">
        <v>12506</v>
      </c>
      <c r="N99" s="320" t="s">
        <v>12507</v>
      </c>
      <c r="O99" s="320" t="s">
        <v>12508</v>
      </c>
      <c r="P99" s="320" t="s">
        <v>11695</v>
      </c>
      <c r="Q99" s="320" t="s">
        <v>11696</v>
      </c>
      <c r="R99" s="320" t="s">
        <v>11697</v>
      </c>
      <c r="S99" s="320" t="s">
        <v>12509</v>
      </c>
      <c r="T99" s="320" t="s">
        <v>12510</v>
      </c>
      <c r="U99" s="320" t="s">
        <v>12511</v>
      </c>
      <c r="V99" s="320" t="s">
        <v>12512</v>
      </c>
      <c r="W99" s="320" t="s">
        <v>11702</v>
      </c>
      <c r="X99" s="320" t="s">
        <v>11703</v>
      </c>
      <c r="Y99" s="320" t="s">
        <v>12513</v>
      </c>
      <c r="Z99" s="320" t="s">
        <v>11705</v>
      </c>
      <c r="AA99" s="320" t="s">
        <v>11706</v>
      </c>
      <c r="AB99" s="320" t="s">
        <v>12514</v>
      </c>
      <c r="AC99" s="320" t="s">
        <v>11708</v>
      </c>
      <c r="AD99" s="320" t="s">
        <v>11709</v>
      </c>
      <c r="AE99" s="320" t="s">
        <v>12496</v>
      </c>
      <c r="AF99" s="320" t="s">
        <v>11711</v>
      </c>
      <c r="AG99" s="320" t="s">
        <v>12515</v>
      </c>
      <c r="AH99" s="320" t="s">
        <v>12516</v>
      </c>
      <c r="AI99" s="320" t="s">
        <v>12517</v>
      </c>
      <c r="AJ99" s="320" t="s">
        <v>12518</v>
      </c>
      <c r="AK99" s="321" t="s">
        <v>12501</v>
      </c>
      <c r="AL99" s="322" t="s">
        <v>12519</v>
      </c>
    </row>
    <row r="100" spans="1:38" ht="15.75" x14ac:dyDescent="0.25">
      <c r="A100" s="318" t="s">
        <v>12485</v>
      </c>
      <c r="B100" s="296" t="str">
        <f t="shared" si="2"/>
        <v>Allergènes, régimes et traçabilité convive</v>
      </c>
      <c r="C100" s="319">
        <v>94</v>
      </c>
      <c r="D100" s="320" t="s">
        <v>12520</v>
      </c>
      <c r="E100" s="320">
        <v>240</v>
      </c>
      <c r="F100" s="320" t="s">
        <v>11686</v>
      </c>
      <c r="G100" s="320" t="s">
        <v>11687</v>
      </c>
      <c r="H100" s="320" t="s">
        <v>10549</v>
      </c>
      <c r="I100" s="320" t="s">
        <v>12484</v>
      </c>
      <c r="J100" s="320" t="s">
        <v>12485</v>
      </c>
      <c r="K100" s="320" t="s">
        <v>12521</v>
      </c>
      <c r="L100" s="320" t="s">
        <v>12522</v>
      </c>
      <c r="M100" s="320" t="s">
        <v>12523</v>
      </c>
      <c r="N100" s="320" t="s">
        <v>12524</v>
      </c>
      <c r="O100" s="320" t="s">
        <v>12525</v>
      </c>
      <c r="P100" s="320" t="s">
        <v>11695</v>
      </c>
      <c r="Q100" s="320" t="s">
        <v>11696</v>
      </c>
      <c r="R100" s="320" t="s">
        <v>11697</v>
      </c>
      <c r="S100" s="320" t="s">
        <v>12526</v>
      </c>
      <c r="T100" s="320" t="s">
        <v>12527</v>
      </c>
      <c r="U100" s="320" t="s">
        <v>12528</v>
      </c>
      <c r="V100" s="320" t="s">
        <v>12529</v>
      </c>
      <c r="W100" s="320" t="s">
        <v>11702</v>
      </c>
      <c r="X100" s="320" t="s">
        <v>11703</v>
      </c>
      <c r="Y100" s="320" t="s">
        <v>12530</v>
      </c>
      <c r="Z100" s="320" t="s">
        <v>11705</v>
      </c>
      <c r="AA100" s="320" t="s">
        <v>11706</v>
      </c>
      <c r="AB100" s="320" t="s">
        <v>12531</v>
      </c>
      <c r="AC100" s="320" t="s">
        <v>11708</v>
      </c>
      <c r="AD100" s="320" t="s">
        <v>11709</v>
      </c>
      <c r="AE100" s="320" t="s">
        <v>12496</v>
      </c>
      <c r="AF100" s="320" t="s">
        <v>11711</v>
      </c>
      <c r="AG100" s="320" t="s">
        <v>12532</v>
      </c>
      <c r="AH100" s="320" t="s">
        <v>12533</v>
      </c>
      <c r="AI100" s="320" t="s">
        <v>12534</v>
      </c>
      <c r="AJ100" s="320" t="s">
        <v>12535</v>
      </c>
      <c r="AK100" s="321" t="s">
        <v>12501</v>
      </c>
      <c r="AL100" s="322" t="s">
        <v>12536</v>
      </c>
    </row>
    <row r="101" spans="1:38" ht="15.75" x14ac:dyDescent="0.25">
      <c r="A101" s="318" t="s">
        <v>12485</v>
      </c>
      <c r="B101" s="296" t="str">
        <f t="shared" si="2"/>
        <v>Allergènes, régimes et traçabilité convive</v>
      </c>
      <c r="C101" s="319">
        <v>95</v>
      </c>
      <c r="D101" s="320" t="s">
        <v>12537</v>
      </c>
      <c r="E101" s="320">
        <v>241</v>
      </c>
      <c r="F101" s="320" t="s">
        <v>11686</v>
      </c>
      <c r="G101" s="320" t="s">
        <v>11687</v>
      </c>
      <c r="H101" s="320" t="s">
        <v>10549</v>
      </c>
      <c r="I101" s="320" t="s">
        <v>12484</v>
      </c>
      <c r="J101" s="320" t="s">
        <v>12485</v>
      </c>
      <c r="K101" s="320" t="s">
        <v>12538</v>
      </c>
      <c r="L101" s="320" t="s">
        <v>12539</v>
      </c>
      <c r="M101" s="320" t="s">
        <v>12540</v>
      </c>
      <c r="N101" s="320" t="s">
        <v>12541</v>
      </c>
      <c r="O101" s="320" t="s">
        <v>12542</v>
      </c>
      <c r="P101" s="320" t="s">
        <v>11695</v>
      </c>
      <c r="Q101" s="320" t="s">
        <v>11696</v>
      </c>
      <c r="R101" s="320" t="s">
        <v>11697</v>
      </c>
      <c r="S101" s="320" t="s">
        <v>12543</v>
      </c>
      <c r="T101" s="320" t="s">
        <v>12544</v>
      </c>
      <c r="U101" s="320" t="s">
        <v>12545</v>
      </c>
      <c r="V101" s="320" t="s">
        <v>12546</v>
      </c>
      <c r="W101" s="320" t="s">
        <v>11702</v>
      </c>
      <c r="X101" s="320" t="s">
        <v>11703</v>
      </c>
      <c r="Y101" s="320" t="s">
        <v>12547</v>
      </c>
      <c r="Z101" s="320" t="s">
        <v>11705</v>
      </c>
      <c r="AA101" s="320" t="s">
        <v>11706</v>
      </c>
      <c r="AB101" s="320" t="s">
        <v>12548</v>
      </c>
      <c r="AC101" s="320" t="s">
        <v>11708</v>
      </c>
      <c r="AD101" s="320" t="s">
        <v>11709</v>
      </c>
      <c r="AE101" s="320" t="s">
        <v>12496</v>
      </c>
      <c r="AF101" s="320" t="s">
        <v>11711</v>
      </c>
      <c r="AG101" s="320" t="s">
        <v>12549</v>
      </c>
      <c r="AH101" s="320" t="s">
        <v>12550</v>
      </c>
      <c r="AI101" s="320" t="s">
        <v>12551</v>
      </c>
      <c r="AJ101" s="320" t="s">
        <v>12552</v>
      </c>
      <c r="AK101" s="321" t="s">
        <v>12501</v>
      </c>
      <c r="AL101" s="322" t="s">
        <v>12553</v>
      </c>
    </row>
    <row r="102" spans="1:38" ht="15.75" x14ac:dyDescent="0.25">
      <c r="A102" s="318" t="s">
        <v>12485</v>
      </c>
      <c r="B102" s="296" t="str">
        <f t="shared" si="2"/>
        <v>Allergènes, régimes et traçabilité convive</v>
      </c>
      <c r="C102" s="319">
        <v>96</v>
      </c>
      <c r="D102" s="320" t="s">
        <v>12555</v>
      </c>
      <c r="E102" s="320">
        <v>242</v>
      </c>
      <c r="F102" s="320" t="s">
        <v>11686</v>
      </c>
      <c r="G102" s="320" t="s">
        <v>11687</v>
      </c>
      <c r="H102" s="320" t="s">
        <v>10549</v>
      </c>
      <c r="I102" s="320" t="s">
        <v>12484</v>
      </c>
      <c r="J102" s="320" t="s">
        <v>12485</v>
      </c>
      <c r="K102" s="320" t="s">
        <v>12556</v>
      </c>
      <c r="L102" s="320" t="s">
        <v>12557</v>
      </c>
      <c r="M102" s="320" t="s">
        <v>12558</v>
      </c>
      <c r="N102" s="320" t="s">
        <v>12559</v>
      </c>
      <c r="O102" s="320" t="s">
        <v>12560</v>
      </c>
      <c r="P102" s="320" t="s">
        <v>11695</v>
      </c>
      <c r="Q102" s="320" t="s">
        <v>11696</v>
      </c>
      <c r="R102" s="320" t="s">
        <v>11697</v>
      </c>
      <c r="S102" s="320" t="s">
        <v>12561</v>
      </c>
      <c r="T102" s="320" t="s">
        <v>12562</v>
      </c>
      <c r="U102" s="320" t="s">
        <v>12563</v>
      </c>
      <c r="V102" s="320" t="s">
        <v>12564</v>
      </c>
      <c r="W102" s="320" t="s">
        <v>11702</v>
      </c>
      <c r="X102" s="320" t="s">
        <v>11703</v>
      </c>
      <c r="Y102" s="320" t="s">
        <v>12565</v>
      </c>
      <c r="Z102" s="320" t="s">
        <v>11705</v>
      </c>
      <c r="AA102" s="320" t="s">
        <v>11706</v>
      </c>
      <c r="AB102" s="320" t="s">
        <v>12566</v>
      </c>
      <c r="AC102" s="320" t="s">
        <v>11708</v>
      </c>
      <c r="AD102" s="320" t="s">
        <v>11709</v>
      </c>
      <c r="AE102" s="320" t="s">
        <v>12496</v>
      </c>
      <c r="AF102" s="320" t="s">
        <v>11711</v>
      </c>
      <c r="AG102" s="320" t="s">
        <v>12567</v>
      </c>
      <c r="AH102" s="320" t="s">
        <v>12568</v>
      </c>
      <c r="AI102" s="320" t="s">
        <v>12569</v>
      </c>
      <c r="AJ102" s="320" t="s">
        <v>12570</v>
      </c>
      <c r="AK102" s="321" t="s">
        <v>12501</v>
      </c>
      <c r="AL102" s="322" t="s">
        <v>12571</v>
      </c>
    </row>
    <row r="103" spans="1:38" ht="15.75" x14ac:dyDescent="0.25">
      <c r="A103" s="318" t="s">
        <v>12485</v>
      </c>
      <c r="B103" s="296" t="str">
        <f t="shared" si="2"/>
        <v>Allergènes, régimes et traçabilité convive</v>
      </c>
      <c r="C103" s="319">
        <v>97</v>
      </c>
      <c r="D103" s="320" t="s">
        <v>12573</v>
      </c>
      <c r="E103" s="320">
        <v>243</v>
      </c>
      <c r="F103" s="320" t="s">
        <v>11686</v>
      </c>
      <c r="G103" s="320" t="s">
        <v>11687</v>
      </c>
      <c r="H103" s="320" t="s">
        <v>10549</v>
      </c>
      <c r="I103" s="320" t="s">
        <v>12484</v>
      </c>
      <c r="J103" s="320" t="s">
        <v>12485</v>
      </c>
      <c r="K103" s="320" t="s">
        <v>12574</v>
      </c>
      <c r="L103" s="320" t="s">
        <v>12575</v>
      </c>
      <c r="M103" s="320" t="s">
        <v>12576</v>
      </c>
      <c r="N103" s="320" t="s">
        <v>12577</v>
      </c>
      <c r="O103" s="320" t="s">
        <v>12578</v>
      </c>
      <c r="P103" s="320" t="s">
        <v>11695</v>
      </c>
      <c r="Q103" s="320" t="s">
        <v>11696</v>
      </c>
      <c r="R103" s="320" t="s">
        <v>11697</v>
      </c>
      <c r="S103" s="320" t="s">
        <v>12579</v>
      </c>
      <c r="T103" s="320" t="s">
        <v>12580</v>
      </c>
      <c r="U103" s="320" t="s">
        <v>12581</v>
      </c>
      <c r="V103" s="320" t="s">
        <v>12582</v>
      </c>
      <c r="W103" s="320" t="s">
        <v>11702</v>
      </c>
      <c r="X103" s="320" t="s">
        <v>11703</v>
      </c>
      <c r="Y103" s="320" t="s">
        <v>12583</v>
      </c>
      <c r="Z103" s="320" t="s">
        <v>11705</v>
      </c>
      <c r="AA103" s="320" t="s">
        <v>11706</v>
      </c>
      <c r="AB103" s="320" t="s">
        <v>12584</v>
      </c>
      <c r="AC103" s="320" t="s">
        <v>11708</v>
      </c>
      <c r="AD103" s="320" t="s">
        <v>11709</v>
      </c>
      <c r="AE103" s="320" t="s">
        <v>12496</v>
      </c>
      <c r="AF103" s="320" t="s">
        <v>11711</v>
      </c>
      <c r="AG103" s="320" t="s">
        <v>12585</v>
      </c>
      <c r="AH103" s="320" t="s">
        <v>12586</v>
      </c>
      <c r="AI103" s="320" t="s">
        <v>12587</v>
      </c>
      <c r="AJ103" s="320" t="s">
        <v>12588</v>
      </c>
      <c r="AK103" s="321" t="s">
        <v>12501</v>
      </c>
      <c r="AL103" s="322" t="s">
        <v>12589</v>
      </c>
    </row>
    <row r="104" spans="1:38" ht="15.75" x14ac:dyDescent="0.25">
      <c r="A104" s="318" t="s">
        <v>12485</v>
      </c>
      <c r="B104" s="296" t="str">
        <f t="shared" si="2"/>
        <v>Allergènes, régimes et traçabilité convive</v>
      </c>
      <c r="C104" s="319">
        <v>98</v>
      </c>
      <c r="D104" s="320" t="s">
        <v>12592</v>
      </c>
      <c r="E104" s="320">
        <v>244</v>
      </c>
      <c r="F104" s="320" t="s">
        <v>11686</v>
      </c>
      <c r="G104" s="320" t="s">
        <v>11687</v>
      </c>
      <c r="H104" s="320" t="s">
        <v>10549</v>
      </c>
      <c r="I104" s="320" t="s">
        <v>12484</v>
      </c>
      <c r="J104" s="320" t="s">
        <v>12485</v>
      </c>
      <c r="K104" s="320" t="s">
        <v>12593</v>
      </c>
      <c r="L104" s="320" t="s">
        <v>12594</v>
      </c>
      <c r="M104" s="320" t="s">
        <v>12595</v>
      </c>
      <c r="N104" s="320" t="s">
        <v>12596</v>
      </c>
      <c r="O104" s="320" t="s">
        <v>12597</v>
      </c>
      <c r="P104" s="320" t="s">
        <v>11695</v>
      </c>
      <c r="Q104" s="320" t="s">
        <v>11696</v>
      </c>
      <c r="R104" s="320" t="s">
        <v>11697</v>
      </c>
      <c r="S104" s="320" t="s">
        <v>12598</v>
      </c>
      <c r="T104" s="320" t="s">
        <v>12599</v>
      </c>
      <c r="U104" s="320" t="s">
        <v>12600</v>
      </c>
      <c r="V104" s="320" t="s">
        <v>12445</v>
      </c>
      <c r="W104" s="320" t="s">
        <v>11702</v>
      </c>
      <c r="X104" s="320" t="s">
        <v>11703</v>
      </c>
      <c r="Y104" s="320" t="s">
        <v>12601</v>
      </c>
      <c r="Z104" s="320" t="s">
        <v>11705</v>
      </c>
      <c r="AA104" s="320" t="s">
        <v>11706</v>
      </c>
      <c r="AB104" s="320" t="s">
        <v>12602</v>
      </c>
      <c r="AC104" s="320" t="s">
        <v>11708</v>
      </c>
      <c r="AD104" s="320" t="s">
        <v>11709</v>
      </c>
      <c r="AE104" s="320" t="s">
        <v>12496</v>
      </c>
      <c r="AF104" s="320" t="s">
        <v>11711</v>
      </c>
      <c r="AG104" s="320" t="s">
        <v>12603</v>
      </c>
      <c r="AH104" s="320" t="s">
        <v>12604</v>
      </c>
      <c r="AI104" s="320" t="s">
        <v>12605</v>
      </c>
      <c r="AJ104" s="320" t="s">
        <v>12606</v>
      </c>
      <c r="AK104" s="321" t="s">
        <v>12501</v>
      </c>
      <c r="AL104" s="322" t="s">
        <v>12607</v>
      </c>
    </row>
    <row r="105" spans="1:38" ht="15.75" x14ac:dyDescent="0.25">
      <c r="A105" s="318" t="s">
        <v>12485</v>
      </c>
      <c r="B105" s="296" t="str">
        <f t="shared" si="2"/>
        <v>Allergènes, régimes et traçabilité convive</v>
      </c>
      <c r="C105" s="319">
        <v>99</v>
      </c>
      <c r="D105" s="320" t="s">
        <v>12609</v>
      </c>
      <c r="E105" s="320">
        <v>245</v>
      </c>
      <c r="F105" s="320" t="s">
        <v>11686</v>
      </c>
      <c r="G105" s="320" t="s">
        <v>11687</v>
      </c>
      <c r="H105" s="320" t="s">
        <v>10549</v>
      </c>
      <c r="I105" s="320" t="s">
        <v>12484</v>
      </c>
      <c r="J105" s="320" t="s">
        <v>12485</v>
      </c>
      <c r="K105" s="320" t="s">
        <v>12610</v>
      </c>
      <c r="L105" s="320" t="s">
        <v>12611</v>
      </c>
      <c r="M105" s="320" t="s">
        <v>12612</v>
      </c>
      <c r="N105" s="320" t="s">
        <v>12613</v>
      </c>
      <c r="O105" s="320" t="s">
        <v>12614</v>
      </c>
      <c r="P105" s="320" t="s">
        <v>11695</v>
      </c>
      <c r="Q105" s="320" t="s">
        <v>11696</v>
      </c>
      <c r="R105" s="320" t="s">
        <v>11697</v>
      </c>
      <c r="S105" s="320" t="s">
        <v>12615</v>
      </c>
      <c r="T105" s="320" t="s">
        <v>12616</v>
      </c>
      <c r="U105" s="320" t="s">
        <v>12617</v>
      </c>
      <c r="V105" s="320" t="s">
        <v>12618</v>
      </c>
      <c r="W105" s="320" t="s">
        <v>11702</v>
      </c>
      <c r="X105" s="320" t="s">
        <v>11703</v>
      </c>
      <c r="Y105" s="320" t="s">
        <v>12619</v>
      </c>
      <c r="Z105" s="320" t="s">
        <v>11705</v>
      </c>
      <c r="AA105" s="320" t="s">
        <v>11706</v>
      </c>
      <c r="AB105" s="320" t="s">
        <v>12620</v>
      </c>
      <c r="AC105" s="320" t="s">
        <v>11708</v>
      </c>
      <c r="AD105" s="320" t="s">
        <v>11709</v>
      </c>
      <c r="AE105" s="320" t="s">
        <v>12496</v>
      </c>
      <c r="AF105" s="320" t="s">
        <v>11711</v>
      </c>
      <c r="AG105" s="320" t="s">
        <v>12621</v>
      </c>
      <c r="AH105" s="320" t="s">
        <v>12622</v>
      </c>
      <c r="AI105" s="320" t="s">
        <v>12623</v>
      </c>
      <c r="AJ105" s="320" t="s">
        <v>12624</v>
      </c>
      <c r="AK105" s="321" t="s">
        <v>12501</v>
      </c>
      <c r="AL105" s="322" t="s">
        <v>12625</v>
      </c>
    </row>
    <row r="106" spans="1:38" ht="15.75" x14ac:dyDescent="0.25">
      <c r="A106" s="318" t="s">
        <v>7902</v>
      </c>
      <c r="B106" s="296" t="str">
        <f t="shared" si="2"/>
        <v>Textures modifiées — général</v>
      </c>
      <c r="C106" s="319">
        <v>100</v>
      </c>
      <c r="D106" s="320" t="s">
        <v>400</v>
      </c>
      <c r="E106" s="320">
        <v>18</v>
      </c>
      <c r="F106" s="320" t="s">
        <v>7372</v>
      </c>
      <c r="G106" s="320" t="s">
        <v>7753</v>
      </c>
      <c r="H106" s="320" t="s">
        <v>7754</v>
      </c>
      <c r="I106" s="320" t="s">
        <v>7755</v>
      </c>
      <c r="J106" s="320" t="s">
        <v>7902</v>
      </c>
      <c r="K106" s="320" t="s">
        <v>7903</v>
      </c>
      <c r="L106" s="320" t="s">
        <v>7663</v>
      </c>
      <c r="M106" s="320" t="s">
        <v>7904</v>
      </c>
      <c r="N106" s="320" t="s">
        <v>7905</v>
      </c>
      <c r="O106" s="320" t="s">
        <v>7906</v>
      </c>
      <c r="P106" s="320" t="s">
        <v>7382</v>
      </c>
      <c r="Q106" s="320" t="s">
        <v>7383</v>
      </c>
      <c r="R106" s="320" t="s">
        <v>7384</v>
      </c>
      <c r="S106" s="320" t="s">
        <v>7907</v>
      </c>
      <c r="T106" s="320" t="s">
        <v>7908</v>
      </c>
      <c r="U106" s="320" t="s">
        <v>7909</v>
      </c>
      <c r="V106" s="320" t="s">
        <v>7910</v>
      </c>
      <c r="W106" s="320" t="s">
        <v>7911</v>
      </c>
      <c r="X106" s="320" t="s">
        <v>7912</v>
      </c>
      <c r="Y106" s="320" t="s">
        <v>7913</v>
      </c>
      <c r="Z106" s="320" t="s">
        <v>7914</v>
      </c>
      <c r="AA106" s="320" t="s">
        <v>7915</v>
      </c>
      <c r="AB106" s="320" t="s">
        <v>7916</v>
      </c>
      <c r="AC106" s="320" t="s">
        <v>7917</v>
      </c>
      <c r="AD106" s="320" t="s">
        <v>7918</v>
      </c>
      <c r="AE106" s="320" t="s">
        <v>7397</v>
      </c>
      <c r="AF106" s="320" t="s">
        <v>7919</v>
      </c>
      <c r="AG106" s="320" t="s">
        <v>7920</v>
      </c>
      <c r="AH106" s="320" t="s">
        <v>7921</v>
      </c>
      <c r="AI106" s="320" t="s">
        <v>7922</v>
      </c>
      <c r="AJ106" s="320" t="s">
        <v>7923</v>
      </c>
      <c r="AK106" s="321" t="s">
        <v>7778</v>
      </c>
      <c r="AL106" s="322" t="s">
        <v>7924</v>
      </c>
    </row>
    <row r="107" spans="1:38" ht="15.75" x14ac:dyDescent="0.25">
      <c r="A107" s="318" t="s">
        <v>8134</v>
      </c>
      <c r="B107" s="296" t="str">
        <f t="shared" si="2"/>
        <v>Santé, nutrition et hydratation</v>
      </c>
      <c r="C107" s="319">
        <v>101</v>
      </c>
      <c r="D107" s="320" t="s">
        <v>539</v>
      </c>
      <c r="E107" s="320">
        <v>27</v>
      </c>
      <c r="F107" s="320" t="s">
        <v>7372</v>
      </c>
      <c r="G107" s="320" t="s">
        <v>7373</v>
      </c>
      <c r="H107" s="320" t="s">
        <v>8083</v>
      </c>
      <c r="I107" s="320" t="s">
        <v>8084</v>
      </c>
      <c r="J107" s="320" t="s">
        <v>8134</v>
      </c>
      <c r="K107" s="320" t="s">
        <v>8135</v>
      </c>
      <c r="L107" s="320" t="s">
        <v>8136</v>
      </c>
      <c r="M107" s="320" t="s">
        <v>8137</v>
      </c>
      <c r="N107" s="320" t="s">
        <v>8138</v>
      </c>
      <c r="O107" s="320" t="s">
        <v>8139</v>
      </c>
      <c r="P107" s="320" t="s">
        <v>7382</v>
      </c>
      <c r="Q107" s="320" t="s">
        <v>7383</v>
      </c>
      <c r="R107" s="320" t="s">
        <v>7384</v>
      </c>
      <c r="S107" s="320" t="s">
        <v>8140</v>
      </c>
      <c r="T107" s="320" t="s">
        <v>8141</v>
      </c>
      <c r="U107" s="320" t="s">
        <v>8142</v>
      </c>
      <c r="V107" s="320" t="s">
        <v>8143</v>
      </c>
      <c r="W107" s="320" t="s">
        <v>8144</v>
      </c>
      <c r="X107" s="320" t="s">
        <v>8145</v>
      </c>
      <c r="Y107" s="320" t="s">
        <v>8146</v>
      </c>
      <c r="Z107" s="320" t="s">
        <v>8147</v>
      </c>
      <c r="AA107" s="320" t="s">
        <v>8148</v>
      </c>
      <c r="AB107" s="320" t="s">
        <v>8149</v>
      </c>
      <c r="AC107" s="320" t="s">
        <v>8150</v>
      </c>
      <c r="AD107" s="320" t="s">
        <v>8151</v>
      </c>
      <c r="AE107" s="320" t="s">
        <v>8102</v>
      </c>
      <c r="AF107" s="320" t="s">
        <v>8103</v>
      </c>
      <c r="AG107" s="320" t="s">
        <v>8152</v>
      </c>
      <c r="AH107" s="320" t="s">
        <v>8153</v>
      </c>
      <c r="AI107" s="320" t="s">
        <v>8154</v>
      </c>
      <c r="AJ107" s="320" t="s">
        <v>8155</v>
      </c>
      <c r="AK107" s="321" t="s">
        <v>7778</v>
      </c>
      <c r="AL107" s="322" t="s">
        <v>8156</v>
      </c>
    </row>
    <row r="108" spans="1:38" ht="15.75" x14ac:dyDescent="0.25">
      <c r="A108" s="318" t="s">
        <v>10312</v>
      </c>
      <c r="B108" s="296" t="str">
        <f t="shared" si="2"/>
        <v>Cadre réglementaire et ESMS</v>
      </c>
      <c r="C108" s="319">
        <v>102</v>
      </c>
      <c r="D108" s="320" t="s">
        <v>2096</v>
      </c>
      <c r="E108" s="320">
        <v>121</v>
      </c>
      <c r="F108" s="320" t="s">
        <v>7372</v>
      </c>
      <c r="G108" s="320" t="s">
        <v>10040</v>
      </c>
      <c r="H108" s="320" t="s">
        <v>10041</v>
      </c>
      <c r="I108" s="320" t="s">
        <v>10311</v>
      </c>
      <c r="J108" s="320" t="s">
        <v>10312</v>
      </c>
      <c r="K108" s="320" t="s">
        <v>10313</v>
      </c>
      <c r="L108" s="320" t="s">
        <v>7663</v>
      </c>
      <c r="M108" s="320" t="s">
        <v>10314</v>
      </c>
      <c r="N108" s="320" t="s">
        <v>10315</v>
      </c>
      <c r="O108" s="320" t="s">
        <v>10316</v>
      </c>
      <c r="P108" s="320" t="s">
        <v>7382</v>
      </c>
      <c r="Q108" s="320" t="s">
        <v>7383</v>
      </c>
      <c r="R108" s="320" t="s">
        <v>7384</v>
      </c>
      <c r="S108" s="320" t="s">
        <v>10317</v>
      </c>
      <c r="T108" s="320" t="s">
        <v>10318</v>
      </c>
      <c r="U108" s="320" t="s">
        <v>10319</v>
      </c>
      <c r="V108" s="320" t="s">
        <v>10320</v>
      </c>
      <c r="W108" s="320" t="s">
        <v>10321</v>
      </c>
      <c r="X108" s="320" t="s">
        <v>10322</v>
      </c>
      <c r="Y108" s="320" t="s">
        <v>10323</v>
      </c>
      <c r="Z108" s="320" t="s">
        <v>10324</v>
      </c>
      <c r="AA108" s="320" t="s">
        <v>10325</v>
      </c>
      <c r="AB108" s="320" t="s">
        <v>10326</v>
      </c>
      <c r="AC108" s="320" t="s">
        <v>10327</v>
      </c>
      <c r="AD108" s="320" t="s">
        <v>10328</v>
      </c>
      <c r="AE108" s="320" t="s">
        <v>10329</v>
      </c>
      <c r="AF108" s="320" t="s">
        <v>10330</v>
      </c>
      <c r="AG108" s="320" t="s">
        <v>10331</v>
      </c>
      <c r="AH108" s="320" t="s">
        <v>10332</v>
      </c>
      <c r="AI108" s="320" t="s">
        <v>10333</v>
      </c>
      <c r="AJ108" s="320" t="s">
        <v>10334</v>
      </c>
      <c r="AK108" s="321" t="s">
        <v>7778</v>
      </c>
      <c r="AL108" s="322" t="s">
        <v>10335</v>
      </c>
    </row>
    <row r="109" spans="1:38" ht="15.75" x14ac:dyDescent="0.25">
      <c r="A109" s="318" t="s">
        <v>8369</v>
      </c>
      <c r="B109" s="296" t="str">
        <f t="shared" si="2"/>
        <v>Qualité du repas, appétence et identification</v>
      </c>
      <c r="C109" s="319">
        <v>103</v>
      </c>
      <c r="D109" s="320" t="s">
        <v>689</v>
      </c>
      <c r="E109" s="320">
        <v>37</v>
      </c>
      <c r="F109" s="320" t="s">
        <v>7372</v>
      </c>
      <c r="G109" s="320" t="s">
        <v>7753</v>
      </c>
      <c r="H109" s="320" t="s">
        <v>8367</v>
      </c>
      <c r="I109" s="320" t="s">
        <v>8368</v>
      </c>
      <c r="J109" s="320" t="s">
        <v>8369</v>
      </c>
      <c r="K109" s="320" t="s">
        <v>8370</v>
      </c>
      <c r="L109" s="320" t="s">
        <v>2873</v>
      </c>
      <c r="M109" s="320" t="s">
        <v>8371</v>
      </c>
      <c r="N109" s="320" t="s">
        <v>8372</v>
      </c>
      <c r="O109" s="320" t="s">
        <v>8373</v>
      </c>
      <c r="P109" s="320" t="s">
        <v>7382</v>
      </c>
      <c r="Q109" s="320" t="s">
        <v>7383</v>
      </c>
      <c r="R109" s="320" t="s">
        <v>7384</v>
      </c>
      <c r="S109" s="320" t="s">
        <v>8374</v>
      </c>
      <c r="T109" s="320" t="s">
        <v>8375</v>
      </c>
      <c r="U109" s="320" t="s">
        <v>8376</v>
      </c>
      <c r="V109" s="320" t="s">
        <v>8377</v>
      </c>
      <c r="W109" s="320" t="s">
        <v>8378</v>
      </c>
      <c r="X109" s="320" t="s">
        <v>8379</v>
      </c>
      <c r="Y109" s="320" t="s">
        <v>8380</v>
      </c>
      <c r="Z109" s="320" t="s">
        <v>8381</v>
      </c>
      <c r="AA109" s="320" t="s">
        <v>8382</v>
      </c>
      <c r="AB109" s="320" t="s">
        <v>8383</v>
      </c>
      <c r="AC109" s="320" t="s">
        <v>8384</v>
      </c>
      <c r="AD109" s="320" t="s">
        <v>8385</v>
      </c>
      <c r="AE109" s="320" t="s">
        <v>7397</v>
      </c>
      <c r="AF109" s="320" t="s">
        <v>8103</v>
      </c>
      <c r="AG109" s="320" t="s">
        <v>8386</v>
      </c>
      <c r="AH109" s="320" t="s">
        <v>8387</v>
      </c>
      <c r="AI109" s="320" t="s">
        <v>8388</v>
      </c>
      <c r="AJ109" s="320" t="s">
        <v>8389</v>
      </c>
      <c r="AK109" s="321" t="s">
        <v>7778</v>
      </c>
      <c r="AL109" s="322" t="s">
        <v>8390</v>
      </c>
    </row>
    <row r="110" spans="1:38" ht="15.75" x14ac:dyDescent="0.25">
      <c r="A110" s="318" t="s">
        <v>8952</v>
      </c>
      <c r="B110" s="296" t="str">
        <f t="shared" si="2"/>
        <v>Service, accompagnement et observation</v>
      </c>
      <c r="C110" s="319">
        <v>104</v>
      </c>
      <c r="D110" s="320" t="s">
        <v>1116</v>
      </c>
      <c r="E110" s="320">
        <v>62</v>
      </c>
      <c r="F110" s="320" t="s">
        <v>7372</v>
      </c>
      <c r="G110" s="320" t="s">
        <v>7373</v>
      </c>
      <c r="H110" s="320" t="s">
        <v>8925</v>
      </c>
      <c r="I110" s="320" t="s">
        <v>8926</v>
      </c>
      <c r="J110" s="320" t="s">
        <v>8952</v>
      </c>
      <c r="K110" s="320" t="s">
        <v>8953</v>
      </c>
      <c r="L110" s="320" t="s">
        <v>7663</v>
      </c>
      <c r="M110" s="320" t="s">
        <v>8954</v>
      </c>
      <c r="N110" s="320" t="s">
        <v>8955</v>
      </c>
      <c r="O110" s="320" t="s">
        <v>8956</v>
      </c>
      <c r="P110" s="320" t="s">
        <v>7382</v>
      </c>
      <c r="Q110" s="320" t="s">
        <v>7383</v>
      </c>
      <c r="R110" s="320" t="s">
        <v>7384</v>
      </c>
      <c r="S110" s="320" t="s">
        <v>8957</v>
      </c>
      <c r="T110" s="320" t="s">
        <v>8958</v>
      </c>
      <c r="U110" s="320" t="s">
        <v>8959</v>
      </c>
      <c r="V110" s="320" t="s">
        <v>8960</v>
      </c>
      <c r="W110" s="320" t="s">
        <v>8961</v>
      </c>
      <c r="X110" s="320" t="s">
        <v>8962</v>
      </c>
      <c r="Y110" s="320" t="s">
        <v>8963</v>
      </c>
      <c r="Z110" s="320" t="s">
        <v>8964</v>
      </c>
      <c r="AA110" s="320" t="s">
        <v>8965</v>
      </c>
      <c r="AB110" s="320" t="s">
        <v>8966</v>
      </c>
      <c r="AC110" s="320" t="s">
        <v>8967</v>
      </c>
      <c r="AD110" s="320" t="s">
        <v>8968</v>
      </c>
      <c r="AE110" s="320" t="s">
        <v>8266</v>
      </c>
      <c r="AF110" s="320" t="s">
        <v>8969</v>
      </c>
      <c r="AG110" s="320" t="s">
        <v>8970</v>
      </c>
      <c r="AH110" s="320" t="s">
        <v>8971</v>
      </c>
      <c r="AI110" s="320" t="s">
        <v>8972</v>
      </c>
      <c r="AJ110" s="320" t="s">
        <v>8973</v>
      </c>
      <c r="AK110" s="321" t="s">
        <v>7778</v>
      </c>
      <c r="AL110" s="322" t="s">
        <v>8974</v>
      </c>
    </row>
    <row r="111" spans="1:38" ht="15.75" x14ac:dyDescent="0.25">
      <c r="A111" s="318" t="s">
        <v>9860</v>
      </c>
      <c r="B111" s="296" t="str">
        <f t="shared" si="2"/>
        <v>Coordination cuisine, soins et salle</v>
      </c>
      <c r="C111" s="319">
        <v>105</v>
      </c>
      <c r="D111" s="320" t="s">
        <v>1776</v>
      </c>
      <c r="E111" s="320">
        <v>101</v>
      </c>
      <c r="F111" s="320" t="s">
        <v>7372</v>
      </c>
      <c r="G111" s="320" t="s">
        <v>7373</v>
      </c>
      <c r="H111" s="320" t="s">
        <v>9769</v>
      </c>
      <c r="I111" s="320" t="s">
        <v>9770</v>
      </c>
      <c r="J111" s="320" t="s">
        <v>9860</v>
      </c>
      <c r="K111" s="320" t="s">
        <v>9861</v>
      </c>
      <c r="L111" s="320" t="s">
        <v>7663</v>
      </c>
      <c r="M111" s="320" t="s">
        <v>9862</v>
      </c>
      <c r="N111" s="320" t="s">
        <v>9863</v>
      </c>
      <c r="O111" s="320" t="s">
        <v>9864</v>
      </c>
      <c r="P111" s="320" t="s">
        <v>7382</v>
      </c>
      <c r="Q111" s="320" t="s">
        <v>7383</v>
      </c>
      <c r="R111" s="320" t="s">
        <v>7384</v>
      </c>
      <c r="S111" s="320" t="s">
        <v>9865</v>
      </c>
      <c r="T111" s="320" t="s">
        <v>9866</v>
      </c>
      <c r="U111" s="320" t="s">
        <v>9867</v>
      </c>
      <c r="V111" s="320" t="s">
        <v>9868</v>
      </c>
      <c r="W111" s="320" t="s">
        <v>9869</v>
      </c>
      <c r="X111" s="320" t="s">
        <v>9870</v>
      </c>
      <c r="Y111" s="320" t="s">
        <v>9871</v>
      </c>
      <c r="Z111" s="320" t="s">
        <v>9872</v>
      </c>
      <c r="AA111" s="320" t="s">
        <v>9873</v>
      </c>
      <c r="AB111" s="320" t="s">
        <v>9874</v>
      </c>
      <c r="AC111" s="320" t="s">
        <v>9875</v>
      </c>
      <c r="AD111" s="320" t="s">
        <v>9876</v>
      </c>
      <c r="AE111" s="320" t="s">
        <v>8266</v>
      </c>
      <c r="AF111" s="320" t="s">
        <v>9877</v>
      </c>
      <c r="AG111" s="320" t="s">
        <v>9230</v>
      </c>
      <c r="AH111" s="320" t="s">
        <v>9878</v>
      </c>
      <c r="AI111" s="320" t="s">
        <v>9879</v>
      </c>
      <c r="AJ111" s="320" t="s">
        <v>9880</v>
      </c>
      <c r="AK111" s="321" t="s">
        <v>7778</v>
      </c>
      <c r="AL111" s="322" t="s">
        <v>9881</v>
      </c>
    </row>
    <row r="112" spans="1:38" ht="15.75" x14ac:dyDescent="0.25">
      <c r="A112" s="318" t="s">
        <v>10223</v>
      </c>
      <c r="B112" s="296" t="str">
        <f t="shared" si="2"/>
        <v>Cadre réglementaire et ESMS</v>
      </c>
      <c r="C112" s="319">
        <v>106</v>
      </c>
      <c r="D112" s="320" t="s">
        <v>2043</v>
      </c>
      <c r="E112" s="320">
        <v>117</v>
      </c>
      <c r="F112" s="320" t="s">
        <v>7372</v>
      </c>
      <c r="G112" s="320" t="s">
        <v>10040</v>
      </c>
      <c r="H112" s="320" t="s">
        <v>10041</v>
      </c>
      <c r="I112" s="320" t="s">
        <v>10042</v>
      </c>
      <c r="J112" s="320" t="s">
        <v>10223</v>
      </c>
      <c r="K112" s="320" t="s">
        <v>10224</v>
      </c>
      <c r="L112" s="320" t="s">
        <v>7663</v>
      </c>
      <c r="M112" s="320" t="s">
        <v>10225</v>
      </c>
      <c r="N112" s="320" t="s">
        <v>10226</v>
      </c>
      <c r="O112" s="320" t="s">
        <v>10227</v>
      </c>
      <c r="P112" s="320" t="s">
        <v>7382</v>
      </c>
      <c r="Q112" s="320" t="s">
        <v>7383</v>
      </c>
      <c r="R112" s="320" t="s">
        <v>7384</v>
      </c>
      <c r="S112" s="320" t="s">
        <v>10228</v>
      </c>
      <c r="T112" s="320" t="s">
        <v>10229</v>
      </c>
      <c r="U112" s="320" t="s">
        <v>10230</v>
      </c>
      <c r="V112" s="320" t="s">
        <v>10231</v>
      </c>
      <c r="W112" s="320" t="s">
        <v>10232</v>
      </c>
      <c r="X112" s="320" t="s">
        <v>10233</v>
      </c>
      <c r="Y112" s="320" t="s">
        <v>10234</v>
      </c>
      <c r="Z112" s="320" t="s">
        <v>10235</v>
      </c>
      <c r="AA112" s="320" t="s">
        <v>10236</v>
      </c>
      <c r="AB112" s="320" t="s">
        <v>10237</v>
      </c>
      <c r="AC112" s="320" t="s">
        <v>10238</v>
      </c>
      <c r="AD112" s="320" t="s">
        <v>10239</v>
      </c>
      <c r="AE112" s="320" t="s">
        <v>8266</v>
      </c>
      <c r="AF112" s="320" t="s">
        <v>10240</v>
      </c>
      <c r="AG112" s="320" t="s">
        <v>9230</v>
      </c>
      <c r="AH112" s="320" t="s">
        <v>10241</v>
      </c>
      <c r="AI112" s="320" t="s">
        <v>10242</v>
      </c>
      <c r="AJ112" s="320" t="s">
        <v>10243</v>
      </c>
      <c r="AK112" s="321" t="s">
        <v>7778</v>
      </c>
      <c r="AL112" s="322" t="s">
        <v>10244</v>
      </c>
    </row>
    <row r="113" spans="1:38" ht="15.75" x14ac:dyDescent="0.25">
      <c r="A113" s="318" t="s">
        <v>10594</v>
      </c>
      <c r="B113" s="296" t="str">
        <f t="shared" si="2"/>
        <v>Allergènes, régimes et traçabilité convive</v>
      </c>
      <c r="C113" s="319">
        <v>107</v>
      </c>
      <c r="D113" s="320" t="s">
        <v>2245</v>
      </c>
      <c r="E113" s="320">
        <v>133</v>
      </c>
      <c r="F113" s="320" t="s">
        <v>7372</v>
      </c>
      <c r="G113" s="320" t="s">
        <v>7373</v>
      </c>
      <c r="H113" s="320" t="s">
        <v>10549</v>
      </c>
      <c r="I113" s="320" t="s">
        <v>10550</v>
      </c>
      <c r="J113" s="320" t="s">
        <v>10594</v>
      </c>
      <c r="K113" s="320" t="s">
        <v>10595</v>
      </c>
      <c r="L113" s="320" t="s">
        <v>7663</v>
      </c>
      <c r="M113" s="320" t="s">
        <v>10596</v>
      </c>
      <c r="N113" s="320" t="s">
        <v>10597</v>
      </c>
      <c r="O113" s="320" t="s">
        <v>10598</v>
      </c>
      <c r="P113" s="320" t="s">
        <v>7382</v>
      </c>
      <c r="Q113" s="320" t="s">
        <v>7383</v>
      </c>
      <c r="R113" s="320" t="s">
        <v>7384</v>
      </c>
      <c r="S113" s="320" t="s">
        <v>10599</v>
      </c>
      <c r="T113" s="320" t="s">
        <v>10600</v>
      </c>
      <c r="U113" s="320" t="s">
        <v>10601</v>
      </c>
      <c r="V113" s="320" t="s">
        <v>10602</v>
      </c>
      <c r="W113" s="320" t="s">
        <v>10603</v>
      </c>
      <c r="X113" s="320" t="s">
        <v>10604</v>
      </c>
      <c r="Y113" s="320" t="s">
        <v>10605</v>
      </c>
      <c r="Z113" s="320" t="s">
        <v>10606</v>
      </c>
      <c r="AA113" s="320" t="s">
        <v>10607</v>
      </c>
      <c r="AB113" s="320" t="s">
        <v>10608</v>
      </c>
      <c r="AC113" s="320" t="s">
        <v>10609</v>
      </c>
      <c r="AD113" s="320" t="s">
        <v>10610</v>
      </c>
      <c r="AE113" s="320" t="s">
        <v>7970</v>
      </c>
      <c r="AF113" s="320" t="s">
        <v>10611</v>
      </c>
      <c r="AG113" s="320" t="s">
        <v>9230</v>
      </c>
      <c r="AH113" s="320" t="s">
        <v>10612</v>
      </c>
      <c r="AI113" s="320" t="s">
        <v>10613</v>
      </c>
      <c r="AJ113" s="320" t="s">
        <v>10614</v>
      </c>
      <c r="AK113" s="321" t="s">
        <v>7778</v>
      </c>
      <c r="AL113" s="322" t="s">
        <v>10615</v>
      </c>
    </row>
    <row r="114" spans="1:38" ht="15.75" x14ac:dyDescent="0.25">
      <c r="A114" s="318" t="s">
        <v>11689</v>
      </c>
      <c r="B114" s="296" t="str">
        <f t="shared" si="2"/>
        <v>Textures et niveaux IDDSI</v>
      </c>
      <c r="C114" s="319">
        <v>108</v>
      </c>
      <c r="D114" s="320" t="s">
        <v>3022</v>
      </c>
      <c r="E114" s="320">
        <v>190</v>
      </c>
      <c r="F114" s="320" t="s">
        <v>11686</v>
      </c>
      <c r="G114" s="320" t="s">
        <v>11687</v>
      </c>
      <c r="H114" s="320" t="s">
        <v>7374</v>
      </c>
      <c r="I114" s="320" t="s">
        <v>11688</v>
      </c>
      <c r="J114" s="320" t="s">
        <v>11689</v>
      </c>
      <c r="K114" s="320" t="s">
        <v>11690</v>
      </c>
      <c r="L114" s="320" t="s">
        <v>11691</v>
      </c>
      <c r="M114" s="320" t="s">
        <v>11692</v>
      </c>
      <c r="N114" s="320" t="s">
        <v>11693</v>
      </c>
      <c r="O114" s="320" t="s">
        <v>11694</v>
      </c>
      <c r="P114" s="320" t="s">
        <v>11695</v>
      </c>
      <c r="Q114" s="320" t="s">
        <v>11696</v>
      </c>
      <c r="R114" s="320" t="s">
        <v>11697</v>
      </c>
      <c r="S114" s="320" t="s">
        <v>11698</v>
      </c>
      <c r="T114" s="320" t="s">
        <v>11699</v>
      </c>
      <c r="U114" s="320" t="s">
        <v>11700</v>
      </c>
      <c r="V114" s="320" t="s">
        <v>11701</v>
      </c>
      <c r="W114" s="320" t="s">
        <v>11702</v>
      </c>
      <c r="X114" s="320" t="s">
        <v>11703</v>
      </c>
      <c r="Y114" s="320" t="s">
        <v>11704</v>
      </c>
      <c r="Z114" s="320" t="s">
        <v>11705</v>
      </c>
      <c r="AA114" s="320" t="s">
        <v>11706</v>
      </c>
      <c r="AB114" s="320" t="s">
        <v>11707</v>
      </c>
      <c r="AC114" s="320" t="s">
        <v>11708</v>
      </c>
      <c r="AD114" s="320" t="s">
        <v>11709</v>
      </c>
      <c r="AE114" s="320" t="s">
        <v>11710</v>
      </c>
      <c r="AF114" s="320" t="s">
        <v>11711</v>
      </c>
      <c r="AG114" s="320" t="s">
        <v>11712</v>
      </c>
      <c r="AH114" s="320" t="s">
        <v>11713</v>
      </c>
      <c r="AI114" s="320" t="s">
        <v>11714</v>
      </c>
      <c r="AJ114" s="320" t="s">
        <v>11715</v>
      </c>
      <c r="AK114" s="321" t="s">
        <v>11716</v>
      </c>
      <c r="AL114" s="322" t="s">
        <v>11717</v>
      </c>
    </row>
    <row r="115" spans="1:38" ht="15.75" x14ac:dyDescent="0.25">
      <c r="A115" s="318" t="s">
        <v>11689</v>
      </c>
      <c r="B115" s="296" t="str">
        <f t="shared" si="2"/>
        <v>Textures et niveaux IDDSI</v>
      </c>
      <c r="C115" s="319">
        <v>109</v>
      </c>
      <c r="D115" s="320" t="s">
        <v>3047</v>
      </c>
      <c r="E115" s="320">
        <v>191</v>
      </c>
      <c r="F115" s="320" t="s">
        <v>11686</v>
      </c>
      <c r="G115" s="320" t="s">
        <v>11687</v>
      </c>
      <c r="H115" s="320" t="s">
        <v>7374</v>
      </c>
      <c r="I115" s="320" t="s">
        <v>11688</v>
      </c>
      <c r="J115" s="320" t="s">
        <v>11689</v>
      </c>
      <c r="K115" s="320" t="s">
        <v>11718</v>
      </c>
      <c r="L115" s="320" t="s">
        <v>11719</v>
      </c>
      <c r="M115" s="320" t="s">
        <v>11720</v>
      </c>
      <c r="N115" s="320" t="s">
        <v>11721</v>
      </c>
      <c r="O115" s="320" t="s">
        <v>11722</v>
      </c>
      <c r="P115" s="320" t="s">
        <v>11695</v>
      </c>
      <c r="Q115" s="320" t="s">
        <v>11696</v>
      </c>
      <c r="R115" s="320" t="s">
        <v>11697</v>
      </c>
      <c r="S115" s="320" t="s">
        <v>11723</v>
      </c>
      <c r="T115" s="320" t="s">
        <v>11724</v>
      </c>
      <c r="U115" s="320" t="s">
        <v>11725</v>
      </c>
      <c r="V115" s="320" t="s">
        <v>11726</v>
      </c>
      <c r="W115" s="320" t="s">
        <v>11702</v>
      </c>
      <c r="X115" s="320" t="s">
        <v>11703</v>
      </c>
      <c r="Y115" s="320" t="s">
        <v>11727</v>
      </c>
      <c r="Z115" s="320" t="s">
        <v>11705</v>
      </c>
      <c r="AA115" s="320" t="s">
        <v>11706</v>
      </c>
      <c r="AB115" s="320" t="s">
        <v>11728</v>
      </c>
      <c r="AC115" s="320" t="s">
        <v>11708</v>
      </c>
      <c r="AD115" s="320" t="s">
        <v>11709</v>
      </c>
      <c r="AE115" s="320" t="s">
        <v>11710</v>
      </c>
      <c r="AF115" s="320" t="s">
        <v>11711</v>
      </c>
      <c r="AG115" s="320" t="s">
        <v>11729</v>
      </c>
      <c r="AH115" s="320" t="s">
        <v>11730</v>
      </c>
      <c r="AI115" s="320" t="s">
        <v>11731</v>
      </c>
      <c r="AJ115" s="320" t="s">
        <v>11732</v>
      </c>
      <c r="AK115" s="321" t="s">
        <v>11716</v>
      </c>
      <c r="AL115" s="322" t="s">
        <v>11733</v>
      </c>
    </row>
    <row r="116" spans="1:38" ht="15.75" x14ac:dyDescent="0.25">
      <c r="A116" s="318" t="s">
        <v>11689</v>
      </c>
      <c r="B116" s="296" t="str">
        <f t="shared" si="2"/>
        <v>Textures et niveaux IDDSI</v>
      </c>
      <c r="C116" s="319">
        <v>110</v>
      </c>
      <c r="D116" s="320" t="s">
        <v>3068</v>
      </c>
      <c r="E116" s="320">
        <v>192</v>
      </c>
      <c r="F116" s="320" t="s">
        <v>11686</v>
      </c>
      <c r="G116" s="320" t="s">
        <v>11687</v>
      </c>
      <c r="H116" s="320" t="s">
        <v>7374</v>
      </c>
      <c r="I116" s="320" t="s">
        <v>11688</v>
      </c>
      <c r="J116" s="320" t="s">
        <v>11689</v>
      </c>
      <c r="K116" s="320" t="s">
        <v>11734</v>
      </c>
      <c r="L116" s="320" t="s">
        <v>11735</v>
      </c>
      <c r="M116" s="320" t="s">
        <v>11736</v>
      </c>
      <c r="N116" s="320" t="s">
        <v>11737</v>
      </c>
      <c r="O116" s="320" t="s">
        <v>11738</v>
      </c>
      <c r="P116" s="320" t="s">
        <v>11695</v>
      </c>
      <c r="Q116" s="320" t="s">
        <v>11696</v>
      </c>
      <c r="R116" s="320" t="s">
        <v>11697</v>
      </c>
      <c r="S116" s="320" t="s">
        <v>11739</v>
      </c>
      <c r="T116" s="320" t="s">
        <v>11740</v>
      </c>
      <c r="U116" s="320" t="s">
        <v>11741</v>
      </c>
      <c r="V116" s="320" t="s">
        <v>11742</v>
      </c>
      <c r="W116" s="320" t="s">
        <v>11702</v>
      </c>
      <c r="X116" s="320" t="s">
        <v>11703</v>
      </c>
      <c r="Y116" s="320" t="s">
        <v>11743</v>
      </c>
      <c r="Z116" s="320" t="s">
        <v>11705</v>
      </c>
      <c r="AA116" s="320" t="s">
        <v>11706</v>
      </c>
      <c r="AB116" s="320" t="s">
        <v>11744</v>
      </c>
      <c r="AC116" s="320" t="s">
        <v>11708</v>
      </c>
      <c r="AD116" s="320" t="s">
        <v>11709</v>
      </c>
      <c r="AE116" s="320" t="s">
        <v>11710</v>
      </c>
      <c r="AF116" s="320" t="s">
        <v>11711</v>
      </c>
      <c r="AG116" s="320" t="s">
        <v>11745</v>
      </c>
      <c r="AH116" s="320" t="s">
        <v>11746</v>
      </c>
      <c r="AI116" s="320" t="s">
        <v>11747</v>
      </c>
      <c r="AJ116" s="320" t="s">
        <v>11748</v>
      </c>
      <c r="AK116" s="321" t="s">
        <v>11716</v>
      </c>
      <c r="AL116" s="322" t="s">
        <v>11749</v>
      </c>
    </row>
    <row r="117" spans="1:38" ht="15.75" x14ac:dyDescent="0.25">
      <c r="A117" s="318" t="s">
        <v>11689</v>
      </c>
      <c r="B117" s="296" t="str">
        <f t="shared" si="2"/>
        <v>Textures et niveaux IDDSI</v>
      </c>
      <c r="C117" s="319">
        <v>111</v>
      </c>
      <c r="D117" s="320" t="s">
        <v>3089</v>
      </c>
      <c r="E117" s="320">
        <v>193</v>
      </c>
      <c r="F117" s="320" t="s">
        <v>11686</v>
      </c>
      <c r="G117" s="320" t="s">
        <v>11687</v>
      </c>
      <c r="H117" s="320" t="s">
        <v>7374</v>
      </c>
      <c r="I117" s="320" t="s">
        <v>11688</v>
      </c>
      <c r="J117" s="320" t="s">
        <v>11689</v>
      </c>
      <c r="K117" s="320" t="s">
        <v>11750</v>
      </c>
      <c r="L117" s="320" t="s">
        <v>11751</v>
      </c>
      <c r="M117" s="320" t="s">
        <v>11752</v>
      </c>
      <c r="N117" s="320" t="s">
        <v>11753</v>
      </c>
      <c r="O117" s="320" t="s">
        <v>11754</v>
      </c>
      <c r="P117" s="320" t="s">
        <v>11695</v>
      </c>
      <c r="Q117" s="320" t="s">
        <v>11696</v>
      </c>
      <c r="R117" s="320" t="s">
        <v>11697</v>
      </c>
      <c r="S117" s="320" t="s">
        <v>11755</v>
      </c>
      <c r="T117" s="320" t="s">
        <v>11756</v>
      </c>
      <c r="U117" s="320" t="s">
        <v>11757</v>
      </c>
      <c r="V117" s="320" t="s">
        <v>11758</v>
      </c>
      <c r="W117" s="320" t="s">
        <v>11702</v>
      </c>
      <c r="X117" s="320" t="s">
        <v>11703</v>
      </c>
      <c r="Y117" s="320" t="s">
        <v>11759</v>
      </c>
      <c r="Z117" s="320" t="s">
        <v>11705</v>
      </c>
      <c r="AA117" s="320" t="s">
        <v>11706</v>
      </c>
      <c r="AB117" s="320" t="s">
        <v>11760</v>
      </c>
      <c r="AC117" s="320" t="s">
        <v>11708</v>
      </c>
      <c r="AD117" s="320" t="s">
        <v>11709</v>
      </c>
      <c r="AE117" s="320" t="s">
        <v>11710</v>
      </c>
      <c r="AF117" s="320" t="s">
        <v>11711</v>
      </c>
      <c r="AG117" s="320" t="s">
        <v>11761</v>
      </c>
      <c r="AH117" s="320" t="s">
        <v>11762</v>
      </c>
      <c r="AI117" s="320" t="s">
        <v>11763</v>
      </c>
      <c r="AJ117" s="320" t="s">
        <v>11764</v>
      </c>
      <c r="AK117" s="321" t="s">
        <v>11716</v>
      </c>
      <c r="AL117" s="322" t="s">
        <v>11765</v>
      </c>
    </row>
    <row r="118" spans="1:38" ht="15.75" x14ac:dyDescent="0.25">
      <c r="A118" s="318" t="s">
        <v>11689</v>
      </c>
      <c r="B118" s="296" t="str">
        <f t="shared" si="2"/>
        <v>Textures et niveaux IDDSI</v>
      </c>
      <c r="C118" s="319">
        <v>112</v>
      </c>
      <c r="D118" s="320" t="s">
        <v>3110</v>
      </c>
      <c r="E118" s="320">
        <v>194</v>
      </c>
      <c r="F118" s="320" t="s">
        <v>11686</v>
      </c>
      <c r="G118" s="320" t="s">
        <v>11687</v>
      </c>
      <c r="H118" s="320" t="s">
        <v>7374</v>
      </c>
      <c r="I118" s="320" t="s">
        <v>11688</v>
      </c>
      <c r="J118" s="320" t="s">
        <v>11689</v>
      </c>
      <c r="K118" s="320" t="s">
        <v>11766</v>
      </c>
      <c r="L118" s="320" t="s">
        <v>11767</v>
      </c>
      <c r="M118" s="320" t="s">
        <v>11768</v>
      </c>
      <c r="N118" s="320" t="s">
        <v>11769</v>
      </c>
      <c r="O118" s="320" t="s">
        <v>11770</v>
      </c>
      <c r="P118" s="320" t="s">
        <v>11695</v>
      </c>
      <c r="Q118" s="320" t="s">
        <v>11696</v>
      </c>
      <c r="R118" s="320" t="s">
        <v>11697</v>
      </c>
      <c r="S118" s="320" t="s">
        <v>11771</v>
      </c>
      <c r="T118" s="320" t="s">
        <v>11772</v>
      </c>
      <c r="U118" s="320" t="s">
        <v>11773</v>
      </c>
      <c r="V118" s="320" t="s">
        <v>11774</v>
      </c>
      <c r="W118" s="320" t="s">
        <v>11702</v>
      </c>
      <c r="X118" s="320" t="s">
        <v>11703</v>
      </c>
      <c r="Y118" s="320" t="s">
        <v>11775</v>
      </c>
      <c r="Z118" s="320" t="s">
        <v>11705</v>
      </c>
      <c r="AA118" s="320" t="s">
        <v>11706</v>
      </c>
      <c r="AB118" s="320" t="s">
        <v>11776</v>
      </c>
      <c r="AC118" s="320" t="s">
        <v>11708</v>
      </c>
      <c r="AD118" s="320" t="s">
        <v>11709</v>
      </c>
      <c r="AE118" s="320" t="s">
        <v>11710</v>
      </c>
      <c r="AF118" s="320" t="s">
        <v>11711</v>
      </c>
      <c r="AG118" s="320" t="s">
        <v>11777</v>
      </c>
      <c r="AH118" s="320" t="s">
        <v>11778</v>
      </c>
      <c r="AI118" s="320" t="s">
        <v>11779</v>
      </c>
      <c r="AJ118" s="320" t="s">
        <v>11780</v>
      </c>
      <c r="AK118" s="321" t="s">
        <v>11716</v>
      </c>
      <c r="AL118" s="322" t="s">
        <v>11781</v>
      </c>
    </row>
    <row r="119" spans="1:38" ht="15.75" x14ac:dyDescent="0.25">
      <c r="A119" s="318" t="s">
        <v>11689</v>
      </c>
      <c r="B119" s="296" t="str">
        <f t="shared" si="2"/>
        <v>Textures et niveaux IDDSI</v>
      </c>
      <c r="C119" s="319">
        <v>113</v>
      </c>
      <c r="D119" s="320" t="s">
        <v>3131</v>
      </c>
      <c r="E119" s="320">
        <v>195</v>
      </c>
      <c r="F119" s="320" t="s">
        <v>11686</v>
      </c>
      <c r="G119" s="320" t="s">
        <v>11687</v>
      </c>
      <c r="H119" s="320" t="s">
        <v>7374</v>
      </c>
      <c r="I119" s="320" t="s">
        <v>11688</v>
      </c>
      <c r="J119" s="320" t="s">
        <v>11689</v>
      </c>
      <c r="K119" s="320" t="s">
        <v>11782</v>
      </c>
      <c r="L119" s="320" t="s">
        <v>11783</v>
      </c>
      <c r="M119" s="320" t="s">
        <v>11784</v>
      </c>
      <c r="N119" s="320" t="s">
        <v>11785</v>
      </c>
      <c r="O119" s="320" t="s">
        <v>11786</v>
      </c>
      <c r="P119" s="320" t="s">
        <v>11695</v>
      </c>
      <c r="Q119" s="320" t="s">
        <v>11696</v>
      </c>
      <c r="R119" s="320" t="s">
        <v>11697</v>
      </c>
      <c r="S119" s="320" t="s">
        <v>11787</v>
      </c>
      <c r="T119" s="320" t="s">
        <v>11788</v>
      </c>
      <c r="U119" s="320" t="s">
        <v>11789</v>
      </c>
      <c r="V119" s="320" t="s">
        <v>11790</v>
      </c>
      <c r="W119" s="320" t="s">
        <v>11702</v>
      </c>
      <c r="X119" s="320" t="s">
        <v>11703</v>
      </c>
      <c r="Y119" s="320" t="s">
        <v>11791</v>
      </c>
      <c r="Z119" s="320" t="s">
        <v>11705</v>
      </c>
      <c r="AA119" s="320" t="s">
        <v>11706</v>
      </c>
      <c r="AB119" s="320" t="s">
        <v>11792</v>
      </c>
      <c r="AC119" s="320" t="s">
        <v>11708</v>
      </c>
      <c r="AD119" s="320" t="s">
        <v>11709</v>
      </c>
      <c r="AE119" s="320" t="s">
        <v>11710</v>
      </c>
      <c r="AF119" s="320" t="s">
        <v>11711</v>
      </c>
      <c r="AG119" s="320" t="s">
        <v>11793</v>
      </c>
      <c r="AH119" s="320" t="s">
        <v>11794</v>
      </c>
      <c r="AI119" s="320" t="s">
        <v>11795</v>
      </c>
      <c r="AJ119" s="320" t="s">
        <v>11796</v>
      </c>
      <c r="AK119" s="321" t="s">
        <v>11716</v>
      </c>
      <c r="AL119" s="322" t="s">
        <v>11797</v>
      </c>
    </row>
    <row r="120" spans="1:38" ht="15.75" x14ac:dyDescent="0.25">
      <c r="A120" s="318" t="s">
        <v>11689</v>
      </c>
      <c r="B120" s="296" t="str">
        <f t="shared" si="2"/>
        <v>Textures et niveaux IDDSI</v>
      </c>
      <c r="C120" s="319">
        <v>114</v>
      </c>
      <c r="D120" s="320" t="s">
        <v>3151</v>
      </c>
      <c r="E120" s="320">
        <v>196</v>
      </c>
      <c r="F120" s="320" t="s">
        <v>11686</v>
      </c>
      <c r="G120" s="320" t="s">
        <v>11687</v>
      </c>
      <c r="H120" s="320" t="s">
        <v>7374</v>
      </c>
      <c r="I120" s="320" t="s">
        <v>11688</v>
      </c>
      <c r="J120" s="320" t="s">
        <v>11689</v>
      </c>
      <c r="K120" s="320" t="s">
        <v>11798</v>
      </c>
      <c r="L120" s="320" t="s">
        <v>10682</v>
      </c>
      <c r="M120" s="320" t="s">
        <v>11799</v>
      </c>
      <c r="N120" s="320" t="s">
        <v>11800</v>
      </c>
      <c r="O120" s="320" t="s">
        <v>11801</v>
      </c>
      <c r="P120" s="320" t="s">
        <v>11695</v>
      </c>
      <c r="Q120" s="320" t="s">
        <v>11696</v>
      </c>
      <c r="R120" s="320" t="s">
        <v>11697</v>
      </c>
      <c r="S120" s="320" t="s">
        <v>11802</v>
      </c>
      <c r="T120" s="320" t="s">
        <v>11803</v>
      </c>
      <c r="U120" s="320" t="s">
        <v>11804</v>
      </c>
      <c r="V120" s="320" t="s">
        <v>11805</v>
      </c>
      <c r="W120" s="320" t="s">
        <v>11702</v>
      </c>
      <c r="X120" s="320" t="s">
        <v>11703</v>
      </c>
      <c r="Y120" s="320" t="s">
        <v>11806</v>
      </c>
      <c r="Z120" s="320" t="s">
        <v>11705</v>
      </c>
      <c r="AA120" s="320" t="s">
        <v>11706</v>
      </c>
      <c r="AB120" s="320" t="s">
        <v>11807</v>
      </c>
      <c r="AC120" s="320" t="s">
        <v>11708</v>
      </c>
      <c r="AD120" s="320" t="s">
        <v>11709</v>
      </c>
      <c r="AE120" s="320" t="s">
        <v>11710</v>
      </c>
      <c r="AF120" s="320" t="s">
        <v>11711</v>
      </c>
      <c r="AG120" s="320" t="s">
        <v>11808</v>
      </c>
      <c r="AH120" s="320" t="s">
        <v>11809</v>
      </c>
      <c r="AI120" s="320" t="s">
        <v>11810</v>
      </c>
      <c r="AJ120" s="320" t="s">
        <v>11811</v>
      </c>
      <c r="AK120" s="321" t="s">
        <v>11716</v>
      </c>
      <c r="AL120" s="322" t="s">
        <v>11812</v>
      </c>
    </row>
    <row r="121" spans="1:38" ht="15.75" x14ac:dyDescent="0.25">
      <c r="A121" s="318" t="s">
        <v>11689</v>
      </c>
      <c r="B121" s="296" t="str">
        <f t="shared" si="2"/>
        <v>Textures et niveaux IDDSI</v>
      </c>
      <c r="C121" s="319">
        <v>115</v>
      </c>
      <c r="D121" s="320" t="s">
        <v>3170</v>
      </c>
      <c r="E121" s="320">
        <v>197</v>
      </c>
      <c r="F121" s="320" t="s">
        <v>11686</v>
      </c>
      <c r="G121" s="320" t="s">
        <v>11687</v>
      </c>
      <c r="H121" s="320" t="s">
        <v>7374</v>
      </c>
      <c r="I121" s="320" t="s">
        <v>11688</v>
      </c>
      <c r="J121" s="320" t="s">
        <v>11689</v>
      </c>
      <c r="K121" s="320" t="s">
        <v>11815</v>
      </c>
      <c r="L121" s="320" t="s">
        <v>11719</v>
      </c>
      <c r="M121" s="320" t="s">
        <v>11816</v>
      </c>
      <c r="N121" s="320" t="s">
        <v>11721</v>
      </c>
      <c r="O121" s="320" t="s">
        <v>11817</v>
      </c>
      <c r="P121" s="320" t="s">
        <v>11695</v>
      </c>
      <c r="Q121" s="320" t="s">
        <v>11696</v>
      </c>
      <c r="R121" s="320" t="s">
        <v>11697</v>
      </c>
      <c r="S121" s="320" t="s">
        <v>11818</v>
      </c>
      <c r="T121" s="320" t="s">
        <v>11819</v>
      </c>
      <c r="U121" s="320" t="s">
        <v>11820</v>
      </c>
      <c r="V121" s="320" t="s">
        <v>11821</v>
      </c>
      <c r="W121" s="320" t="s">
        <v>11702</v>
      </c>
      <c r="X121" s="320" t="s">
        <v>11703</v>
      </c>
      <c r="Y121" s="320" t="s">
        <v>11822</v>
      </c>
      <c r="Z121" s="320" t="s">
        <v>11705</v>
      </c>
      <c r="AA121" s="320" t="s">
        <v>11706</v>
      </c>
      <c r="AB121" s="320" t="s">
        <v>11823</v>
      </c>
      <c r="AC121" s="320" t="s">
        <v>11708</v>
      </c>
      <c r="AD121" s="320" t="s">
        <v>11709</v>
      </c>
      <c r="AE121" s="320" t="s">
        <v>11710</v>
      </c>
      <c r="AF121" s="320" t="s">
        <v>11711</v>
      </c>
      <c r="AG121" s="320" t="s">
        <v>11824</v>
      </c>
      <c r="AH121" s="320" t="s">
        <v>11825</v>
      </c>
      <c r="AI121" s="320" t="s">
        <v>11826</v>
      </c>
      <c r="AJ121" s="320" t="s">
        <v>11827</v>
      </c>
      <c r="AK121" s="321" t="s">
        <v>11716</v>
      </c>
      <c r="AL121" s="322" t="s">
        <v>11828</v>
      </c>
    </row>
    <row r="122" spans="1:38" ht="15.75" x14ac:dyDescent="0.25">
      <c r="A122" s="318" t="s">
        <v>8741</v>
      </c>
      <c r="B122" s="296" t="str">
        <f t="shared" si="2"/>
        <v>Production cuisine, hygiène et PMS</v>
      </c>
      <c r="C122" s="319">
        <v>116</v>
      </c>
      <c r="D122" s="320" t="s">
        <v>936</v>
      </c>
      <c r="E122" s="320">
        <v>53</v>
      </c>
      <c r="F122" s="320" t="s">
        <v>7372</v>
      </c>
      <c r="G122" s="320" t="s">
        <v>7373</v>
      </c>
      <c r="H122" s="320" t="s">
        <v>8645</v>
      </c>
      <c r="I122" s="320" t="s">
        <v>8646</v>
      </c>
      <c r="J122" s="320" t="s">
        <v>8741</v>
      </c>
      <c r="K122" s="320" t="s">
        <v>8742</v>
      </c>
      <c r="L122" s="320" t="s">
        <v>7663</v>
      </c>
      <c r="M122" s="320" t="s">
        <v>8743</v>
      </c>
      <c r="N122" s="320" t="s">
        <v>8744</v>
      </c>
      <c r="O122" s="320" t="s">
        <v>8745</v>
      </c>
      <c r="P122" s="320" t="s">
        <v>7382</v>
      </c>
      <c r="Q122" s="320" t="s">
        <v>7383</v>
      </c>
      <c r="R122" s="320" t="s">
        <v>7384</v>
      </c>
      <c r="S122" s="320" t="s">
        <v>8746</v>
      </c>
      <c r="T122" s="320" t="s">
        <v>8747</v>
      </c>
      <c r="U122" s="320" t="s">
        <v>8748</v>
      </c>
      <c r="V122" s="320" t="s">
        <v>8749</v>
      </c>
      <c r="W122" s="320" t="s">
        <v>8750</v>
      </c>
      <c r="X122" s="320" t="s">
        <v>8751</v>
      </c>
      <c r="Y122" s="320" t="s">
        <v>8752</v>
      </c>
      <c r="Z122" s="320" t="s">
        <v>8753</v>
      </c>
      <c r="AA122" s="320" t="s">
        <v>8754</v>
      </c>
      <c r="AB122" s="320" t="s">
        <v>8755</v>
      </c>
      <c r="AC122" s="320" t="s">
        <v>8756</v>
      </c>
      <c r="AD122" s="320" t="s">
        <v>8757</v>
      </c>
      <c r="AE122" s="320" t="s">
        <v>8664</v>
      </c>
      <c r="AF122" s="320" t="s">
        <v>8758</v>
      </c>
      <c r="AG122" s="320" t="s">
        <v>8759</v>
      </c>
      <c r="AH122" s="320" t="s">
        <v>8760</v>
      </c>
      <c r="AI122" s="320" t="s">
        <v>8761</v>
      </c>
      <c r="AJ122" s="320" t="s">
        <v>8762</v>
      </c>
      <c r="AK122" s="321" t="s">
        <v>7778</v>
      </c>
      <c r="AL122" s="322" t="s">
        <v>8763</v>
      </c>
    </row>
    <row r="123" spans="1:38" ht="15.75" x14ac:dyDescent="0.25">
      <c r="A123" s="318" t="s">
        <v>9697</v>
      </c>
      <c r="B123" s="296" t="str">
        <f t="shared" si="2"/>
        <v>Éthique, bientraitance et repas</v>
      </c>
      <c r="C123" s="319">
        <v>117</v>
      </c>
      <c r="D123" s="320" t="s">
        <v>1634</v>
      </c>
      <c r="E123" s="320">
        <v>94</v>
      </c>
      <c r="F123" s="320" t="s">
        <v>7372</v>
      </c>
      <c r="G123" s="320" t="s">
        <v>7373</v>
      </c>
      <c r="H123" s="320" t="s">
        <v>9483</v>
      </c>
      <c r="I123" s="320" t="s">
        <v>9484</v>
      </c>
      <c r="J123" s="320" t="s">
        <v>9697</v>
      </c>
      <c r="K123" s="320" t="s">
        <v>9698</v>
      </c>
      <c r="L123" s="320" t="s">
        <v>7663</v>
      </c>
      <c r="M123" s="320" t="s">
        <v>9699</v>
      </c>
      <c r="N123" s="320" t="s">
        <v>9700</v>
      </c>
      <c r="O123" s="320" t="s">
        <v>9701</v>
      </c>
      <c r="P123" s="320" t="s">
        <v>7382</v>
      </c>
      <c r="Q123" s="320" t="s">
        <v>7383</v>
      </c>
      <c r="R123" s="320" t="s">
        <v>7384</v>
      </c>
      <c r="S123" s="320" t="s">
        <v>9702</v>
      </c>
      <c r="T123" s="320" t="s">
        <v>9703</v>
      </c>
      <c r="U123" s="320" t="s">
        <v>9704</v>
      </c>
      <c r="V123" s="320" t="s">
        <v>9705</v>
      </c>
      <c r="W123" s="320" t="s">
        <v>9706</v>
      </c>
      <c r="X123" s="320" t="s">
        <v>9707</v>
      </c>
      <c r="Y123" s="320" t="s">
        <v>9708</v>
      </c>
      <c r="Z123" s="320" t="s">
        <v>9709</v>
      </c>
      <c r="AA123" s="320" t="s">
        <v>9710</v>
      </c>
      <c r="AB123" s="320" t="s">
        <v>9711</v>
      </c>
      <c r="AC123" s="320" t="s">
        <v>9712</v>
      </c>
      <c r="AD123" s="320" t="s">
        <v>9713</v>
      </c>
      <c r="AE123" s="320" t="s">
        <v>9502</v>
      </c>
      <c r="AF123" s="320" t="s">
        <v>9714</v>
      </c>
      <c r="AG123" s="320" t="s">
        <v>9182</v>
      </c>
      <c r="AH123" s="320" t="s">
        <v>9715</v>
      </c>
      <c r="AI123" s="320" t="s">
        <v>9716</v>
      </c>
      <c r="AJ123" s="320" t="s">
        <v>9717</v>
      </c>
      <c r="AK123" s="321" t="s">
        <v>7778</v>
      </c>
      <c r="AL123" s="322" t="s">
        <v>9718</v>
      </c>
    </row>
    <row r="124" spans="1:38" ht="15.75" x14ac:dyDescent="0.25">
      <c r="A124" s="318" t="s">
        <v>10913</v>
      </c>
      <c r="B124" s="296" t="str">
        <f t="shared" si="2"/>
        <v>Autonomie, outils et manger-main</v>
      </c>
      <c r="C124" s="319">
        <v>118</v>
      </c>
      <c r="D124" s="320" t="s">
        <v>2439</v>
      </c>
      <c r="E124" s="320">
        <v>147</v>
      </c>
      <c r="F124" s="320" t="s">
        <v>7372</v>
      </c>
      <c r="G124" s="320" t="s">
        <v>7373</v>
      </c>
      <c r="H124" s="320" t="s">
        <v>10799</v>
      </c>
      <c r="I124" s="320" t="s">
        <v>10800</v>
      </c>
      <c r="J124" s="320" t="s">
        <v>10913</v>
      </c>
      <c r="K124" s="320" t="s">
        <v>10914</v>
      </c>
      <c r="L124" s="320" t="s">
        <v>7663</v>
      </c>
      <c r="M124" s="320" t="s">
        <v>10915</v>
      </c>
      <c r="N124" s="320" t="s">
        <v>10916</v>
      </c>
      <c r="O124" s="320" t="s">
        <v>10917</v>
      </c>
      <c r="P124" s="320" t="s">
        <v>7382</v>
      </c>
      <c r="Q124" s="320" t="s">
        <v>7383</v>
      </c>
      <c r="R124" s="320" t="s">
        <v>7384</v>
      </c>
      <c r="S124" s="320" t="s">
        <v>10918</v>
      </c>
      <c r="T124" s="320" t="s">
        <v>10919</v>
      </c>
      <c r="U124" s="320" t="s">
        <v>10920</v>
      </c>
      <c r="V124" s="320" t="s">
        <v>10921</v>
      </c>
      <c r="W124" s="320" t="s">
        <v>10922</v>
      </c>
      <c r="X124" s="320" t="s">
        <v>10923</v>
      </c>
      <c r="Y124" s="320" t="s">
        <v>10924</v>
      </c>
      <c r="Z124" s="320" t="s">
        <v>10925</v>
      </c>
      <c r="AA124" s="320" t="s">
        <v>10926</v>
      </c>
      <c r="AB124" s="320" t="s">
        <v>10927</v>
      </c>
      <c r="AC124" s="320" t="s">
        <v>10928</v>
      </c>
      <c r="AD124" s="320" t="s">
        <v>10929</v>
      </c>
      <c r="AE124" s="320" t="s">
        <v>10818</v>
      </c>
      <c r="AF124" s="320" t="s">
        <v>10930</v>
      </c>
      <c r="AG124" s="320" t="s">
        <v>9230</v>
      </c>
      <c r="AH124" s="320" t="s">
        <v>10931</v>
      </c>
      <c r="AI124" s="320" t="s">
        <v>10932</v>
      </c>
      <c r="AJ124" s="320" t="s">
        <v>10933</v>
      </c>
      <c r="AK124" s="321" t="s">
        <v>7778</v>
      </c>
      <c r="AL124" s="322" t="s">
        <v>10934</v>
      </c>
    </row>
    <row r="125" spans="1:38" ht="15.75" x14ac:dyDescent="0.25">
      <c r="A125" s="318" t="s">
        <v>8553</v>
      </c>
      <c r="B125" s="296" t="str">
        <f t="shared" si="2"/>
        <v>Qualité du repas, appétence et identification</v>
      </c>
      <c r="C125" s="319">
        <v>119</v>
      </c>
      <c r="D125" s="320" t="s">
        <v>809</v>
      </c>
      <c r="E125" s="320">
        <v>45</v>
      </c>
      <c r="F125" s="320" t="s">
        <v>7372</v>
      </c>
      <c r="G125" s="320" t="s">
        <v>7753</v>
      </c>
      <c r="H125" s="320" t="s">
        <v>8367</v>
      </c>
      <c r="I125" s="320" t="s">
        <v>8368</v>
      </c>
      <c r="J125" s="320" t="s">
        <v>8553</v>
      </c>
      <c r="K125" s="320" t="s">
        <v>8554</v>
      </c>
      <c r="L125" s="320" t="s">
        <v>7663</v>
      </c>
      <c r="M125" s="320" t="s">
        <v>8555</v>
      </c>
      <c r="N125" s="320" t="s">
        <v>8556</v>
      </c>
      <c r="O125" s="320" t="s">
        <v>8557</v>
      </c>
      <c r="P125" s="320" t="s">
        <v>7382</v>
      </c>
      <c r="Q125" s="320" t="s">
        <v>7383</v>
      </c>
      <c r="R125" s="320" t="s">
        <v>7384</v>
      </c>
      <c r="S125" s="320" t="s">
        <v>8558</v>
      </c>
      <c r="T125" s="320" t="s">
        <v>8559</v>
      </c>
      <c r="U125" s="320" t="s">
        <v>8560</v>
      </c>
      <c r="V125" s="320" t="s">
        <v>8561</v>
      </c>
      <c r="W125" s="320" t="s">
        <v>8562</v>
      </c>
      <c r="X125" s="320" t="s">
        <v>8563</v>
      </c>
      <c r="Y125" s="320" t="s">
        <v>8564</v>
      </c>
      <c r="Z125" s="320" t="s">
        <v>8565</v>
      </c>
      <c r="AA125" s="320" t="s">
        <v>8566</v>
      </c>
      <c r="AB125" s="320" t="s">
        <v>8567</v>
      </c>
      <c r="AC125" s="320" t="s">
        <v>8568</v>
      </c>
      <c r="AD125" s="320" t="s">
        <v>8569</v>
      </c>
      <c r="AE125" s="320" t="s">
        <v>7397</v>
      </c>
      <c r="AF125" s="320" t="s">
        <v>8103</v>
      </c>
      <c r="AG125" s="320" t="s">
        <v>8570</v>
      </c>
      <c r="AH125" s="320" t="s">
        <v>8571</v>
      </c>
      <c r="AI125" s="320" t="s">
        <v>8572</v>
      </c>
      <c r="AJ125" s="320" t="s">
        <v>8573</v>
      </c>
      <c r="AK125" s="321" t="s">
        <v>7778</v>
      </c>
      <c r="AL125" s="322" t="s">
        <v>8574</v>
      </c>
    </row>
    <row r="126" spans="1:38" ht="15.75" x14ac:dyDescent="0.25">
      <c r="A126" s="318" t="s">
        <v>8647</v>
      </c>
      <c r="B126" s="296" t="str">
        <f t="shared" si="2"/>
        <v>Production cuisine, hygiène et PMS</v>
      </c>
      <c r="C126" s="319">
        <v>120</v>
      </c>
      <c r="D126" s="320" t="s">
        <v>869</v>
      </c>
      <c r="E126" s="320">
        <v>49</v>
      </c>
      <c r="F126" s="320" t="s">
        <v>7372</v>
      </c>
      <c r="G126" s="320" t="s">
        <v>7373</v>
      </c>
      <c r="H126" s="320" t="s">
        <v>8645</v>
      </c>
      <c r="I126" s="320" t="s">
        <v>8646</v>
      </c>
      <c r="J126" s="320" t="s">
        <v>8647</v>
      </c>
      <c r="K126" s="320" t="s">
        <v>8648</v>
      </c>
      <c r="L126" s="320" t="s">
        <v>7663</v>
      </c>
      <c r="M126" s="320" t="s">
        <v>8649</v>
      </c>
      <c r="N126" s="320" t="s">
        <v>8650</v>
      </c>
      <c r="O126" s="320" t="s">
        <v>8651</v>
      </c>
      <c r="P126" s="320" t="s">
        <v>7382</v>
      </c>
      <c r="Q126" s="320" t="s">
        <v>7383</v>
      </c>
      <c r="R126" s="320" t="s">
        <v>7384</v>
      </c>
      <c r="S126" s="320" t="s">
        <v>8652</v>
      </c>
      <c r="T126" s="320" t="s">
        <v>8653</v>
      </c>
      <c r="U126" s="320" t="s">
        <v>8654</v>
      </c>
      <c r="V126" s="320" t="s">
        <v>8655</v>
      </c>
      <c r="W126" s="320" t="s">
        <v>8656</v>
      </c>
      <c r="X126" s="320" t="s">
        <v>8657</v>
      </c>
      <c r="Y126" s="320" t="s">
        <v>8658</v>
      </c>
      <c r="Z126" s="320" t="s">
        <v>8659</v>
      </c>
      <c r="AA126" s="320" t="s">
        <v>8660</v>
      </c>
      <c r="AB126" s="320" t="s">
        <v>8661</v>
      </c>
      <c r="AC126" s="320" t="s">
        <v>8662</v>
      </c>
      <c r="AD126" s="320" t="s">
        <v>8663</v>
      </c>
      <c r="AE126" s="320" t="s">
        <v>8664</v>
      </c>
      <c r="AF126" s="320" t="s">
        <v>8665</v>
      </c>
      <c r="AG126" s="320" t="s">
        <v>8666</v>
      </c>
      <c r="AH126" s="320" t="s">
        <v>8667</v>
      </c>
      <c r="AI126" s="320" t="s">
        <v>8668</v>
      </c>
      <c r="AJ126" s="320" t="s">
        <v>8669</v>
      </c>
      <c r="AK126" s="321" t="s">
        <v>7778</v>
      </c>
      <c r="AL126" s="322" t="s">
        <v>8670</v>
      </c>
    </row>
    <row r="127" spans="1:38" ht="15.75" x14ac:dyDescent="0.25">
      <c r="A127" s="318" t="s">
        <v>1078</v>
      </c>
      <c r="B127" s="296" t="str">
        <f t="shared" si="2"/>
        <v>Production cuisine, hygiène et PMS</v>
      </c>
      <c r="C127" s="319">
        <v>121</v>
      </c>
      <c r="D127" s="320" t="s">
        <v>915</v>
      </c>
      <c r="E127" s="320">
        <v>52</v>
      </c>
      <c r="F127" s="320" t="s">
        <v>7372</v>
      </c>
      <c r="G127" s="320" t="s">
        <v>7373</v>
      </c>
      <c r="H127" s="320" t="s">
        <v>8645</v>
      </c>
      <c r="I127" s="320" t="s">
        <v>8646</v>
      </c>
      <c r="J127" s="320" t="s">
        <v>1078</v>
      </c>
      <c r="K127" s="320" t="s">
        <v>8719</v>
      </c>
      <c r="L127" s="320" t="s">
        <v>7663</v>
      </c>
      <c r="M127" s="320" t="s">
        <v>8720</v>
      </c>
      <c r="N127" s="320" t="s">
        <v>8721</v>
      </c>
      <c r="O127" s="320" t="s">
        <v>8722</v>
      </c>
      <c r="P127" s="320" t="s">
        <v>7382</v>
      </c>
      <c r="Q127" s="320" t="s">
        <v>7383</v>
      </c>
      <c r="R127" s="320" t="s">
        <v>7384</v>
      </c>
      <c r="S127" s="320" t="s">
        <v>8723</v>
      </c>
      <c r="T127" s="320" t="s">
        <v>8724</v>
      </c>
      <c r="U127" s="320" t="s">
        <v>8725</v>
      </c>
      <c r="V127" s="320" t="s">
        <v>8726</v>
      </c>
      <c r="W127" s="320" t="s">
        <v>8727</v>
      </c>
      <c r="X127" s="320" t="s">
        <v>8728</v>
      </c>
      <c r="Y127" s="320" t="s">
        <v>8729</v>
      </c>
      <c r="Z127" s="320" t="s">
        <v>8730</v>
      </c>
      <c r="AA127" s="320" t="s">
        <v>8731</v>
      </c>
      <c r="AB127" s="320" t="s">
        <v>8732</v>
      </c>
      <c r="AC127" s="320" t="s">
        <v>8733</v>
      </c>
      <c r="AD127" s="320" t="s">
        <v>8734</v>
      </c>
      <c r="AE127" s="320" t="s">
        <v>8664</v>
      </c>
      <c r="AF127" s="320" t="s">
        <v>8735</v>
      </c>
      <c r="AG127" s="320" t="s">
        <v>8736</v>
      </c>
      <c r="AH127" s="320" t="s">
        <v>8737</v>
      </c>
      <c r="AI127" s="320" t="s">
        <v>8738</v>
      </c>
      <c r="AJ127" s="320" t="s">
        <v>8739</v>
      </c>
      <c r="AK127" s="321" t="s">
        <v>7778</v>
      </c>
      <c r="AL127" s="322" t="s">
        <v>8740</v>
      </c>
    </row>
    <row r="128" spans="1:38" ht="15.75" x14ac:dyDescent="0.25">
      <c r="A128" s="318" t="s">
        <v>1215</v>
      </c>
      <c r="B128" s="296" t="str">
        <f t="shared" si="2"/>
        <v>Service, accompagnement et observation</v>
      </c>
      <c r="C128" s="319">
        <v>122</v>
      </c>
      <c r="D128" s="320" t="s">
        <v>1269</v>
      </c>
      <c r="E128" s="320">
        <v>70</v>
      </c>
      <c r="F128" s="320" t="s">
        <v>7372</v>
      </c>
      <c r="G128" s="320" t="s">
        <v>7373</v>
      </c>
      <c r="H128" s="320" t="s">
        <v>8925</v>
      </c>
      <c r="I128" s="320" t="s">
        <v>8926</v>
      </c>
      <c r="J128" s="320" t="s">
        <v>1215</v>
      </c>
      <c r="K128" s="320" t="s">
        <v>9142</v>
      </c>
      <c r="L128" s="320" t="s">
        <v>7663</v>
      </c>
      <c r="M128" s="320" t="s">
        <v>9143</v>
      </c>
      <c r="N128" s="320" t="s">
        <v>9144</v>
      </c>
      <c r="O128" s="320" t="s">
        <v>9145</v>
      </c>
      <c r="P128" s="320" t="s">
        <v>7382</v>
      </c>
      <c r="Q128" s="320" t="s">
        <v>7383</v>
      </c>
      <c r="R128" s="320" t="s">
        <v>7384</v>
      </c>
      <c r="S128" s="320" t="s">
        <v>9146</v>
      </c>
      <c r="T128" s="320" t="s">
        <v>9147</v>
      </c>
      <c r="U128" s="320" t="s">
        <v>9148</v>
      </c>
      <c r="V128" s="320" t="s">
        <v>9149</v>
      </c>
      <c r="W128" s="320" t="s">
        <v>9150</v>
      </c>
      <c r="X128" s="320" t="s">
        <v>9151</v>
      </c>
      <c r="Y128" s="320" t="s">
        <v>9152</v>
      </c>
      <c r="Z128" s="320" t="s">
        <v>9153</v>
      </c>
      <c r="AA128" s="320" t="s">
        <v>9154</v>
      </c>
      <c r="AB128" s="320" t="s">
        <v>9155</v>
      </c>
      <c r="AC128" s="320" t="s">
        <v>9156</v>
      </c>
      <c r="AD128" s="320" t="s">
        <v>9157</v>
      </c>
      <c r="AE128" s="320" t="s">
        <v>8266</v>
      </c>
      <c r="AF128" s="320" t="s">
        <v>9158</v>
      </c>
      <c r="AG128" s="320" t="s">
        <v>9159</v>
      </c>
      <c r="AH128" s="320" t="s">
        <v>9160</v>
      </c>
      <c r="AI128" s="320" t="s">
        <v>9161</v>
      </c>
      <c r="AJ128" s="320" t="s">
        <v>9162</v>
      </c>
      <c r="AK128" s="321" t="s">
        <v>7778</v>
      </c>
      <c r="AL128" s="322" t="s">
        <v>9163</v>
      </c>
    </row>
    <row r="129" spans="1:38" ht="15.75" x14ac:dyDescent="0.25">
      <c r="A129" s="318" t="s">
        <v>9416</v>
      </c>
      <c r="B129" s="296" t="str">
        <f t="shared" si="2"/>
        <v>Refus alimentaires et adaptation</v>
      </c>
      <c r="C129" s="319">
        <v>123</v>
      </c>
      <c r="D129" s="320" t="s">
        <v>1436</v>
      </c>
      <c r="E129" s="320">
        <v>82</v>
      </c>
      <c r="F129" s="320" t="s">
        <v>7372</v>
      </c>
      <c r="G129" s="320" t="s">
        <v>7373</v>
      </c>
      <c r="H129" s="320" t="s">
        <v>9210</v>
      </c>
      <c r="I129" s="320" t="s">
        <v>9211</v>
      </c>
      <c r="J129" s="320" t="s">
        <v>9416</v>
      </c>
      <c r="K129" s="320" t="s">
        <v>9417</v>
      </c>
      <c r="L129" s="320" t="s">
        <v>7663</v>
      </c>
      <c r="M129" s="320" t="s">
        <v>9418</v>
      </c>
      <c r="N129" s="320" t="s">
        <v>9419</v>
      </c>
      <c r="O129" s="320" t="s">
        <v>9420</v>
      </c>
      <c r="P129" s="320" t="s">
        <v>7382</v>
      </c>
      <c r="Q129" s="320" t="s">
        <v>7383</v>
      </c>
      <c r="R129" s="320" t="s">
        <v>7384</v>
      </c>
      <c r="S129" s="320" t="s">
        <v>9421</v>
      </c>
      <c r="T129" s="320" t="s">
        <v>9422</v>
      </c>
      <c r="U129" s="320" t="s">
        <v>9423</v>
      </c>
      <c r="V129" s="320" t="s">
        <v>9424</v>
      </c>
      <c r="W129" s="320" t="s">
        <v>9425</v>
      </c>
      <c r="X129" s="320" t="s">
        <v>9426</v>
      </c>
      <c r="Y129" s="320" t="s">
        <v>9427</v>
      </c>
      <c r="Z129" s="320" t="s">
        <v>9428</v>
      </c>
      <c r="AA129" s="320" t="s">
        <v>9429</v>
      </c>
      <c r="AB129" s="320" t="s">
        <v>9430</v>
      </c>
      <c r="AC129" s="320" t="s">
        <v>9431</v>
      </c>
      <c r="AD129" s="320" t="s">
        <v>9432</v>
      </c>
      <c r="AE129" s="320" t="s">
        <v>7397</v>
      </c>
      <c r="AF129" s="320" t="s">
        <v>9433</v>
      </c>
      <c r="AG129" s="320" t="s">
        <v>9230</v>
      </c>
      <c r="AH129" s="320" t="s">
        <v>9434</v>
      </c>
      <c r="AI129" s="320" t="s">
        <v>9435</v>
      </c>
      <c r="AJ129" s="320" t="s">
        <v>9436</v>
      </c>
      <c r="AK129" s="321" t="s">
        <v>7778</v>
      </c>
      <c r="AL129" s="322" t="s">
        <v>9437</v>
      </c>
    </row>
    <row r="130" spans="1:38" ht="15.75" x14ac:dyDescent="0.25">
      <c r="A130" s="318" t="s">
        <v>9532</v>
      </c>
      <c r="B130" s="296" t="str">
        <f t="shared" si="2"/>
        <v>Éthique, bientraitance et repas</v>
      </c>
      <c r="C130" s="319">
        <v>124</v>
      </c>
      <c r="D130" s="320" t="s">
        <v>1504</v>
      </c>
      <c r="E130" s="320">
        <v>87</v>
      </c>
      <c r="F130" s="320" t="s">
        <v>7372</v>
      </c>
      <c r="G130" s="320" t="s">
        <v>7373</v>
      </c>
      <c r="H130" s="320" t="s">
        <v>9483</v>
      </c>
      <c r="I130" s="320" t="s">
        <v>9484</v>
      </c>
      <c r="J130" s="320" t="s">
        <v>9532</v>
      </c>
      <c r="K130" s="320" t="s">
        <v>9533</v>
      </c>
      <c r="L130" s="320" t="s">
        <v>7663</v>
      </c>
      <c r="M130" s="320" t="s">
        <v>9534</v>
      </c>
      <c r="N130" s="320" t="s">
        <v>9535</v>
      </c>
      <c r="O130" s="320" t="s">
        <v>9536</v>
      </c>
      <c r="P130" s="320" t="s">
        <v>7382</v>
      </c>
      <c r="Q130" s="320" t="s">
        <v>7383</v>
      </c>
      <c r="R130" s="320" t="s">
        <v>7384</v>
      </c>
      <c r="S130" s="320" t="s">
        <v>9537</v>
      </c>
      <c r="T130" s="320" t="s">
        <v>9538</v>
      </c>
      <c r="U130" s="320" t="s">
        <v>9539</v>
      </c>
      <c r="V130" s="320" t="s">
        <v>9540</v>
      </c>
      <c r="W130" s="320" t="s">
        <v>9541</v>
      </c>
      <c r="X130" s="320" t="s">
        <v>9542</v>
      </c>
      <c r="Y130" s="320" t="s">
        <v>9543</v>
      </c>
      <c r="Z130" s="320" t="s">
        <v>9544</v>
      </c>
      <c r="AA130" s="320" t="s">
        <v>9545</v>
      </c>
      <c r="AB130" s="320" t="s">
        <v>9546</v>
      </c>
      <c r="AC130" s="320" t="s">
        <v>9547</v>
      </c>
      <c r="AD130" s="320" t="s">
        <v>9548</v>
      </c>
      <c r="AE130" s="320" t="s">
        <v>9502</v>
      </c>
      <c r="AF130" s="320" t="s">
        <v>9549</v>
      </c>
      <c r="AG130" s="320" t="s">
        <v>9550</v>
      </c>
      <c r="AH130" s="320" t="s">
        <v>9551</v>
      </c>
      <c r="AI130" s="320" t="s">
        <v>9552</v>
      </c>
      <c r="AJ130" s="320" t="s">
        <v>9553</v>
      </c>
      <c r="AK130" s="321" t="s">
        <v>7778</v>
      </c>
      <c r="AL130" s="322" t="s">
        <v>9554</v>
      </c>
    </row>
    <row r="131" spans="1:38" ht="15.75" x14ac:dyDescent="0.25">
      <c r="A131" s="318" t="s">
        <v>9555</v>
      </c>
      <c r="B131" s="296" t="str">
        <f t="shared" si="2"/>
        <v>Éthique, bientraitance et repas</v>
      </c>
      <c r="C131" s="319">
        <v>125</v>
      </c>
      <c r="D131" s="320" t="s">
        <v>1518</v>
      </c>
      <c r="E131" s="320">
        <v>88</v>
      </c>
      <c r="F131" s="320" t="s">
        <v>7372</v>
      </c>
      <c r="G131" s="320" t="s">
        <v>7373</v>
      </c>
      <c r="H131" s="320" t="s">
        <v>9483</v>
      </c>
      <c r="I131" s="320" t="s">
        <v>9484</v>
      </c>
      <c r="J131" s="320" t="s">
        <v>9555</v>
      </c>
      <c r="K131" s="320" t="s">
        <v>9556</v>
      </c>
      <c r="L131" s="320" t="s">
        <v>7663</v>
      </c>
      <c r="M131" s="320" t="s">
        <v>9557</v>
      </c>
      <c r="N131" s="320" t="s">
        <v>9558</v>
      </c>
      <c r="O131" s="320" t="s">
        <v>9559</v>
      </c>
      <c r="P131" s="320" t="s">
        <v>7382</v>
      </c>
      <c r="Q131" s="320" t="s">
        <v>7383</v>
      </c>
      <c r="R131" s="320" t="s">
        <v>7384</v>
      </c>
      <c r="S131" s="320" t="s">
        <v>9560</v>
      </c>
      <c r="T131" s="320" t="s">
        <v>9561</v>
      </c>
      <c r="U131" s="320" t="s">
        <v>9562</v>
      </c>
      <c r="V131" s="320" t="s">
        <v>9563</v>
      </c>
      <c r="W131" s="320" t="s">
        <v>9564</v>
      </c>
      <c r="X131" s="320" t="s">
        <v>9565</v>
      </c>
      <c r="Y131" s="320" t="s">
        <v>9566</v>
      </c>
      <c r="Z131" s="320" t="s">
        <v>9567</v>
      </c>
      <c r="AA131" s="320" t="s">
        <v>9568</v>
      </c>
      <c r="AB131" s="320" t="s">
        <v>9569</v>
      </c>
      <c r="AC131" s="320" t="s">
        <v>9570</v>
      </c>
      <c r="AD131" s="320" t="s">
        <v>9571</v>
      </c>
      <c r="AE131" s="320" t="s">
        <v>9502</v>
      </c>
      <c r="AF131" s="320" t="s">
        <v>9572</v>
      </c>
      <c r="AG131" s="320" t="s">
        <v>9573</v>
      </c>
      <c r="AH131" s="320" t="s">
        <v>9574</v>
      </c>
      <c r="AI131" s="320" t="s">
        <v>9575</v>
      </c>
      <c r="AJ131" s="320" t="s">
        <v>9576</v>
      </c>
      <c r="AK131" s="321" t="s">
        <v>7778</v>
      </c>
      <c r="AL131" s="322" t="s">
        <v>9577</v>
      </c>
    </row>
    <row r="132" spans="1:38" ht="15.75" x14ac:dyDescent="0.25">
      <c r="A132" s="318" t="s">
        <v>9578</v>
      </c>
      <c r="B132" s="296" t="str">
        <f t="shared" si="2"/>
        <v>Éthique, bientraitance et repas</v>
      </c>
      <c r="C132" s="319">
        <v>126</v>
      </c>
      <c r="D132" s="320" t="s">
        <v>1539</v>
      </c>
      <c r="E132" s="320">
        <v>89</v>
      </c>
      <c r="F132" s="320" t="s">
        <v>7372</v>
      </c>
      <c r="G132" s="320" t="s">
        <v>7373</v>
      </c>
      <c r="H132" s="320" t="s">
        <v>9483</v>
      </c>
      <c r="I132" s="320" t="s">
        <v>9484</v>
      </c>
      <c r="J132" s="320" t="s">
        <v>9578</v>
      </c>
      <c r="K132" s="320" t="s">
        <v>9579</v>
      </c>
      <c r="L132" s="320" t="s">
        <v>7663</v>
      </c>
      <c r="M132" s="320" t="s">
        <v>9580</v>
      </c>
      <c r="N132" s="320" t="s">
        <v>9581</v>
      </c>
      <c r="O132" s="320" t="s">
        <v>9582</v>
      </c>
      <c r="P132" s="320" t="s">
        <v>7382</v>
      </c>
      <c r="Q132" s="320" t="s">
        <v>7383</v>
      </c>
      <c r="R132" s="320" t="s">
        <v>7384</v>
      </c>
      <c r="S132" s="320" t="s">
        <v>9583</v>
      </c>
      <c r="T132" s="320" t="s">
        <v>9584</v>
      </c>
      <c r="U132" s="320" t="s">
        <v>9585</v>
      </c>
      <c r="V132" s="320" t="s">
        <v>9586</v>
      </c>
      <c r="W132" s="320" t="s">
        <v>9587</v>
      </c>
      <c r="X132" s="320" t="s">
        <v>9588</v>
      </c>
      <c r="Y132" s="320" t="s">
        <v>9589</v>
      </c>
      <c r="Z132" s="320" t="s">
        <v>9590</v>
      </c>
      <c r="AA132" s="320" t="s">
        <v>9591</v>
      </c>
      <c r="AB132" s="320" t="s">
        <v>9592</v>
      </c>
      <c r="AC132" s="320" t="s">
        <v>9593</v>
      </c>
      <c r="AD132" s="320" t="s">
        <v>9594</v>
      </c>
      <c r="AE132" s="320" t="s">
        <v>9502</v>
      </c>
      <c r="AF132" s="320" t="s">
        <v>9595</v>
      </c>
      <c r="AG132" s="320" t="s">
        <v>9596</v>
      </c>
      <c r="AH132" s="320" t="s">
        <v>9597</v>
      </c>
      <c r="AI132" s="320" t="s">
        <v>9598</v>
      </c>
      <c r="AJ132" s="320" t="s">
        <v>9599</v>
      </c>
      <c r="AK132" s="321" t="s">
        <v>7778</v>
      </c>
      <c r="AL132" s="322" t="s">
        <v>9600</v>
      </c>
    </row>
    <row r="133" spans="1:38" ht="15.75" x14ac:dyDescent="0.25">
      <c r="A133" s="318" t="s">
        <v>10526</v>
      </c>
      <c r="B133" s="296" t="str">
        <f t="shared" si="2"/>
        <v>Cadre réglementaire et ESMS</v>
      </c>
      <c r="C133" s="319">
        <v>127</v>
      </c>
      <c r="D133" s="320" t="s">
        <v>2211</v>
      </c>
      <c r="E133" s="320">
        <v>130</v>
      </c>
      <c r="F133" s="320" t="s">
        <v>7372</v>
      </c>
      <c r="G133" s="320" t="s">
        <v>10040</v>
      </c>
      <c r="H133" s="320" t="s">
        <v>10041</v>
      </c>
      <c r="I133" s="320" t="s">
        <v>10311</v>
      </c>
      <c r="J133" s="320" t="s">
        <v>10526</v>
      </c>
      <c r="K133" s="320" t="s">
        <v>10527</v>
      </c>
      <c r="L133" s="320" t="s">
        <v>7663</v>
      </c>
      <c r="M133" s="320" t="s">
        <v>10528</v>
      </c>
      <c r="N133" s="320" t="s">
        <v>10529</v>
      </c>
      <c r="O133" s="320" t="s">
        <v>10530</v>
      </c>
      <c r="P133" s="320" t="s">
        <v>7382</v>
      </c>
      <c r="Q133" s="320" t="s">
        <v>7383</v>
      </c>
      <c r="R133" s="320" t="s">
        <v>7384</v>
      </c>
      <c r="S133" s="320" t="s">
        <v>10531</v>
      </c>
      <c r="T133" s="320" t="s">
        <v>10532</v>
      </c>
      <c r="U133" s="320" t="s">
        <v>10533</v>
      </c>
      <c r="V133" s="320" t="s">
        <v>10534</v>
      </c>
      <c r="W133" s="320" t="s">
        <v>10535</v>
      </c>
      <c r="X133" s="320" t="s">
        <v>10536</v>
      </c>
      <c r="Y133" s="320" t="s">
        <v>10537</v>
      </c>
      <c r="Z133" s="320" t="s">
        <v>10538</v>
      </c>
      <c r="AA133" s="320" t="s">
        <v>10539</v>
      </c>
      <c r="AB133" s="320" t="s">
        <v>10540</v>
      </c>
      <c r="AC133" s="320" t="s">
        <v>10541</v>
      </c>
      <c r="AD133" s="320" t="s">
        <v>10542</v>
      </c>
      <c r="AE133" s="320" t="s">
        <v>10329</v>
      </c>
      <c r="AF133" s="320" t="s">
        <v>10543</v>
      </c>
      <c r="AG133" s="320" t="s">
        <v>10544</v>
      </c>
      <c r="AH133" s="320" t="s">
        <v>10545</v>
      </c>
      <c r="AI133" s="320" t="s">
        <v>10546</v>
      </c>
      <c r="AJ133" s="320" t="s">
        <v>10547</v>
      </c>
      <c r="AK133" s="321" t="s">
        <v>7778</v>
      </c>
      <c r="AL133" s="322" t="s">
        <v>10548</v>
      </c>
    </row>
    <row r="134" spans="1:38" ht="15.75" x14ac:dyDescent="0.25">
      <c r="A134" s="318" t="s">
        <v>11305</v>
      </c>
      <c r="B134" s="296" t="str">
        <f t="shared" si="2"/>
        <v>Textures et niveaux IDDSI</v>
      </c>
      <c r="C134" s="319">
        <v>128</v>
      </c>
      <c r="D134" s="320" t="s">
        <v>2665</v>
      </c>
      <c r="E134" s="320">
        <v>167</v>
      </c>
      <c r="F134" s="320" t="s">
        <v>7372</v>
      </c>
      <c r="G134" s="320" t="s">
        <v>7373</v>
      </c>
      <c r="H134" s="320" t="s">
        <v>7374</v>
      </c>
      <c r="I134" s="320" t="s">
        <v>11071</v>
      </c>
      <c r="J134" s="320" t="s">
        <v>11305</v>
      </c>
      <c r="K134" s="320" t="s">
        <v>11306</v>
      </c>
      <c r="L134" s="320" t="s">
        <v>2873</v>
      </c>
      <c r="M134" s="320" t="s">
        <v>11307</v>
      </c>
      <c r="N134" s="320" t="s">
        <v>11308</v>
      </c>
      <c r="O134" s="320" t="s">
        <v>11306</v>
      </c>
      <c r="P134" s="320" t="s">
        <v>7382</v>
      </c>
      <c r="Q134" s="320" t="s">
        <v>7383</v>
      </c>
      <c r="R134" s="320" t="s">
        <v>7384</v>
      </c>
      <c r="S134" s="320" t="s">
        <v>11309</v>
      </c>
      <c r="T134" s="320" t="s">
        <v>11310</v>
      </c>
      <c r="U134" s="320" t="s">
        <v>11311</v>
      </c>
      <c r="V134" s="320" t="s">
        <v>11077</v>
      </c>
      <c r="W134" s="320" t="s">
        <v>11078</v>
      </c>
      <c r="X134" s="320" t="s">
        <v>11079</v>
      </c>
      <c r="Y134" s="320" t="s">
        <v>11080</v>
      </c>
      <c r="Z134" s="320" t="s">
        <v>11081</v>
      </c>
      <c r="AA134" s="320" t="s">
        <v>11082</v>
      </c>
      <c r="AB134" s="320" t="s">
        <v>11083</v>
      </c>
      <c r="AC134" s="320" t="s">
        <v>11084</v>
      </c>
      <c r="AD134" s="320" t="s">
        <v>11085</v>
      </c>
      <c r="AE134" s="320" t="s">
        <v>7397</v>
      </c>
      <c r="AF134" s="320" t="s">
        <v>11298</v>
      </c>
      <c r="AG134" s="320" t="s">
        <v>11299</v>
      </c>
      <c r="AH134" s="320" t="s">
        <v>11312</v>
      </c>
      <c r="AI134" s="320" t="s">
        <v>11313</v>
      </c>
      <c r="AJ134" s="320" t="s">
        <v>11314</v>
      </c>
      <c r="AK134" s="321" t="s">
        <v>11303</v>
      </c>
      <c r="AL134" s="322" t="s">
        <v>11305</v>
      </c>
    </row>
    <row r="135" spans="1:38" ht="15.75" x14ac:dyDescent="0.25">
      <c r="A135" s="318" t="s">
        <v>11370</v>
      </c>
      <c r="B135" s="296" t="str">
        <f t="shared" si="2"/>
        <v>Éthique, bientraitance et repas</v>
      </c>
      <c r="C135" s="319">
        <v>129</v>
      </c>
      <c r="D135" s="320" t="s">
        <v>2731</v>
      </c>
      <c r="E135" s="320">
        <v>173</v>
      </c>
      <c r="F135" s="320" t="s">
        <v>7372</v>
      </c>
      <c r="G135" s="320" t="s">
        <v>7373</v>
      </c>
      <c r="H135" s="320" t="s">
        <v>9483</v>
      </c>
      <c r="I135" s="320" t="s">
        <v>11177</v>
      </c>
      <c r="J135" s="320" t="s">
        <v>11370</v>
      </c>
      <c r="K135" s="320" t="s">
        <v>11371</v>
      </c>
      <c r="L135" s="320" t="s">
        <v>7663</v>
      </c>
      <c r="M135" s="320" t="s">
        <v>11372</v>
      </c>
      <c r="N135" s="320" t="s">
        <v>11373</v>
      </c>
      <c r="O135" s="320" t="s">
        <v>11371</v>
      </c>
      <c r="P135" s="320" t="s">
        <v>7382</v>
      </c>
      <c r="Q135" s="320" t="s">
        <v>7383</v>
      </c>
      <c r="R135" s="320" t="s">
        <v>7384</v>
      </c>
      <c r="S135" s="320" t="s">
        <v>11374</v>
      </c>
      <c r="T135" s="320" t="s">
        <v>11375</v>
      </c>
      <c r="U135" s="320" t="s">
        <v>11376</v>
      </c>
      <c r="V135" s="320" t="s">
        <v>11183</v>
      </c>
      <c r="W135" s="320" t="s">
        <v>11184</v>
      </c>
      <c r="X135" s="320" t="s">
        <v>11185</v>
      </c>
      <c r="Y135" s="320" t="s">
        <v>11186</v>
      </c>
      <c r="Z135" s="320" t="s">
        <v>11187</v>
      </c>
      <c r="AA135" s="320" t="s">
        <v>11188</v>
      </c>
      <c r="AB135" s="320" t="s">
        <v>11189</v>
      </c>
      <c r="AC135" s="320" t="s">
        <v>11190</v>
      </c>
      <c r="AD135" s="320" t="s">
        <v>11191</v>
      </c>
      <c r="AE135" s="320" t="s">
        <v>9502</v>
      </c>
      <c r="AF135" s="320" t="s">
        <v>11298</v>
      </c>
      <c r="AG135" s="320" t="s">
        <v>11299</v>
      </c>
      <c r="AH135" s="320" t="s">
        <v>11377</v>
      </c>
      <c r="AI135" s="320" t="s">
        <v>11378</v>
      </c>
      <c r="AJ135" s="320" t="s">
        <v>11379</v>
      </c>
      <c r="AK135" s="321" t="s">
        <v>11303</v>
      </c>
      <c r="AL135" s="322" t="s">
        <v>11370</v>
      </c>
    </row>
    <row r="136" spans="1:38" ht="15.75" x14ac:dyDescent="0.25">
      <c r="A136" s="318" t="s">
        <v>11652</v>
      </c>
      <c r="B136" s="296" t="str">
        <f t="shared" ref="B136:B199" si="3">H136</f>
        <v>Production cuisine, hygiène et PMS</v>
      </c>
      <c r="C136" s="319">
        <v>130</v>
      </c>
      <c r="D136" s="320" t="s">
        <v>2979</v>
      </c>
      <c r="E136" s="320">
        <v>188</v>
      </c>
      <c r="F136" s="320" t="s">
        <v>7372</v>
      </c>
      <c r="G136" s="320" t="s">
        <v>11431</v>
      </c>
      <c r="H136" s="320" t="s">
        <v>8645</v>
      </c>
      <c r="I136" s="320" t="s">
        <v>11432</v>
      </c>
      <c r="J136" s="320" t="s">
        <v>11652</v>
      </c>
      <c r="K136" s="320" t="s">
        <v>11653</v>
      </c>
      <c r="L136" s="320" t="s">
        <v>7663</v>
      </c>
      <c r="M136" s="320" t="s">
        <v>11654</v>
      </c>
      <c r="N136" s="320" t="s">
        <v>11655</v>
      </c>
      <c r="O136" s="320" t="s">
        <v>11656</v>
      </c>
      <c r="P136" s="320" t="s">
        <v>7382</v>
      </c>
      <c r="Q136" s="320" t="s">
        <v>7383</v>
      </c>
      <c r="R136" s="320" t="s">
        <v>7384</v>
      </c>
      <c r="S136" s="320" t="s">
        <v>11657</v>
      </c>
      <c r="T136" s="320" t="s">
        <v>11658</v>
      </c>
      <c r="U136" s="320" t="s">
        <v>11659</v>
      </c>
      <c r="V136" s="320" t="s">
        <v>11660</v>
      </c>
      <c r="W136" s="320" t="s">
        <v>11661</v>
      </c>
      <c r="X136" s="320" t="s">
        <v>11662</v>
      </c>
      <c r="Y136" s="320" t="s">
        <v>11663</v>
      </c>
      <c r="Z136" s="320" t="s">
        <v>11664</v>
      </c>
      <c r="AA136" s="320" t="s">
        <v>11665</v>
      </c>
      <c r="AB136" s="320" t="s">
        <v>11666</v>
      </c>
      <c r="AC136" s="320" t="s">
        <v>11667</v>
      </c>
      <c r="AD136" s="320" t="s">
        <v>11668</v>
      </c>
      <c r="AE136" s="320" t="s">
        <v>11669</v>
      </c>
      <c r="AF136" s="320" t="s">
        <v>11451</v>
      </c>
      <c r="AG136" s="320" t="s">
        <v>11670</v>
      </c>
      <c r="AH136" s="320" t="s">
        <v>11671</v>
      </c>
      <c r="AI136" s="320" t="s">
        <v>11672</v>
      </c>
      <c r="AJ136" s="320" t="s">
        <v>11673</v>
      </c>
      <c r="AK136" s="321" t="s">
        <v>11456</v>
      </c>
      <c r="AL136" s="322" t="s">
        <v>11652</v>
      </c>
    </row>
    <row r="137" spans="1:38" ht="15.75" x14ac:dyDescent="0.25">
      <c r="A137" s="318" t="s">
        <v>10526</v>
      </c>
      <c r="B137" s="296" t="str">
        <f t="shared" si="3"/>
        <v>Production cuisine, hygiène et PMS</v>
      </c>
      <c r="C137" s="319">
        <v>131</v>
      </c>
      <c r="D137" s="320" t="s">
        <v>3001</v>
      </c>
      <c r="E137" s="320">
        <v>189</v>
      </c>
      <c r="F137" s="320" t="s">
        <v>7372</v>
      </c>
      <c r="G137" s="320" t="s">
        <v>11431</v>
      </c>
      <c r="H137" s="320" t="s">
        <v>8645</v>
      </c>
      <c r="I137" s="320" t="s">
        <v>11432</v>
      </c>
      <c r="J137" s="320" t="s">
        <v>10526</v>
      </c>
      <c r="K137" s="320" t="s">
        <v>11674</v>
      </c>
      <c r="L137" s="320" t="s">
        <v>7663</v>
      </c>
      <c r="M137" s="320" t="s">
        <v>11675</v>
      </c>
      <c r="N137" s="320" t="s">
        <v>11676</v>
      </c>
      <c r="O137" s="320" t="s">
        <v>11677</v>
      </c>
      <c r="P137" s="320" t="s">
        <v>7382</v>
      </c>
      <c r="Q137" s="320" t="s">
        <v>7383</v>
      </c>
      <c r="R137" s="320" t="s">
        <v>7384</v>
      </c>
      <c r="S137" s="320" t="s">
        <v>11678</v>
      </c>
      <c r="T137" s="320" t="s">
        <v>11679</v>
      </c>
      <c r="U137" s="320" t="s">
        <v>11680</v>
      </c>
      <c r="V137" s="320" t="s">
        <v>10534</v>
      </c>
      <c r="W137" s="320" t="s">
        <v>10535</v>
      </c>
      <c r="X137" s="320" t="s">
        <v>10536</v>
      </c>
      <c r="Y137" s="320" t="s">
        <v>10537</v>
      </c>
      <c r="Z137" s="320" t="s">
        <v>10538</v>
      </c>
      <c r="AA137" s="320" t="s">
        <v>10539</v>
      </c>
      <c r="AB137" s="320" t="s">
        <v>10540</v>
      </c>
      <c r="AC137" s="320" t="s">
        <v>10541</v>
      </c>
      <c r="AD137" s="320" t="s">
        <v>10542</v>
      </c>
      <c r="AE137" s="320" t="s">
        <v>11681</v>
      </c>
      <c r="AF137" s="320" t="s">
        <v>11451</v>
      </c>
      <c r="AG137" s="320" t="s">
        <v>11682</v>
      </c>
      <c r="AH137" s="320" t="s">
        <v>11683</v>
      </c>
      <c r="AI137" s="320" t="s">
        <v>11684</v>
      </c>
      <c r="AJ137" s="320" t="s">
        <v>11685</v>
      </c>
      <c r="AK137" s="321" t="s">
        <v>11456</v>
      </c>
      <c r="AL137" s="322" t="s">
        <v>10526</v>
      </c>
    </row>
    <row r="138" spans="1:38" ht="15.75" x14ac:dyDescent="0.25">
      <c r="A138" s="318" t="s">
        <v>12093</v>
      </c>
      <c r="B138" s="296" t="str">
        <f t="shared" si="3"/>
        <v>Santé, nutrition et hydratation</v>
      </c>
      <c r="C138" s="319">
        <v>132</v>
      </c>
      <c r="D138" s="320" t="s">
        <v>3538</v>
      </c>
      <c r="E138" s="320">
        <v>214</v>
      </c>
      <c r="F138" s="320" t="s">
        <v>11686</v>
      </c>
      <c r="G138" s="320" t="s">
        <v>11687</v>
      </c>
      <c r="H138" s="320" t="s">
        <v>8083</v>
      </c>
      <c r="I138" s="320" t="s">
        <v>12092</v>
      </c>
      <c r="J138" s="320" t="s">
        <v>12093</v>
      </c>
      <c r="K138" s="320" t="s">
        <v>12094</v>
      </c>
      <c r="L138" s="320" t="s">
        <v>11719</v>
      </c>
      <c r="M138" s="320" t="s">
        <v>12095</v>
      </c>
      <c r="N138" s="320" t="s">
        <v>11721</v>
      </c>
      <c r="O138" s="320" t="s">
        <v>12096</v>
      </c>
      <c r="P138" s="320" t="s">
        <v>11695</v>
      </c>
      <c r="Q138" s="320" t="s">
        <v>11696</v>
      </c>
      <c r="R138" s="320" t="s">
        <v>11697</v>
      </c>
      <c r="S138" s="320" t="s">
        <v>12097</v>
      </c>
      <c r="T138" s="320" t="s">
        <v>12098</v>
      </c>
      <c r="U138" s="320" t="s">
        <v>12099</v>
      </c>
      <c r="V138" s="320" t="s">
        <v>12100</v>
      </c>
      <c r="W138" s="320" t="s">
        <v>11702</v>
      </c>
      <c r="X138" s="320" t="s">
        <v>11703</v>
      </c>
      <c r="Y138" s="320" t="s">
        <v>12101</v>
      </c>
      <c r="Z138" s="320" t="s">
        <v>11705</v>
      </c>
      <c r="AA138" s="320" t="s">
        <v>11706</v>
      </c>
      <c r="AB138" s="320" t="s">
        <v>12102</v>
      </c>
      <c r="AC138" s="320" t="s">
        <v>11708</v>
      </c>
      <c r="AD138" s="320" t="s">
        <v>11709</v>
      </c>
      <c r="AE138" s="320" t="s">
        <v>12103</v>
      </c>
      <c r="AF138" s="320" t="s">
        <v>11711</v>
      </c>
      <c r="AG138" s="320" t="s">
        <v>12104</v>
      </c>
      <c r="AH138" s="320" t="s">
        <v>12105</v>
      </c>
      <c r="AI138" s="320" t="s">
        <v>12106</v>
      </c>
      <c r="AJ138" s="320" t="s">
        <v>12107</v>
      </c>
      <c r="AK138" s="321" t="s">
        <v>12108</v>
      </c>
      <c r="AL138" s="322" t="s">
        <v>12109</v>
      </c>
    </row>
    <row r="139" spans="1:38" ht="15.75" x14ac:dyDescent="0.25">
      <c r="A139" s="318" t="s">
        <v>12093</v>
      </c>
      <c r="B139" s="296" t="str">
        <f t="shared" si="3"/>
        <v>Santé, nutrition et hydratation</v>
      </c>
      <c r="C139" s="319">
        <v>133</v>
      </c>
      <c r="D139" s="320" t="s">
        <v>3561</v>
      </c>
      <c r="E139" s="320">
        <v>215</v>
      </c>
      <c r="F139" s="320" t="s">
        <v>11686</v>
      </c>
      <c r="G139" s="320" t="s">
        <v>11687</v>
      </c>
      <c r="H139" s="320" t="s">
        <v>8083</v>
      </c>
      <c r="I139" s="320" t="s">
        <v>12092</v>
      </c>
      <c r="J139" s="320" t="s">
        <v>12093</v>
      </c>
      <c r="K139" s="320" t="s">
        <v>12111</v>
      </c>
      <c r="L139" s="320" t="s">
        <v>11719</v>
      </c>
      <c r="M139" s="320" t="s">
        <v>12112</v>
      </c>
      <c r="N139" s="320" t="s">
        <v>11721</v>
      </c>
      <c r="O139" s="320" t="s">
        <v>12113</v>
      </c>
      <c r="P139" s="320" t="s">
        <v>11695</v>
      </c>
      <c r="Q139" s="320" t="s">
        <v>11696</v>
      </c>
      <c r="R139" s="320" t="s">
        <v>11697</v>
      </c>
      <c r="S139" s="320" t="s">
        <v>12114</v>
      </c>
      <c r="T139" s="320" t="s">
        <v>12115</v>
      </c>
      <c r="U139" s="320" t="s">
        <v>12116</v>
      </c>
      <c r="V139" s="320" t="s">
        <v>12100</v>
      </c>
      <c r="W139" s="320" t="s">
        <v>11702</v>
      </c>
      <c r="X139" s="320" t="s">
        <v>11703</v>
      </c>
      <c r="Y139" s="320" t="s">
        <v>12117</v>
      </c>
      <c r="Z139" s="320" t="s">
        <v>11705</v>
      </c>
      <c r="AA139" s="320" t="s">
        <v>11706</v>
      </c>
      <c r="AB139" s="320" t="s">
        <v>12118</v>
      </c>
      <c r="AC139" s="320" t="s">
        <v>11708</v>
      </c>
      <c r="AD139" s="320" t="s">
        <v>11709</v>
      </c>
      <c r="AE139" s="320" t="s">
        <v>12103</v>
      </c>
      <c r="AF139" s="320" t="s">
        <v>11711</v>
      </c>
      <c r="AG139" s="320" t="s">
        <v>12119</v>
      </c>
      <c r="AH139" s="320" t="s">
        <v>12120</v>
      </c>
      <c r="AI139" s="320" t="s">
        <v>12121</v>
      </c>
      <c r="AJ139" s="320" t="s">
        <v>12122</v>
      </c>
      <c r="AK139" s="321" t="s">
        <v>12108</v>
      </c>
      <c r="AL139" s="322" t="s">
        <v>12123</v>
      </c>
    </row>
    <row r="140" spans="1:38" ht="15.75" x14ac:dyDescent="0.25">
      <c r="A140" s="318" t="s">
        <v>12093</v>
      </c>
      <c r="B140" s="296" t="str">
        <f t="shared" si="3"/>
        <v>Santé, nutrition et hydratation</v>
      </c>
      <c r="C140" s="319">
        <v>134</v>
      </c>
      <c r="D140" s="320" t="s">
        <v>3583</v>
      </c>
      <c r="E140" s="320">
        <v>216</v>
      </c>
      <c r="F140" s="320" t="s">
        <v>11686</v>
      </c>
      <c r="G140" s="320" t="s">
        <v>11687</v>
      </c>
      <c r="H140" s="320" t="s">
        <v>8083</v>
      </c>
      <c r="I140" s="320" t="s">
        <v>12092</v>
      </c>
      <c r="J140" s="320" t="s">
        <v>12093</v>
      </c>
      <c r="K140" s="320" t="s">
        <v>12126</v>
      </c>
      <c r="L140" s="320" t="s">
        <v>12127</v>
      </c>
      <c r="M140" s="320" t="s">
        <v>12128</v>
      </c>
      <c r="N140" s="320" t="s">
        <v>12129</v>
      </c>
      <c r="O140" s="320" t="s">
        <v>12130</v>
      </c>
      <c r="P140" s="320" t="s">
        <v>11695</v>
      </c>
      <c r="Q140" s="320" t="s">
        <v>11696</v>
      </c>
      <c r="R140" s="320" t="s">
        <v>11697</v>
      </c>
      <c r="S140" s="320" t="s">
        <v>12131</v>
      </c>
      <c r="T140" s="320" t="s">
        <v>12132</v>
      </c>
      <c r="U140" s="320" t="s">
        <v>12133</v>
      </c>
      <c r="V140" s="320" t="s">
        <v>12134</v>
      </c>
      <c r="W140" s="320" t="s">
        <v>11702</v>
      </c>
      <c r="X140" s="320" t="s">
        <v>11703</v>
      </c>
      <c r="Y140" s="320" t="s">
        <v>12135</v>
      </c>
      <c r="Z140" s="320" t="s">
        <v>11705</v>
      </c>
      <c r="AA140" s="320" t="s">
        <v>11706</v>
      </c>
      <c r="AB140" s="320" t="s">
        <v>12136</v>
      </c>
      <c r="AC140" s="320" t="s">
        <v>11708</v>
      </c>
      <c r="AD140" s="320" t="s">
        <v>11709</v>
      </c>
      <c r="AE140" s="320" t="s">
        <v>12103</v>
      </c>
      <c r="AF140" s="320" t="s">
        <v>11711</v>
      </c>
      <c r="AG140" s="320" t="s">
        <v>12137</v>
      </c>
      <c r="AH140" s="320" t="s">
        <v>12138</v>
      </c>
      <c r="AI140" s="320" t="s">
        <v>12139</v>
      </c>
      <c r="AJ140" s="320" t="s">
        <v>12140</v>
      </c>
      <c r="AK140" s="321" t="s">
        <v>12108</v>
      </c>
      <c r="AL140" s="322" t="s">
        <v>12141</v>
      </c>
    </row>
    <row r="141" spans="1:38" ht="15.75" x14ac:dyDescent="0.25">
      <c r="A141" s="318" t="s">
        <v>12093</v>
      </c>
      <c r="B141" s="296" t="str">
        <f t="shared" si="3"/>
        <v>Santé, nutrition et hydratation</v>
      </c>
      <c r="C141" s="319">
        <v>135</v>
      </c>
      <c r="D141" s="320" t="s">
        <v>3608</v>
      </c>
      <c r="E141" s="320">
        <v>217</v>
      </c>
      <c r="F141" s="320" t="s">
        <v>11686</v>
      </c>
      <c r="G141" s="320" t="s">
        <v>11687</v>
      </c>
      <c r="H141" s="320" t="s">
        <v>8083</v>
      </c>
      <c r="I141" s="320" t="s">
        <v>12092</v>
      </c>
      <c r="J141" s="320" t="s">
        <v>12093</v>
      </c>
      <c r="K141" s="320" t="s">
        <v>12142</v>
      </c>
      <c r="L141" s="320" t="s">
        <v>12143</v>
      </c>
      <c r="M141" s="320" t="s">
        <v>12144</v>
      </c>
      <c r="N141" s="320" t="s">
        <v>12145</v>
      </c>
      <c r="O141" s="320" t="s">
        <v>12146</v>
      </c>
      <c r="P141" s="320" t="s">
        <v>11695</v>
      </c>
      <c r="Q141" s="320" t="s">
        <v>11696</v>
      </c>
      <c r="R141" s="320" t="s">
        <v>11697</v>
      </c>
      <c r="S141" s="320" t="s">
        <v>12147</v>
      </c>
      <c r="T141" s="320" t="s">
        <v>12148</v>
      </c>
      <c r="U141" s="320" t="s">
        <v>12149</v>
      </c>
      <c r="V141" s="320" t="s">
        <v>12150</v>
      </c>
      <c r="W141" s="320" t="s">
        <v>11702</v>
      </c>
      <c r="X141" s="320" t="s">
        <v>11703</v>
      </c>
      <c r="Y141" s="320" t="s">
        <v>12151</v>
      </c>
      <c r="Z141" s="320" t="s">
        <v>11705</v>
      </c>
      <c r="AA141" s="320" t="s">
        <v>11706</v>
      </c>
      <c r="AB141" s="320" t="s">
        <v>12152</v>
      </c>
      <c r="AC141" s="320" t="s">
        <v>11708</v>
      </c>
      <c r="AD141" s="320" t="s">
        <v>11709</v>
      </c>
      <c r="AE141" s="320" t="s">
        <v>12103</v>
      </c>
      <c r="AF141" s="320" t="s">
        <v>11711</v>
      </c>
      <c r="AG141" s="320" t="s">
        <v>12153</v>
      </c>
      <c r="AH141" s="320" t="s">
        <v>12154</v>
      </c>
      <c r="AI141" s="320" t="s">
        <v>12155</v>
      </c>
      <c r="AJ141" s="320" t="s">
        <v>12156</v>
      </c>
      <c r="AK141" s="321" t="s">
        <v>12108</v>
      </c>
      <c r="AL141" s="322" t="s">
        <v>12157</v>
      </c>
    </row>
    <row r="142" spans="1:38" ht="15.75" x14ac:dyDescent="0.25">
      <c r="A142" s="318" t="s">
        <v>12093</v>
      </c>
      <c r="B142" s="296" t="str">
        <f t="shared" si="3"/>
        <v>Santé, nutrition et hydratation</v>
      </c>
      <c r="C142" s="319">
        <v>136</v>
      </c>
      <c r="D142" s="320" t="s">
        <v>3630</v>
      </c>
      <c r="E142" s="320">
        <v>218</v>
      </c>
      <c r="F142" s="320" t="s">
        <v>11686</v>
      </c>
      <c r="G142" s="320" t="s">
        <v>11687</v>
      </c>
      <c r="H142" s="320" t="s">
        <v>8083</v>
      </c>
      <c r="I142" s="320" t="s">
        <v>12092</v>
      </c>
      <c r="J142" s="320" t="s">
        <v>12093</v>
      </c>
      <c r="K142" s="320" t="s">
        <v>12158</v>
      </c>
      <c r="L142" s="320" t="s">
        <v>12159</v>
      </c>
      <c r="M142" s="320" t="s">
        <v>12160</v>
      </c>
      <c r="N142" s="320" t="s">
        <v>12161</v>
      </c>
      <c r="O142" s="320" t="s">
        <v>12162</v>
      </c>
      <c r="P142" s="320" t="s">
        <v>11695</v>
      </c>
      <c r="Q142" s="320" t="s">
        <v>11696</v>
      </c>
      <c r="R142" s="320" t="s">
        <v>11697</v>
      </c>
      <c r="S142" s="320" t="s">
        <v>12163</v>
      </c>
      <c r="T142" s="320" t="s">
        <v>12164</v>
      </c>
      <c r="U142" s="320" t="s">
        <v>12165</v>
      </c>
      <c r="V142" s="320" t="s">
        <v>12166</v>
      </c>
      <c r="W142" s="320" t="s">
        <v>11702</v>
      </c>
      <c r="X142" s="320" t="s">
        <v>11703</v>
      </c>
      <c r="Y142" s="320" t="s">
        <v>12167</v>
      </c>
      <c r="Z142" s="320" t="s">
        <v>11705</v>
      </c>
      <c r="AA142" s="320" t="s">
        <v>11706</v>
      </c>
      <c r="AB142" s="320" t="s">
        <v>12168</v>
      </c>
      <c r="AC142" s="320" t="s">
        <v>11708</v>
      </c>
      <c r="AD142" s="320" t="s">
        <v>11709</v>
      </c>
      <c r="AE142" s="320" t="s">
        <v>12103</v>
      </c>
      <c r="AF142" s="320" t="s">
        <v>11711</v>
      </c>
      <c r="AG142" s="320" t="s">
        <v>12169</v>
      </c>
      <c r="AH142" s="320" t="s">
        <v>12170</v>
      </c>
      <c r="AI142" s="320" t="s">
        <v>12171</v>
      </c>
      <c r="AJ142" s="320" t="s">
        <v>12172</v>
      </c>
      <c r="AK142" s="321" t="s">
        <v>12108</v>
      </c>
      <c r="AL142" s="322" t="s">
        <v>12173</v>
      </c>
    </row>
    <row r="143" spans="1:38" ht="15.75" x14ac:dyDescent="0.25">
      <c r="A143" s="318" t="s">
        <v>12093</v>
      </c>
      <c r="B143" s="296" t="str">
        <f t="shared" si="3"/>
        <v>Santé, nutrition et hydratation</v>
      </c>
      <c r="C143" s="319">
        <v>137</v>
      </c>
      <c r="D143" s="320" t="s">
        <v>3652</v>
      </c>
      <c r="E143" s="320">
        <v>219</v>
      </c>
      <c r="F143" s="320" t="s">
        <v>11686</v>
      </c>
      <c r="G143" s="320" t="s">
        <v>11687</v>
      </c>
      <c r="H143" s="320" t="s">
        <v>8083</v>
      </c>
      <c r="I143" s="320" t="s">
        <v>12092</v>
      </c>
      <c r="J143" s="320" t="s">
        <v>12093</v>
      </c>
      <c r="K143" s="320" t="s">
        <v>12174</v>
      </c>
      <c r="L143" s="320" t="s">
        <v>12175</v>
      </c>
      <c r="M143" s="320" t="s">
        <v>12176</v>
      </c>
      <c r="N143" s="320" t="s">
        <v>12177</v>
      </c>
      <c r="O143" s="320" t="s">
        <v>12178</v>
      </c>
      <c r="P143" s="320" t="s">
        <v>11695</v>
      </c>
      <c r="Q143" s="320" t="s">
        <v>11696</v>
      </c>
      <c r="R143" s="320" t="s">
        <v>11697</v>
      </c>
      <c r="S143" s="320" t="s">
        <v>12179</v>
      </c>
      <c r="T143" s="320" t="s">
        <v>12180</v>
      </c>
      <c r="U143" s="320" t="s">
        <v>12181</v>
      </c>
      <c r="V143" s="320" t="s">
        <v>12182</v>
      </c>
      <c r="W143" s="320" t="s">
        <v>11702</v>
      </c>
      <c r="X143" s="320" t="s">
        <v>11703</v>
      </c>
      <c r="Y143" s="320" t="s">
        <v>12183</v>
      </c>
      <c r="Z143" s="320" t="s">
        <v>11705</v>
      </c>
      <c r="AA143" s="320" t="s">
        <v>11706</v>
      </c>
      <c r="AB143" s="320" t="s">
        <v>12184</v>
      </c>
      <c r="AC143" s="320" t="s">
        <v>11708</v>
      </c>
      <c r="AD143" s="320" t="s">
        <v>11709</v>
      </c>
      <c r="AE143" s="320" t="s">
        <v>12103</v>
      </c>
      <c r="AF143" s="320" t="s">
        <v>11711</v>
      </c>
      <c r="AG143" s="320" t="s">
        <v>12185</v>
      </c>
      <c r="AH143" s="320" t="s">
        <v>12186</v>
      </c>
      <c r="AI143" s="320" t="s">
        <v>12187</v>
      </c>
      <c r="AJ143" s="320" t="s">
        <v>12188</v>
      </c>
      <c r="AK143" s="321" t="s">
        <v>12108</v>
      </c>
      <c r="AL143" s="322" t="s">
        <v>12189</v>
      </c>
    </row>
    <row r="144" spans="1:38" ht="15.75" x14ac:dyDescent="0.25">
      <c r="A144" s="318" t="s">
        <v>12093</v>
      </c>
      <c r="B144" s="296" t="str">
        <f t="shared" si="3"/>
        <v>Santé, nutrition et hydratation</v>
      </c>
      <c r="C144" s="319">
        <v>138</v>
      </c>
      <c r="D144" s="320" t="s">
        <v>3672</v>
      </c>
      <c r="E144" s="320">
        <v>220</v>
      </c>
      <c r="F144" s="320" t="s">
        <v>11686</v>
      </c>
      <c r="G144" s="320" t="s">
        <v>11687</v>
      </c>
      <c r="H144" s="320" t="s">
        <v>8083</v>
      </c>
      <c r="I144" s="320" t="s">
        <v>12092</v>
      </c>
      <c r="J144" s="320" t="s">
        <v>12093</v>
      </c>
      <c r="K144" s="320" t="s">
        <v>12190</v>
      </c>
      <c r="L144" s="320" t="s">
        <v>12191</v>
      </c>
      <c r="M144" s="320" t="s">
        <v>12192</v>
      </c>
      <c r="N144" s="320" t="s">
        <v>12193</v>
      </c>
      <c r="O144" s="320" t="s">
        <v>12194</v>
      </c>
      <c r="P144" s="320" t="s">
        <v>11695</v>
      </c>
      <c r="Q144" s="320" t="s">
        <v>11696</v>
      </c>
      <c r="R144" s="320" t="s">
        <v>11697</v>
      </c>
      <c r="S144" s="320" t="s">
        <v>12195</v>
      </c>
      <c r="T144" s="320" t="s">
        <v>12196</v>
      </c>
      <c r="U144" s="320" t="s">
        <v>12197</v>
      </c>
      <c r="V144" s="320" t="s">
        <v>12198</v>
      </c>
      <c r="W144" s="320" t="s">
        <v>11702</v>
      </c>
      <c r="X144" s="320" t="s">
        <v>11703</v>
      </c>
      <c r="Y144" s="320" t="s">
        <v>12199</v>
      </c>
      <c r="Z144" s="320" t="s">
        <v>11705</v>
      </c>
      <c r="AA144" s="320" t="s">
        <v>11706</v>
      </c>
      <c r="AB144" s="320" t="s">
        <v>12200</v>
      </c>
      <c r="AC144" s="320" t="s">
        <v>11708</v>
      </c>
      <c r="AD144" s="320" t="s">
        <v>11709</v>
      </c>
      <c r="AE144" s="320" t="s">
        <v>12103</v>
      </c>
      <c r="AF144" s="320" t="s">
        <v>11711</v>
      </c>
      <c r="AG144" s="320" t="s">
        <v>12201</v>
      </c>
      <c r="AH144" s="320" t="s">
        <v>12202</v>
      </c>
      <c r="AI144" s="320" t="s">
        <v>12203</v>
      </c>
      <c r="AJ144" s="320" t="s">
        <v>12204</v>
      </c>
      <c r="AK144" s="321" t="s">
        <v>12108</v>
      </c>
      <c r="AL144" s="322" t="s">
        <v>12205</v>
      </c>
    </row>
    <row r="145" spans="1:38" ht="15.75" x14ac:dyDescent="0.25">
      <c r="A145" s="318" t="s">
        <v>12093</v>
      </c>
      <c r="B145" s="296" t="str">
        <f t="shared" si="3"/>
        <v>Santé, nutrition et hydratation</v>
      </c>
      <c r="C145" s="319">
        <v>139</v>
      </c>
      <c r="D145" s="320" t="s">
        <v>3691</v>
      </c>
      <c r="E145" s="320">
        <v>221</v>
      </c>
      <c r="F145" s="320" t="s">
        <v>11686</v>
      </c>
      <c r="G145" s="320" t="s">
        <v>11687</v>
      </c>
      <c r="H145" s="320" t="s">
        <v>8083</v>
      </c>
      <c r="I145" s="320" t="s">
        <v>12092</v>
      </c>
      <c r="J145" s="320" t="s">
        <v>12093</v>
      </c>
      <c r="K145" s="320" t="s">
        <v>12206</v>
      </c>
      <c r="L145" s="320" t="s">
        <v>12207</v>
      </c>
      <c r="M145" s="320" t="s">
        <v>12208</v>
      </c>
      <c r="N145" s="320" t="s">
        <v>12209</v>
      </c>
      <c r="O145" s="320" t="s">
        <v>12210</v>
      </c>
      <c r="P145" s="320" t="s">
        <v>11695</v>
      </c>
      <c r="Q145" s="320" t="s">
        <v>11696</v>
      </c>
      <c r="R145" s="320" t="s">
        <v>11697</v>
      </c>
      <c r="S145" s="320" t="s">
        <v>12211</v>
      </c>
      <c r="T145" s="320" t="s">
        <v>12212</v>
      </c>
      <c r="U145" s="320" t="s">
        <v>12213</v>
      </c>
      <c r="V145" s="320" t="s">
        <v>11805</v>
      </c>
      <c r="W145" s="320" t="s">
        <v>11702</v>
      </c>
      <c r="X145" s="320" t="s">
        <v>11703</v>
      </c>
      <c r="Y145" s="320" t="s">
        <v>12214</v>
      </c>
      <c r="Z145" s="320" t="s">
        <v>11705</v>
      </c>
      <c r="AA145" s="320" t="s">
        <v>11706</v>
      </c>
      <c r="AB145" s="320" t="s">
        <v>12215</v>
      </c>
      <c r="AC145" s="320" t="s">
        <v>11708</v>
      </c>
      <c r="AD145" s="320" t="s">
        <v>11709</v>
      </c>
      <c r="AE145" s="320" t="s">
        <v>12103</v>
      </c>
      <c r="AF145" s="320" t="s">
        <v>11711</v>
      </c>
      <c r="AG145" s="320" t="s">
        <v>12216</v>
      </c>
      <c r="AH145" s="320" t="s">
        <v>12217</v>
      </c>
      <c r="AI145" s="320" t="s">
        <v>12218</v>
      </c>
      <c r="AJ145" s="320" t="s">
        <v>12219</v>
      </c>
      <c r="AK145" s="321" t="s">
        <v>12108</v>
      </c>
      <c r="AL145" s="322" t="s">
        <v>12220</v>
      </c>
    </row>
    <row r="146" spans="1:38" ht="15.75" x14ac:dyDescent="0.25">
      <c r="A146" s="318" t="s">
        <v>7506</v>
      </c>
      <c r="B146" s="296" t="str">
        <f t="shared" si="3"/>
        <v>Textures et niveaux IDDSI</v>
      </c>
      <c r="C146" s="319">
        <v>140</v>
      </c>
      <c r="D146" s="320" t="s">
        <v>167</v>
      </c>
      <c r="E146" s="320">
        <v>5</v>
      </c>
      <c r="F146" s="320" t="s">
        <v>7372</v>
      </c>
      <c r="G146" s="320" t="s">
        <v>7373</v>
      </c>
      <c r="H146" s="320" t="s">
        <v>7374</v>
      </c>
      <c r="I146" s="320" t="s">
        <v>7375</v>
      </c>
      <c r="J146" s="320" t="s">
        <v>7506</v>
      </c>
      <c r="K146" s="320" t="s">
        <v>7507</v>
      </c>
      <c r="L146" s="320" t="s">
        <v>2873</v>
      </c>
      <c r="M146" s="320" t="s">
        <v>7508</v>
      </c>
      <c r="N146" s="320" t="s">
        <v>7509</v>
      </c>
      <c r="O146" s="320" t="s">
        <v>7510</v>
      </c>
      <c r="P146" s="320" t="s">
        <v>7382</v>
      </c>
      <c r="Q146" s="320" t="s">
        <v>7383</v>
      </c>
      <c r="R146" s="320" t="s">
        <v>7384</v>
      </c>
      <c r="S146" s="320" t="s">
        <v>7511</v>
      </c>
      <c r="T146" s="320" t="s">
        <v>7512</v>
      </c>
      <c r="U146" s="320" t="s">
        <v>7513</v>
      </c>
      <c r="V146" s="320" t="s">
        <v>7514</v>
      </c>
      <c r="W146" s="320" t="s">
        <v>7515</v>
      </c>
      <c r="X146" s="320" t="s">
        <v>7516</v>
      </c>
      <c r="Y146" s="320" t="s">
        <v>7517</v>
      </c>
      <c r="Z146" s="320" t="s">
        <v>7518</v>
      </c>
      <c r="AA146" s="320" t="s">
        <v>7519</v>
      </c>
      <c r="AB146" s="320" t="s">
        <v>7520</v>
      </c>
      <c r="AC146" s="320" t="s">
        <v>7521</v>
      </c>
      <c r="AD146" s="320" t="s">
        <v>7522</v>
      </c>
      <c r="AE146" s="320" t="s">
        <v>7397</v>
      </c>
      <c r="AF146" s="320" t="s">
        <v>7523</v>
      </c>
      <c r="AG146" s="320" t="s">
        <v>7524</v>
      </c>
      <c r="AH146" s="320" t="s">
        <v>7525</v>
      </c>
      <c r="AI146" s="320" t="s">
        <v>7526</v>
      </c>
      <c r="AJ146" s="320" t="s">
        <v>7527</v>
      </c>
      <c r="AK146" s="321" t="s">
        <v>7437</v>
      </c>
      <c r="AL146" s="322" t="s">
        <v>7528</v>
      </c>
    </row>
    <row r="147" spans="1:38" ht="15.75" x14ac:dyDescent="0.25">
      <c r="A147" s="318" t="s">
        <v>7538</v>
      </c>
      <c r="B147" s="296" t="str">
        <f t="shared" si="3"/>
        <v>Textures et niveaux IDDSI</v>
      </c>
      <c r="C147" s="319">
        <v>141</v>
      </c>
      <c r="D147" s="320" t="s">
        <v>187</v>
      </c>
      <c r="E147" s="320">
        <v>6</v>
      </c>
      <c r="F147" s="320" t="s">
        <v>7372</v>
      </c>
      <c r="G147" s="320" t="s">
        <v>7373</v>
      </c>
      <c r="H147" s="320" t="s">
        <v>7374</v>
      </c>
      <c r="I147" s="320" t="s">
        <v>7375</v>
      </c>
      <c r="J147" s="320" t="s">
        <v>7538</v>
      </c>
      <c r="K147" s="320" t="s">
        <v>7539</v>
      </c>
      <c r="L147" s="320" t="s">
        <v>7540</v>
      </c>
      <c r="M147" s="320" t="s">
        <v>7541</v>
      </c>
      <c r="N147" s="320" t="s">
        <v>7542</v>
      </c>
      <c r="O147" s="320" t="s">
        <v>7543</v>
      </c>
      <c r="P147" s="320" t="s">
        <v>7382</v>
      </c>
      <c r="Q147" s="320" t="s">
        <v>7383</v>
      </c>
      <c r="R147" s="320" t="s">
        <v>7384</v>
      </c>
      <c r="S147" s="320" t="s">
        <v>7544</v>
      </c>
      <c r="T147" s="320" t="s">
        <v>7545</v>
      </c>
      <c r="U147" s="320" t="s">
        <v>7546</v>
      </c>
      <c r="V147" s="320" t="s">
        <v>7547</v>
      </c>
      <c r="W147" s="320" t="s">
        <v>7548</v>
      </c>
      <c r="X147" s="320" t="s">
        <v>7549</v>
      </c>
      <c r="Y147" s="320" t="s">
        <v>7550</v>
      </c>
      <c r="Z147" s="320" t="s">
        <v>7551</v>
      </c>
      <c r="AA147" s="320" t="s">
        <v>7552</v>
      </c>
      <c r="AB147" s="320" t="s">
        <v>7553</v>
      </c>
      <c r="AC147" s="320" t="s">
        <v>7554</v>
      </c>
      <c r="AD147" s="320" t="s">
        <v>7555</v>
      </c>
      <c r="AE147" s="320" t="s">
        <v>7397</v>
      </c>
      <c r="AF147" s="320" t="s">
        <v>7556</v>
      </c>
      <c r="AG147" s="320" t="s">
        <v>7557</v>
      </c>
      <c r="AH147" s="320" t="s">
        <v>7558</v>
      </c>
      <c r="AI147" s="320" t="s">
        <v>7559</v>
      </c>
      <c r="AJ147" s="320" t="s">
        <v>7560</v>
      </c>
      <c r="AK147" s="321" t="s">
        <v>7403</v>
      </c>
      <c r="AL147" s="322" t="s">
        <v>7561</v>
      </c>
    </row>
    <row r="148" spans="1:38" ht="15.75" x14ac:dyDescent="0.25">
      <c r="A148" s="318" t="s">
        <v>7565</v>
      </c>
      <c r="B148" s="296" t="str">
        <f t="shared" si="3"/>
        <v>Textures et niveaux IDDSI</v>
      </c>
      <c r="C148" s="319">
        <v>142</v>
      </c>
      <c r="D148" s="320" t="s">
        <v>207</v>
      </c>
      <c r="E148" s="320">
        <v>7</v>
      </c>
      <c r="F148" s="320" t="s">
        <v>7372</v>
      </c>
      <c r="G148" s="320" t="s">
        <v>7373</v>
      </c>
      <c r="H148" s="320" t="s">
        <v>7374</v>
      </c>
      <c r="I148" s="320" t="s">
        <v>7375</v>
      </c>
      <c r="J148" s="320" t="s">
        <v>7565</v>
      </c>
      <c r="K148" s="320" t="s">
        <v>7566</v>
      </c>
      <c r="L148" s="320" t="s">
        <v>7567</v>
      </c>
      <c r="M148" s="320" t="s">
        <v>7568</v>
      </c>
      <c r="N148" s="320" t="s">
        <v>7569</v>
      </c>
      <c r="O148" s="320" t="s">
        <v>7570</v>
      </c>
      <c r="P148" s="320" t="s">
        <v>7382</v>
      </c>
      <c r="Q148" s="320" t="s">
        <v>7383</v>
      </c>
      <c r="R148" s="320" t="s">
        <v>7384</v>
      </c>
      <c r="S148" s="320" t="s">
        <v>7571</v>
      </c>
      <c r="T148" s="320" t="s">
        <v>7572</v>
      </c>
      <c r="U148" s="320" t="s">
        <v>7573</v>
      </c>
      <c r="V148" s="320" t="s">
        <v>7574</v>
      </c>
      <c r="W148" s="320" t="s">
        <v>7575</v>
      </c>
      <c r="X148" s="320" t="s">
        <v>7576</v>
      </c>
      <c r="Y148" s="320" t="s">
        <v>7577</v>
      </c>
      <c r="Z148" s="320" t="s">
        <v>7578</v>
      </c>
      <c r="AA148" s="320" t="s">
        <v>7579</v>
      </c>
      <c r="AB148" s="320" t="s">
        <v>7580</v>
      </c>
      <c r="AC148" s="320" t="s">
        <v>7581</v>
      </c>
      <c r="AD148" s="320" t="s">
        <v>7582</v>
      </c>
      <c r="AE148" s="320" t="s">
        <v>7397</v>
      </c>
      <c r="AF148" s="320" t="s">
        <v>7583</v>
      </c>
      <c r="AG148" s="320" t="s">
        <v>7584</v>
      </c>
      <c r="AH148" s="320" t="s">
        <v>7585</v>
      </c>
      <c r="AI148" s="320" t="s">
        <v>7586</v>
      </c>
      <c r="AJ148" s="320" t="s">
        <v>7587</v>
      </c>
      <c r="AK148" s="321" t="s">
        <v>7437</v>
      </c>
      <c r="AL148" s="322" t="s">
        <v>7588</v>
      </c>
    </row>
    <row r="149" spans="1:38" ht="15.75" x14ac:dyDescent="0.25">
      <c r="A149" s="318" t="s">
        <v>2396</v>
      </c>
      <c r="B149" s="296" t="str">
        <f t="shared" si="3"/>
        <v>Textures et niveaux IDDSI</v>
      </c>
      <c r="C149" s="319">
        <v>143</v>
      </c>
      <c r="D149" s="320" t="s">
        <v>227</v>
      </c>
      <c r="E149" s="320">
        <v>8</v>
      </c>
      <c r="F149" s="320" t="s">
        <v>7372</v>
      </c>
      <c r="G149" s="320" t="s">
        <v>7373</v>
      </c>
      <c r="H149" s="320" t="s">
        <v>7374</v>
      </c>
      <c r="I149" s="320" t="s">
        <v>7375</v>
      </c>
      <c r="J149" s="320" t="s">
        <v>2396</v>
      </c>
      <c r="K149" s="320" t="s">
        <v>7597</v>
      </c>
      <c r="L149" s="320" t="s">
        <v>7598</v>
      </c>
      <c r="M149" s="320" t="s">
        <v>7599</v>
      </c>
      <c r="N149" s="320" t="s">
        <v>7600</v>
      </c>
      <c r="O149" s="320" t="s">
        <v>7601</v>
      </c>
      <c r="P149" s="320" t="s">
        <v>7382</v>
      </c>
      <c r="Q149" s="320" t="s">
        <v>7383</v>
      </c>
      <c r="R149" s="320" t="s">
        <v>7384</v>
      </c>
      <c r="S149" s="320" t="s">
        <v>7602</v>
      </c>
      <c r="T149" s="320" t="s">
        <v>7603</v>
      </c>
      <c r="U149" s="320" t="s">
        <v>7604</v>
      </c>
      <c r="V149" s="320" t="s">
        <v>7605</v>
      </c>
      <c r="W149" s="320" t="s">
        <v>7606</v>
      </c>
      <c r="X149" s="320" t="s">
        <v>7607</v>
      </c>
      <c r="Y149" s="320" t="s">
        <v>7608</v>
      </c>
      <c r="Z149" s="320" t="s">
        <v>7609</v>
      </c>
      <c r="AA149" s="320" t="s">
        <v>7610</v>
      </c>
      <c r="AB149" s="320" t="s">
        <v>7611</v>
      </c>
      <c r="AC149" s="320" t="s">
        <v>7612</v>
      </c>
      <c r="AD149" s="320" t="s">
        <v>7613</v>
      </c>
      <c r="AE149" s="320" t="s">
        <v>7397</v>
      </c>
      <c r="AF149" s="320" t="s">
        <v>7614</v>
      </c>
      <c r="AG149" s="320" t="s">
        <v>7615</v>
      </c>
      <c r="AH149" s="320" t="s">
        <v>7616</v>
      </c>
      <c r="AI149" s="320" t="s">
        <v>7617</v>
      </c>
      <c r="AJ149" s="320" t="s">
        <v>7618</v>
      </c>
      <c r="AK149" s="321" t="s">
        <v>7403</v>
      </c>
      <c r="AL149" s="322" t="s">
        <v>7619</v>
      </c>
    </row>
    <row r="150" spans="1:38" ht="15.75" x14ac:dyDescent="0.25">
      <c r="A150" s="318" t="s">
        <v>10361</v>
      </c>
      <c r="B150" s="296" t="str">
        <f t="shared" si="3"/>
        <v>Cadre réglementaire et ESMS</v>
      </c>
      <c r="C150" s="319">
        <v>144</v>
      </c>
      <c r="D150" s="320" t="s">
        <v>2130</v>
      </c>
      <c r="E150" s="320">
        <v>123</v>
      </c>
      <c r="F150" s="320" t="s">
        <v>7372</v>
      </c>
      <c r="G150" s="320" t="s">
        <v>10040</v>
      </c>
      <c r="H150" s="320" t="s">
        <v>10041</v>
      </c>
      <c r="I150" s="320" t="s">
        <v>10311</v>
      </c>
      <c r="J150" s="320" t="s">
        <v>10361</v>
      </c>
      <c r="K150" s="320" t="s">
        <v>10362</v>
      </c>
      <c r="L150" s="320" t="s">
        <v>7663</v>
      </c>
      <c r="M150" s="320" t="s">
        <v>10363</v>
      </c>
      <c r="N150" s="320" t="s">
        <v>10364</v>
      </c>
      <c r="O150" s="320" t="s">
        <v>10365</v>
      </c>
      <c r="P150" s="320" t="s">
        <v>7382</v>
      </c>
      <c r="Q150" s="320" t="s">
        <v>7383</v>
      </c>
      <c r="R150" s="320" t="s">
        <v>7384</v>
      </c>
      <c r="S150" s="320" t="s">
        <v>10366</v>
      </c>
      <c r="T150" s="320" t="s">
        <v>10367</v>
      </c>
      <c r="U150" s="320" t="s">
        <v>10368</v>
      </c>
      <c r="V150" s="320" t="s">
        <v>10369</v>
      </c>
      <c r="W150" s="320" t="s">
        <v>10370</v>
      </c>
      <c r="X150" s="320" t="s">
        <v>10371</v>
      </c>
      <c r="Y150" s="320" t="s">
        <v>10372</v>
      </c>
      <c r="Z150" s="320" t="s">
        <v>10373</v>
      </c>
      <c r="AA150" s="320" t="s">
        <v>10374</v>
      </c>
      <c r="AB150" s="320" t="s">
        <v>10375</v>
      </c>
      <c r="AC150" s="320" t="s">
        <v>10376</v>
      </c>
      <c r="AD150" s="320" t="s">
        <v>10377</v>
      </c>
      <c r="AE150" s="320" t="s">
        <v>10329</v>
      </c>
      <c r="AF150" s="320" t="s">
        <v>10378</v>
      </c>
      <c r="AG150" s="320" t="s">
        <v>10379</v>
      </c>
      <c r="AH150" s="320" t="s">
        <v>10380</v>
      </c>
      <c r="AI150" s="320" t="s">
        <v>10381</v>
      </c>
      <c r="AJ150" s="320" t="s">
        <v>10382</v>
      </c>
      <c r="AK150" s="321" t="s">
        <v>7778</v>
      </c>
      <c r="AL150" s="322" t="s">
        <v>10383</v>
      </c>
    </row>
    <row r="151" spans="1:38" ht="15.75" x14ac:dyDescent="0.25">
      <c r="A151" s="318" t="s">
        <v>10616</v>
      </c>
      <c r="B151" s="296" t="str">
        <f t="shared" si="3"/>
        <v>Allergènes, régimes et traçabilité convive</v>
      </c>
      <c r="C151" s="319">
        <v>145</v>
      </c>
      <c r="D151" s="320" t="s">
        <v>2256</v>
      </c>
      <c r="E151" s="320">
        <v>134</v>
      </c>
      <c r="F151" s="320" t="s">
        <v>7372</v>
      </c>
      <c r="G151" s="320" t="s">
        <v>7373</v>
      </c>
      <c r="H151" s="320" t="s">
        <v>10549</v>
      </c>
      <c r="I151" s="320" t="s">
        <v>10550</v>
      </c>
      <c r="J151" s="320" t="s">
        <v>10616</v>
      </c>
      <c r="K151" s="320" t="s">
        <v>10617</v>
      </c>
      <c r="L151" s="320" t="s">
        <v>7663</v>
      </c>
      <c r="M151" s="320" t="s">
        <v>10618</v>
      </c>
      <c r="N151" s="320" t="s">
        <v>10619</v>
      </c>
      <c r="O151" s="320" t="s">
        <v>10620</v>
      </c>
      <c r="P151" s="320" t="s">
        <v>7382</v>
      </c>
      <c r="Q151" s="320" t="s">
        <v>7383</v>
      </c>
      <c r="R151" s="320" t="s">
        <v>7384</v>
      </c>
      <c r="S151" s="320" t="s">
        <v>10621</v>
      </c>
      <c r="T151" s="320" t="s">
        <v>10622</v>
      </c>
      <c r="U151" s="320" t="s">
        <v>10623</v>
      </c>
      <c r="V151" s="320" t="s">
        <v>10624</v>
      </c>
      <c r="W151" s="320" t="s">
        <v>10625</v>
      </c>
      <c r="X151" s="320" t="s">
        <v>10626</v>
      </c>
      <c r="Y151" s="320" t="s">
        <v>10627</v>
      </c>
      <c r="Z151" s="320" t="s">
        <v>10628</v>
      </c>
      <c r="AA151" s="320" t="s">
        <v>10629</v>
      </c>
      <c r="AB151" s="320" t="s">
        <v>10630</v>
      </c>
      <c r="AC151" s="320" t="s">
        <v>10631</v>
      </c>
      <c r="AD151" s="320" t="s">
        <v>10632</v>
      </c>
      <c r="AE151" s="320" t="s">
        <v>7970</v>
      </c>
      <c r="AF151" s="320" t="s">
        <v>10633</v>
      </c>
      <c r="AG151" s="320" t="s">
        <v>9230</v>
      </c>
      <c r="AH151" s="320" t="s">
        <v>10634</v>
      </c>
      <c r="AI151" s="320" t="s">
        <v>10635</v>
      </c>
      <c r="AJ151" s="320" t="s">
        <v>10636</v>
      </c>
      <c r="AK151" s="321" t="s">
        <v>7778</v>
      </c>
      <c r="AL151" s="322" t="s">
        <v>10637</v>
      </c>
    </row>
    <row r="152" spans="1:38" ht="15.75" x14ac:dyDescent="0.25">
      <c r="A152" s="318" t="s">
        <v>11291</v>
      </c>
      <c r="B152" s="296" t="str">
        <f t="shared" si="3"/>
        <v>Textures et niveaux IDDSI</v>
      </c>
      <c r="C152" s="319">
        <v>146</v>
      </c>
      <c r="D152" s="320" t="s">
        <v>2647</v>
      </c>
      <c r="E152" s="320">
        <v>166</v>
      </c>
      <c r="F152" s="320" t="s">
        <v>7372</v>
      </c>
      <c r="G152" s="320" t="s">
        <v>7373</v>
      </c>
      <c r="H152" s="320" t="s">
        <v>7374</v>
      </c>
      <c r="I152" s="320" t="s">
        <v>11071</v>
      </c>
      <c r="J152" s="320" t="s">
        <v>11291</v>
      </c>
      <c r="K152" s="320" t="s">
        <v>11292</v>
      </c>
      <c r="L152" s="320" t="s">
        <v>7663</v>
      </c>
      <c r="M152" s="320" t="s">
        <v>11293</v>
      </c>
      <c r="N152" s="320" t="s">
        <v>11294</v>
      </c>
      <c r="O152" s="320" t="s">
        <v>11292</v>
      </c>
      <c r="P152" s="320" t="s">
        <v>7382</v>
      </c>
      <c r="Q152" s="320" t="s">
        <v>7383</v>
      </c>
      <c r="R152" s="320" t="s">
        <v>7384</v>
      </c>
      <c r="S152" s="320" t="s">
        <v>11295</v>
      </c>
      <c r="T152" s="320" t="s">
        <v>11296</v>
      </c>
      <c r="U152" s="320" t="s">
        <v>11297</v>
      </c>
      <c r="V152" s="320" t="s">
        <v>11077</v>
      </c>
      <c r="W152" s="320" t="s">
        <v>11078</v>
      </c>
      <c r="X152" s="320" t="s">
        <v>11079</v>
      </c>
      <c r="Y152" s="320" t="s">
        <v>11080</v>
      </c>
      <c r="Z152" s="320" t="s">
        <v>11081</v>
      </c>
      <c r="AA152" s="320" t="s">
        <v>11082</v>
      </c>
      <c r="AB152" s="320" t="s">
        <v>11083</v>
      </c>
      <c r="AC152" s="320" t="s">
        <v>11084</v>
      </c>
      <c r="AD152" s="320" t="s">
        <v>11085</v>
      </c>
      <c r="AE152" s="320" t="s">
        <v>7397</v>
      </c>
      <c r="AF152" s="320" t="s">
        <v>11298</v>
      </c>
      <c r="AG152" s="320" t="s">
        <v>11299</v>
      </c>
      <c r="AH152" s="320" t="s">
        <v>11300</v>
      </c>
      <c r="AI152" s="320" t="s">
        <v>11301</v>
      </c>
      <c r="AJ152" s="320" t="s">
        <v>11302</v>
      </c>
      <c r="AK152" s="321" t="s">
        <v>11303</v>
      </c>
      <c r="AL152" s="322" t="s">
        <v>11291</v>
      </c>
    </row>
    <row r="153" spans="1:38" ht="15.75" x14ac:dyDescent="0.25">
      <c r="A153" s="318" t="s">
        <v>11433</v>
      </c>
      <c r="B153" s="296" t="str">
        <f t="shared" si="3"/>
        <v>Production cuisine, hygiène et PMS</v>
      </c>
      <c r="C153" s="319">
        <v>147</v>
      </c>
      <c r="D153" s="320" t="s">
        <v>2798</v>
      </c>
      <c r="E153" s="320">
        <v>178</v>
      </c>
      <c r="F153" s="320" t="s">
        <v>7372</v>
      </c>
      <c r="G153" s="320" t="s">
        <v>11431</v>
      </c>
      <c r="H153" s="320" t="s">
        <v>8645</v>
      </c>
      <c r="I153" s="320" t="s">
        <v>11432</v>
      </c>
      <c r="J153" s="320" t="s">
        <v>11433</v>
      </c>
      <c r="K153" s="320" t="s">
        <v>11434</v>
      </c>
      <c r="L153" s="320" t="s">
        <v>7663</v>
      </c>
      <c r="M153" s="320" t="s">
        <v>11435</v>
      </c>
      <c r="N153" s="320" t="s">
        <v>11436</v>
      </c>
      <c r="O153" s="320" t="s">
        <v>11437</v>
      </c>
      <c r="P153" s="320" t="s">
        <v>7382</v>
      </c>
      <c r="Q153" s="320" t="s">
        <v>7383</v>
      </c>
      <c r="R153" s="320" t="s">
        <v>7384</v>
      </c>
      <c r="S153" s="320" t="s">
        <v>11438</v>
      </c>
      <c r="T153" s="320" t="s">
        <v>11439</v>
      </c>
      <c r="U153" s="320" t="s">
        <v>11440</v>
      </c>
      <c r="V153" s="320" t="s">
        <v>11441</v>
      </c>
      <c r="W153" s="320" t="s">
        <v>11442</v>
      </c>
      <c r="X153" s="320" t="s">
        <v>11443</v>
      </c>
      <c r="Y153" s="320" t="s">
        <v>11444</v>
      </c>
      <c r="Z153" s="320" t="s">
        <v>11445</v>
      </c>
      <c r="AA153" s="320" t="s">
        <v>11446</v>
      </c>
      <c r="AB153" s="320" t="s">
        <v>11447</v>
      </c>
      <c r="AC153" s="320" t="s">
        <v>11448</v>
      </c>
      <c r="AD153" s="320" t="s">
        <v>11449</v>
      </c>
      <c r="AE153" s="320" t="s">
        <v>11450</v>
      </c>
      <c r="AF153" s="320" t="s">
        <v>11451</v>
      </c>
      <c r="AG153" s="320" t="s">
        <v>11452</v>
      </c>
      <c r="AH153" s="320" t="s">
        <v>11453</v>
      </c>
      <c r="AI153" s="320" t="s">
        <v>11454</v>
      </c>
      <c r="AJ153" s="320" t="s">
        <v>11455</v>
      </c>
      <c r="AK153" s="321" t="s">
        <v>11456</v>
      </c>
      <c r="AL153" s="322" t="s">
        <v>11433</v>
      </c>
    </row>
    <row r="154" spans="1:38" ht="15.75" x14ac:dyDescent="0.25">
      <c r="A154" s="318" t="s">
        <v>8444</v>
      </c>
      <c r="B154" s="296" t="str">
        <f t="shared" si="3"/>
        <v>Qualité du repas, appétence et identification</v>
      </c>
      <c r="C154" s="319">
        <v>148</v>
      </c>
      <c r="D154" s="320" t="s">
        <v>734</v>
      </c>
      <c r="E154" s="320">
        <v>40</v>
      </c>
      <c r="F154" s="320" t="s">
        <v>7372</v>
      </c>
      <c r="G154" s="320" t="s">
        <v>7753</v>
      </c>
      <c r="H154" s="320" t="s">
        <v>8367</v>
      </c>
      <c r="I154" s="320" t="s">
        <v>8368</v>
      </c>
      <c r="J154" s="320" t="s">
        <v>8444</v>
      </c>
      <c r="K154" s="320" t="s">
        <v>8445</v>
      </c>
      <c r="L154" s="320" t="s">
        <v>7663</v>
      </c>
      <c r="M154" s="320" t="s">
        <v>8446</v>
      </c>
      <c r="N154" s="320" t="s">
        <v>8447</v>
      </c>
      <c r="O154" s="320" t="s">
        <v>8448</v>
      </c>
      <c r="P154" s="320" t="s">
        <v>7382</v>
      </c>
      <c r="Q154" s="320" t="s">
        <v>7383</v>
      </c>
      <c r="R154" s="320" t="s">
        <v>7384</v>
      </c>
      <c r="S154" s="320" t="s">
        <v>8449</v>
      </c>
      <c r="T154" s="320" t="s">
        <v>8450</v>
      </c>
      <c r="U154" s="320" t="s">
        <v>8451</v>
      </c>
      <c r="V154" s="320" t="s">
        <v>8452</v>
      </c>
      <c r="W154" s="320" t="s">
        <v>8453</v>
      </c>
      <c r="X154" s="320" t="s">
        <v>8454</v>
      </c>
      <c r="Y154" s="320" t="s">
        <v>8455</v>
      </c>
      <c r="Z154" s="320" t="s">
        <v>8456</v>
      </c>
      <c r="AA154" s="320" t="s">
        <v>8457</v>
      </c>
      <c r="AB154" s="320" t="s">
        <v>8458</v>
      </c>
      <c r="AC154" s="320" t="s">
        <v>8459</v>
      </c>
      <c r="AD154" s="320" t="s">
        <v>8460</v>
      </c>
      <c r="AE154" s="320" t="s">
        <v>7397</v>
      </c>
      <c r="AF154" s="320" t="s">
        <v>8103</v>
      </c>
      <c r="AG154" s="320" t="s">
        <v>8461</v>
      </c>
      <c r="AH154" s="320" t="s">
        <v>8462</v>
      </c>
      <c r="AI154" s="320" t="s">
        <v>8463</v>
      </c>
      <c r="AJ154" s="320" t="s">
        <v>8464</v>
      </c>
      <c r="AK154" s="321" t="s">
        <v>7778</v>
      </c>
      <c r="AL154" s="322" t="s">
        <v>8465</v>
      </c>
    </row>
    <row r="155" spans="1:38" ht="15.75" x14ac:dyDescent="0.25">
      <c r="A155" s="318" t="s">
        <v>9095</v>
      </c>
      <c r="B155" s="296" t="str">
        <f t="shared" si="3"/>
        <v>Service, accompagnement et observation</v>
      </c>
      <c r="C155" s="319">
        <v>149</v>
      </c>
      <c r="D155" s="320" t="s">
        <v>1235</v>
      </c>
      <c r="E155" s="320">
        <v>68</v>
      </c>
      <c r="F155" s="320" t="s">
        <v>7372</v>
      </c>
      <c r="G155" s="320" t="s">
        <v>7373</v>
      </c>
      <c r="H155" s="320" t="s">
        <v>8925</v>
      </c>
      <c r="I155" s="320" t="s">
        <v>8926</v>
      </c>
      <c r="J155" s="320" t="s">
        <v>9095</v>
      </c>
      <c r="K155" s="320" t="s">
        <v>9096</v>
      </c>
      <c r="L155" s="320" t="s">
        <v>7663</v>
      </c>
      <c r="M155" s="320" t="s">
        <v>9097</v>
      </c>
      <c r="N155" s="320" t="s">
        <v>9098</v>
      </c>
      <c r="O155" s="320" t="s">
        <v>9099</v>
      </c>
      <c r="P155" s="320" t="s">
        <v>7382</v>
      </c>
      <c r="Q155" s="320" t="s">
        <v>7383</v>
      </c>
      <c r="R155" s="320" t="s">
        <v>7384</v>
      </c>
      <c r="S155" s="320" t="s">
        <v>9100</v>
      </c>
      <c r="T155" s="320" t="s">
        <v>9101</v>
      </c>
      <c r="U155" s="320" t="s">
        <v>9102</v>
      </c>
      <c r="V155" s="320" t="s">
        <v>9103</v>
      </c>
      <c r="W155" s="320" t="s">
        <v>9104</v>
      </c>
      <c r="X155" s="320" t="s">
        <v>9105</v>
      </c>
      <c r="Y155" s="320" t="s">
        <v>9106</v>
      </c>
      <c r="Z155" s="320" t="s">
        <v>9107</v>
      </c>
      <c r="AA155" s="320" t="s">
        <v>9108</v>
      </c>
      <c r="AB155" s="320" t="s">
        <v>9109</v>
      </c>
      <c r="AC155" s="320" t="s">
        <v>9110</v>
      </c>
      <c r="AD155" s="320" t="s">
        <v>9111</v>
      </c>
      <c r="AE155" s="320" t="s">
        <v>8266</v>
      </c>
      <c r="AF155" s="320" t="s">
        <v>9112</v>
      </c>
      <c r="AG155" s="320" t="s">
        <v>9113</v>
      </c>
      <c r="AH155" s="320" t="s">
        <v>9114</v>
      </c>
      <c r="AI155" s="320" t="s">
        <v>9115</v>
      </c>
      <c r="AJ155" s="320" t="s">
        <v>9116</v>
      </c>
      <c r="AK155" s="321" t="s">
        <v>7778</v>
      </c>
      <c r="AL155" s="322" t="s">
        <v>9117</v>
      </c>
    </row>
    <row r="156" spans="1:38" ht="15.75" x14ac:dyDescent="0.25">
      <c r="A156" s="318" t="s">
        <v>11235</v>
      </c>
      <c r="B156" s="296" t="str">
        <f t="shared" si="3"/>
        <v>Autonomie, outils et manger-main</v>
      </c>
      <c r="C156" s="319">
        <v>150</v>
      </c>
      <c r="D156" s="320" t="s">
        <v>2617</v>
      </c>
      <c r="E156" s="320">
        <v>163</v>
      </c>
      <c r="F156" s="320" t="s">
        <v>7372</v>
      </c>
      <c r="G156" s="320" t="s">
        <v>7373</v>
      </c>
      <c r="H156" s="320" t="s">
        <v>10799</v>
      </c>
      <c r="I156" s="320" t="s">
        <v>11234</v>
      </c>
      <c r="J156" s="320" t="s">
        <v>11235</v>
      </c>
      <c r="K156" s="320" t="s">
        <v>11236</v>
      </c>
      <c r="L156" s="320" t="s">
        <v>7663</v>
      </c>
      <c r="M156" s="320" t="s">
        <v>11236</v>
      </c>
      <c r="N156" s="320" t="s">
        <v>11236</v>
      </c>
      <c r="O156" s="320" t="s">
        <v>11236</v>
      </c>
      <c r="P156" s="320" t="s">
        <v>7382</v>
      </c>
      <c r="Q156" s="320" t="s">
        <v>7383</v>
      </c>
      <c r="R156" s="320" t="s">
        <v>7384</v>
      </c>
      <c r="S156" s="320" t="s">
        <v>11237</v>
      </c>
      <c r="T156" s="320" t="s">
        <v>11238</v>
      </c>
      <c r="U156" s="320" t="s">
        <v>11239</v>
      </c>
      <c r="V156" s="320" t="s">
        <v>11240</v>
      </c>
      <c r="W156" s="320" t="s">
        <v>11241</v>
      </c>
      <c r="X156" s="320" t="s">
        <v>11242</v>
      </c>
      <c r="Y156" s="320" t="s">
        <v>11243</v>
      </c>
      <c r="Z156" s="320" t="s">
        <v>11244</v>
      </c>
      <c r="AA156" s="320" t="s">
        <v>11245</v>
      </c>
      <c r="AB156" s="320" t="s">
        <v>11246</v>
      </c>
      <c r="AC156" s="320" t="s">
        <v>11247</v>
      </c>
      <c r="AD156" s="320" t="s">
        <v>11248</v>
      </c>
      <c r="AE156" s="320" t="s">
        <v>10818</v>
      </c>
      <c r="AF156" s="320" t="s">
        <v>11086</v>
      </c>
      <c r="AG156" s="320" t="s">
        <v>11087</v>
      </c>
      <c r="AH156" s="320" t="s">
        <v>11249</v>
      </c>
      <c r="AI156" s="320" t="s">
        <v>11250</v>
      </c>
      <c r="AJ156" s="320" t="s">
        <v>11251</v>
      </c>
      <c r="AK156" s="321" t="s">
        <v>11091</v>
      </c>
      <c r="AL156" s="322" t="s">
        <v>11252</v>
      </c>
    </row>
    <row r="157" spans="1:38" ht="15.75" x14ac:dyDescent="0.25">
      <c r="A157" s="318" t="s">
        <v>7813</v>
      </c>
      <c r="B157" s="296" t="str">
        <f t="shared" si="3"/>
        <v>Textures modifiées — général</v>
      </c>
      <c r="C157" s="319">
        <v>151</v>
      </c>
      <c r="D157" s="320" t="s">
        <v>355</v>
      </c>
      <c r="E157" s="320">
        <v>15</v>
      </c>
      <c r="F157" s="320" t="s">
        <v>7372</v>
      </c>
      <c r="G157" s="320" t="s">
        <v>7753</v>
      </c>
      <c r="H157" s="320" t="s">
        <v>7754</v>
      </c>
      <c r="I157" s="320" t="s">
        <v>7755</v>
      </c>
      <c r="J157" s="320" t="s">
        <v>7813</v>
      </c>
      <c r="K157" s="320" t="s">
        <v>7814</v>
      </c>
      <c r="L157" s="320" t="s">
        <v>7663</v>
      </c>
      <c r="M157" s="320" t="s">
        <v>7815</v>
      </c>
      <c r="N157" s="320" t="s">
        <v>7816</v>
      </c>
      <c r="O157" s="320" t="s">
        <v>7817</v>
      </c>
      <c r="P157" s="320" t="s">
        <v>7382</v>
      </c>
      <c r="Q157" s="320" t="s">
        <v>7383</v>
      </c>
      <c r="R157" s="320" t="s">
        <v>7384</v>
      </c>
      <c r="S157" s="320" t="s">
        <v>7818</v>
      </c>
      <c r="T157" s="320" t="s">
        <v>7819</v>
      </c>
      <c r="U157" s="320" t="s">
        <v>7820</v>
      </c>
      <c r="V157" s="320" t="s">
        <v>7821</v>
      </c>
      <c r="W157" s="320" t="s">
        <v>7822</v>
      </c>
      <c r="X157" s="320" t="s">
        <v>7823</v>
      </c>
      <c r="Y157" s="320" t="s">
        <v>7824</v>
      </c>
      <c r="Z157" s="320" t="s">
        <v>7825</v>
      </c>
      <c r="AA157" s="320" t="s">
        <v>7826</v>
      </c>
      <c r="AB157" s="320" t="s">
        <v>7827</v>
      </c>
      <c r="AC157" s="320" t="s">
        <v>7828</v>
      </c>
      <c r="AD157" s="320" t="s">
        <v>7829</v>
      </c>
      <c r="AE157" s="320" t="s">
        <v>7397</v>
      </c>
      <c r="AF157" s="320" t="s">
        <v>7830</v>
      </c>
      <c r="AG157" s="320" t="s">
        <v>7831</v>
      </c>
      <c r="AH157" s="320" t="s">
        <v>7832</v>
      </c>
      <c r="AI157" s="320" t="s">
        <v>7833</v>
      </c>
      <c r="AJ157" s="320" t="s">
        <v>7834</v>
      </c>
      <c r="AK157" s="321" t="s">
        <v>7778</v>
      </c>
      <c r="AL157" s="322" t="s">
        <v>7835</v>
      </c>
    </row>
    <row r="158" spans="1:38" ht="15.75" x14ac:dyDescent="0.25">
      <c r="A158" s="318" t="s">
        <v>7846</v>
      </c>
      <c r="B158" s="296" t="str">
        <f t="shared" si="3"/>
        <v>Textures modifiées — général</v>
      </c>
      <c r="C158" s="319">
        <v>152</v>
      </c>
      <c r="D158" s="320" t="s">
        <v>369</v>
      </c>
      <c r="E158" s="320">
        <v>16</v>
      </c>
      <c r="F158" s="320" t="s">
        <v>7372</v>
      </c>
      <c r="G158" s="320" t="s">
        <v>7753</v>
      </c>
      <c r="H158" s="320" t="s">
        <v>7754</v>
      </c>
      <c r="I158" s="320" t="s">
        <v>7755</v>
      </c>
      <c r="J158" s="320" t="s">
        <v>7846</v>
      </c>
      <c r="K158" s="320" t="s">
        <v>7847</v>
      </c>
      <c r="L158" s="320" t="s">
        <v>7663</v>
      </c>
      <c r="M158" s="320" t="s">
        <v>7848</v>
      </c>
      <c r="N158" s="320" t="s">
        <v>7849</v>
      </c>
      <c r="O158" s="320" t="s">
        <v>7850</v>
      </c>
      <c r="P158" s="320" t="s">
        <v>7382</v>
      </c>
      <c r="Q158" s="320" t="s">
        <v>7383</v>
      </c>
      <c r="R158" s="320" t="s">
        <v>7384</v>
      </c>
      <c r="S158" s="320" t="s">
        <v>7851</v>
      </c>
      <c r="T158" s="320" t="s">
        <v>7852</v>
      </c>
      <c r="U158" s="320" t="s">
        <v>7853</v>
      </c>
      <c r="V158" s="320" t="s">
        <v>7854</v>
      </c>
      <c r="W158" s="320" t="s">
        <v>7855</v>
      </c>
      <c r="X158" s="320" t="s">
        <v>7856</v>
      </c>
      <c r="Y158" s="320" t="s">
        <v>7857</v>
      </c>
      <c r="Z158" s="320" t="s">
        <v>7858</v>
      </c>
      <c r="AA158" s="320" t="s">
        <v>7859</v>
      </c>
      <c r="AB158" s="320" t="s">
        <v>7860</v>
      </c>
      <c r="AC158" s="320" t="s">
        <v>7861</v>
      </c>
      <c r="AD158" s="320" t="s">
        <v>7862</v>
      </c>
      <c r="AE158" s="320" t="s">
        <v>7397</v>
      </c>
      <c r="AF158" s="320" t="s">
        <v>7863</v>
      </c>
      <c r="AG158" s="320" t="s">
        <v>7864</v>
      </c>
      <c r="AH158" s="320" t="s">
        <v>7865</v>
      </c>
      <c r="AI158" s="320" t="s">
        <v>7866</v>
      </c>
      <c r="AJ158" s="320" t="s">
        <v>7867</v>
      </c>
      <c r="AK158" s="321" t="s">
        <v>7778</v>
      </c>
      <c r="AL158" s="322" t="s">
        <v>7868</v>
      </c>
    </row>
    <row r="159" spans="1:38" ht="15.75" x14ac:dyDescent="0.25">
      <c r="A159" s="318" t="s">
        <v>8297</v>
      </c>
      <c r="B159" s="296" t="str">
        <f t="shared" si="3"/>
        <v>Santé, nutrition et hydratation</v>
      </c>
      <c r="C159" s="319">
        <v>153</v>
      </c>
      <c r="D159" s="320" t="s">
        <v>645</v>
      </c>
      <c r="E159" s="320">
        <v>34</v>
      </c>
      <c r="F159" s="320" t="s">
        <v>7372</v>
      </c>
      <c r="G159" s="320" t="s">
        <v>7373</v>
      </c>
      <c r="H159" s="320" t="s">
        <v>8083</v>
      </c>
      <c r="I159" s="320" t="s">
        <v>8084</v>
      </c>
      <c r="J159" s="320" t="s">
        <v>8297</v>
      </c>
      <c r="K159" s="320" t="s">
        <v>8298</v>
      </c>
      <c r="L159" s="320" t="s">
        <v>7663</v>
      </c>
      <c r="M159" s="320" t="s">
        <v>8299</v>
      </c>
      <c r="N159" s="320" t="s">
        <v>8300</v>
      </c>
      <c r="O159" s="320" t="s">
        <v>8301</v>
      </c>
      <c r="P159" s="320" t="s">
        <v>7382</v>
      </c>
      <c r="Q159" s="320" t="s">
        <v>7383</v>
      </c>
      <c r="R159" s="320" t="s">
        <v>7384</v>
      </c>
      <c r="S159" s="320" t="s">
        <v>8302</v>
      </c>
      <c r="T159" s="320" t="s">
        <v>8303</v>
      </c>
      <c r="U159" s="320" t="s">
        <v>8304</v>
      </c>
      <c r="V159" s="320" t="s">
        <v>8305</v>
      </c>
      <c r="W159" s="320" t="s">
        <v>8306</v>
      </c>
      <c r="X159" s="320" t="s">
        <v>8307</v>
      </c>
      <c r="Y159" s="320" t="s">
        <v>8308</v>
      </c>
      <c r="Z159" s="320" t="s">
        <v>8309</v>
      </c>
      <c r="AA159" s="320" t="s">
        <v>8310</v>
      </c>
      <c r="AB159" s="320" t="s">
        <v>8311</v>
      </c>
      <c r="AC159" s="320" t="s">
        <v>8312</v>
      </c>
      <c r="AD159" s="320" t="s">
        <v>8313</v>
      </c>
      <c r="AE159" s="320" t="s">
        <v>8102</v>
      </c>
      <c r="AF159" s="320" t="s">
        <v>8103</v>
      </c>
      <c r="AG159" s="320" t="s">
        <v>8314</v>
      </c>
      <c r="AH159" s="320" t="s">
        <v>8315</v>
      </c>
      <c r="AI159" s="320" t="s">
        <v>8316</v>
      </c>
      <c r="AJ159" s="320" t="s">
        <v>8317</v>
      </c>
      <c r="AK159" s="321" t="s">
        <v>7778</v>
      </c>
      <c r="AL159" s="322" t="s">
        <v>8318</v>
      </c>
    </row>
    <row r="160" spans="1:38" ht="15.75" x14ac:dyDescent="0.25">
      <c r="A160" s="318" t="s">
        <v>8833</v>
      </c>
      <c r="B160" s="296" t="str">
        <f t="shared" si="3"/>
        <v>Production cuisine, hygiène et PMS</v>
      </c>
      <c r="C160" s="319">
        <v>154</v>
      </c>
      <c r="D160" s="320" t="s">
        <v>1017</v>
      </c>
      <c r="E160" s="320">
        <v>57</v>
      </c>
      <c r="F160" s="320" t="s">
        <v>7372</v>
      </c>
      <c r="G160" s="320" t="s">
        <v>7373</v>
      </c>
      <c r="H160" s="320" t="s">
        <v>8645</v>
      </c>
      <c r="I160" s="320" t="s">
        <v>8646</v>
      </c>
      <c r="J160" s="320" t="s">
        <v>8833</v>
      </c>
      <c r="K160" s="320" t="s">
        <v>8834</v>
      </c>
      <c r="L160" s="320" t="s">
        <v>7663</v>
      </c>
      <c r="M160" s="320" t="s">
        <v>8835</v>
      </c>
      <c r="N160" s="320" t="s">
        <v>8836</v>
      </c>
      <c r="O160" s="320" t="s">
        <v>8837</v>
      </c>
      <c r="P160" s="320" t="s">
        <v>7382</v>
      </c>
      <c r="Q160" s="320" t="s">
        <v>7383</v>
      </c>
      <c r="R160" s="320" t="s">
        <v>7384</v>
      </c>
      <c r="S160" s="320" t="s">
        <v>8838</v>
      </c>
      <c r="T160" s="320" t="s">
        <v>8839</v>
      </c>
      <c r="U160" s="320" t="s">
        <v>8840</v>
      </c>
      <c r="V160" s="320" t="s">
        <v>8841</v>
      </c>
      <c r="W160" s="320" t="s">
        <v>8842</v>
      </c>
      <c r="X160" s="320" t="s">
        <v>8843</v>
      </c>
      <c r="Y160" s="320" t="s">
        <v>8844</v>
      </c>
      <c r="Z160" s="320" t="s">
        <v>8845</v>
      </c>
      <c r="AA160" s="320" t="s">
        <v>8846</v>
      </c>
      <c r="AB160" s="320" t="s">
        <v>8847</v>
      </c>
      <c r="AC160" s="320" t="s">
        <v>8848</v>
      </c>
      <c r="AD160" s="320" t="s">
        <v>8849</v>
      </c>
      <c r="AE160" s="320" t="s">
        <v>8664</v>
      </c>
      <c r="AF160" s="320" t="s">
        <v>8850</v>
      </c>
      <c r="AG160" s="320" t="s">
        <v>8851</v>
      </c>
      <c r="AH160" s="320" t="s">
        <v>8852</v>
      </c>
      <c r="AI160" s="320" t="s">
        <v>8853</v>
      </c>
      <c r="AJ160" s="320" t="s">
        <v>8854</v>
      </c>
      <c r="AK160" s="321" t="s">
        <v>7778</v>
      </c>
      <c r="AL160" s="322" t="s">
        <v>8855</v>
      </c>
    </row>
    <row r="161" spans="1:38" ht="15.75" x14ac:dyDescent="0.25">
      <c r="A161" s="318" t="s">
        <v>8879</v>
      </c>
      <c r="B161" s="296" t="str">
        <f t="shared" si="3"/>
        <v>Production cuisine, hygiène et PMS</v>
      </c>
      <c r="C161" s="319">
        <v>155</v>
      </c>
      <c r="D161" s="320" t="s">
        <v>1056</v>
      </c>
      <c r="E161" s="320">
        <v>59</v>
      </c>
      <c r="F161" s="320" t="s">
        <v>7372</v>
      </c>
      <c r="G161" s="320" t="s">
        <v>7373</v>
      </c>
      <c r="H161" s="320" t="s">
        <v>8645</v>
      </c>
      <c r="I161" s="320" t="s">
        <v>8646</v>
      </c>
      <c r="J161" s="320" t="s">
        <v>8879</v>
      </c>
      <c r="K161" s="320" t="s">
        <v>8880</v>
      </c>
      <c r="L161" s="320" t="s">
        <v>2873</v>
      </c>
      <c r="M161" s="320" t="s">
        <v>8881</v>
      </c>
      <c r="N161" s="320" t="s">
        <v>8882</v>
      </c>
      <c r="O161" s="320" t="s">
        <v>8883</v>
      </c>
      <c r="P161" s="320" t="s">
        <v>7382</v>
      </c>
      <c r="Q161" s="320" t="s">
        <v>7383</v>
      </c>
      <c r="R161" s="320" t="s">
        <v>7384</v>
      </c>
      <c r="S161" s="320" t="s">
        <v>8884</v>
      </c>
      <c r="T161" s="320" t="s">
        <v>8885</v>
      </c>
      <c r="U161" s="320" t="s">
        <v>8886</v>
      </c>
      <c r="V161" s="320" t="s">
        <v>8887</v>
      </c>
      <c r="W161" s="320" t="s">
        <v>8888</v>
      </c>
      <c r="X161" s="320" t="s">
        <v>8889</v>
      </c>
      <c r="Y161" s="320" t="s">
        <v>8890</v>
      </c>
      <c r="Z161" s="320" t="s">
        <v>8891</v>
      </c>
      <c r="AA161" s="320" t="s">
        <v>8892</v>
      </c>
      <c r="AB161" s="320" t="s">
        <v>8893</v>
      </c>
      <c r="AC161" s="320" t="s">
        <v>8894</v>
      </c>
      <c r="AD161" s="320" t="s">
        <v>8895</v>
      </c>
      <c r="AE161" s="320" t="s">
        <v>8664</v>
      </c>
      <c r="AF161" s="320" t="s">
        <v>8896</v>
      </c>
      <c r="AG161" s="320" t="s">
        <v>8897</v>
      </c>
      <c r="AH161" s="320" t="s">
        <v>8898</v>
      </c>
      <c r="AI161" s="320" t="s">
        <v>8899</v>
      </c>
      <c r="AJ161" s="320" t="s">
        <v>8900</v>
      </c>
      <c r="AK161" s="321" t="s">
        <v>7778</v>
      </c>
      <c r="AL161" s="322" t="s">
        <v>8901</v>
      </c>
    </row>
    <row r="162" spans="1:38" ht="15.75" x14ac:dyDescent="0.25">
      <c r="A162" s="318" t="s">
        <v>8976</v>
      </c>
      <c r="B162" s="296" t="str">
        <f t="shared" si="3"/>
        <v>Service, accompagnement et observation</v>
      </c>
      <c r="C162" s="319">
        <v>156</v>
      </c>
      <c r="D162" s="320" t="s">
        <v>1136</v>
      </c>
      <c r="E162" s="320">
        <v>63</v>
      </c>
      <c r="F162" s="320" t="s">
        <v>7372</v>
      </c>
      <c r="G162" s="320" t="s">
        <v>7373</v>
      </c>
      <c r="H162" s="320" t="s">
        <v>8925</v>
      </c>
      <c r="I162" s="320" t="s">
        <v>8926</v>
      </c>
      <c r="J162" s="320" t="s">
        <v>8976</v>
      </c>
      <c r="K162" s="320" t="s">
        <v>8977</v>
      </c>
      <c r="L162" s="320" t="s">
        <v>7663</v>
      </c>
      <c r="M162" s="320" t="s">
        <v>8978</v>
      </c>
      <c r="N162" s="320" t="s">
        <v>8979</v>
      </c>
      <c r="O162" s="320" t="s">
        <v>8980</v>
      </c>
      <c r="P162" s="320" t="s">
        <v>7382</v>
      </c>
      <c r="Q162" s="320" t="s">
        <v>7383</v>
      </c>
      <c r="R162" s="320" t="s">
        <v>7384</v>
      </c>
      <c r="S162" s="320" t="s">
        <v>8981</v>
      </c>
      <c r="T162" s="320" t="s">
        <v>8982</v>
      </c>
      <c r="U162" s="320" t="s">
        <v>8983</v>
      </c>
      <c r="V162" s="320" t="s">
        <v>8984</v>
      </c>
      <c r="W162" s="320" t="s">
        <v>8985</v>
      </c>
      <c r="X162" s="320" t="s">
        <v>8986</v>
      </c>
      <c r="Y162" s="320" t="s">
        <v>8987</v>
      </c>
      <c r="Z162" s="320" t="s">
        <v>8988</v>
      </c>
      <c r="AA162" s="320" t="s">
        <v>8989</v>
      </c>
      <c r="AB162" s="320" t="s">
        <v>8990</v>
      </c>
      <c r="AC162" s="320" t="s">
        <v>8991</v>
      </c>
      <c r="AD162" s="320" t="s">
        <v>8992</v>
      </c>
      <c r="AE162" s="320" t="s">
        <v>8266</v>
      </c>
      <c r="AF162" s="320" t="s">
        <v>8993</v>
      </c>
      <c r="AG162" s="320" t="s">
        <v>8994</v>
      </c>
      <c r="AH162" s="320" t="s">
        <v>8995</v>
      </c>
      <c r="AI162" s="320" t="s">
        <v>8996</v>
      </c>
      <c r="AJ162" s="320" t="s">
        <v>8997</v>
      </c>
      <c r="AK162" s="321" t="s">
        <v>7778</v>
      </c>
      <c r="AL162" s="322" t="s">
        <v>8998</v>
      </c>
    </row>
    <row r="163" spans="1:38" ht="15.75" x14ac:dyDescent="0.25">
      <c r="A163" s="318" t="s">
        <v>9257</v>
      </c>
      <c r="B163" s="296" t="str">
        <f t="shared" si="3"/>
        <v>Refus alimentaires et adaptation</v>
      </c>
      <c r="C163" s="319">
        <v>157</v>
      </c>
      <c r="D163" s="320" t="s">
        <v>1339</v>
      </c>
      <c r="E163" s="320">
        <v>75</v>
      </c>
      <c r="F163" s="320" t="s">
        <v>7372</v>
      </c>
      <c r="G163" s="320" t="s">
        <v>7373</v>
      </c>
      <c r="H163" s="320" t="s">
        <v>9210</v>
      </c>
      <c r="I163" s="320" t="s">
        <v>9211</v>
      </c>
      <c r="J163" s="320" t="s">
        <v>9257</v>
      </c>
      <c r="K163" s="320" t="s">
        <v>9258</v>
      </c>
      <c r="L163" s="320" t="s">
        <v>7663</v>
      </c>
      <c r="M163" s="320" t="s">
        <v>9259</v>
      </c>
      <c r="N163" s="320" t="s">
        <v>9260</v>
      </c>
      <c r="O163" s="320" t="s">
        <v>9261</v>
      </c>
      <c r="P163" s="320" t="s">
        <v>7382</v>
      </c>
      <c r="Q163" s="320" t="s">
        <v>7383</v>
      </c>
      <c r="R163" s="320" t="s">
        <v>7384</v>
      </c>
      <c r="S163" s="320" t="s">
        <v>9262</v>
      </c>
      <c r="T163" s="320" t="s">
        <v>9263</v>
      </c>
      <c r="U163" s="320" t="s">
        <v>9264</v>
      </c>
      <c r="V163" s="320" t="s">
        <v>9265</v>
      </c>
      <c r="W163" s="320" t="s">
        <v>9266</v>
      </c>
      <c r="X163" s="320" t="s">
        <v>9267</v>
      </c>
      <c r="Y163" s="320" t="s">
        <v>9268</v>
      </c>
      <c r="Z163" s="320" t="s">
        <v>9269</v>
      </c>
      <c r="AA163" s="320" t="s">
        <v>9270</v>
      </c>
      <c r="AB163" s="320" t="s">
        <v>9271</v>
      </c>
      <c r="AC163" s="320" t="s">
        <v>9272</v>
      </c>
      <c r="AD163" s="320" t="s">
        <v>9273</v>
      </c>
      <c r="AE163" s="320" t="s">
        <v>7397</v>
      </c>
      <c r="AF163" s="320" t="s">
        <v>9274</v>
      </c>
      <c r="AG163" s="320" t="s">
        <v>9230</v>
      </c>
      <c r="AH163" s="320" t="s">
        <v>9275</v>
      </c>
      <c r="AI163" s="320" t="s">
        <v>9276</v>
      </c>
      <c r="AJ163" s="320" t="s">
        <v>9277</v>
      </c>
      <c r="AK163" s="321" t="s">
        <v>7778</v>
      </c>
      <c r="AL163" s="322" t="s">
        <v>9278</v>
      </c>
    </row>
    <row r="164" spans="1:38" ht="15.75" x14ac:dyDescent="0.25">
      <c r="A164" s="324" t="s">
        <v>9349</v>
      </c>
      <c r="B164" s="296" t="str">
        <f t="shared" si="3"/>
        <v>Refus alimentaires et adaptation</v>
      </c>
      <c r="C164" s="319">
        <v>158</v>
      </c>
      <c r="D164" s="320" t="s">
        <v>1395</v>
      </c>
      <c r="E164" s="320">
        <v>79</v>
      </c>
      <c r="F164" s="320" t="s">
        <v>7372</v>
      </c>
      <c r="G164" s="320" t="s">
        <v>7373</v>
      </c>
      <c r="H164" s="320" t="s">
        <v>9210</v>
      </c>
      <c r="I164" s="320" t="s">
        <v>9211</v>
      </c>
      <c r="J164" s="320" t="s">
        <v>9349</v>
      </c>
      <c r="K164" s="320" t="s">
        <v>9350</v>
      </c>
      <c r="L164" s="320" t="s">
        <v>7663</v>
      </c>
      <c r="M164" s="320" t="s">
        <v>7445</v>
      </c>
      <c r="N164" s="320" t="s">
        <v>9351</v>
      </c>
      <c r="O164" s="320" t="s">
        <v>7446</v>
      </c>
      <c r="P164" s="320" t="s">
        <v>7382</v>
      </c>
      <c r="Q164" s="320" t="s">
        <v>7383</v>
      </c>
      <c r="R164" s="320" t="s">
        <v>7384</v>
      </c>
      <c r="S164" s="320" t="s">
        <v>9352</v>
      </c>
      <c r="T164" s="320" t="s">
        <v>9353</v>
      </c>
      <c r="U164" s="320" t="s">
        <v>9354</v>
      </c>
      <c r="V164" s="320" t="s">
        <v>9355</v>
      </c>
      <c r="W164" s="320" t="s">
        <v>9356</v>
      </c>
      <c r="X164" s="320" t="s">
        <v>9357</v>
      </c>
      <c r="Y164" s="320" t="s">
        <v>9358</v>
      </c>
      <c r="Z164" s="320" t="s">
        <v>9359</v>
      </c>
      <c r="AA164" s="320" t="s">
        <v>9360</v>
      </c>
      <c r="AB164" s="320" t="s">
        <v>9361</v>
      </c>
      <c r="AC164" s="320" t="s">
        <v>9362</v>
      </c>
      <c r="AD164" s="320" t="s">
        <v>9363</v>
      </c>
      <c r="AE164" s="320" t="s">
        <v>7397</v>
      </c>
      <c r="AF164" s="320" t="s">
        <v>9364</v>
      </c>
      <c r="AG164" s="320" t="s">
        <v>9230</v>
      </c>
      <c r="AH164" s="320" t="s">
        <v>9365</v>
      </c>
      <c r="AI164" s="320" t="s">
        <v>9366</v>
      </c>
      <c r="AJ164" s="320" t="s">
        <v>9367</v>
      </c>
      <c r="AK164" s="321" t="s">
        <v>7778</v>
      </c>
      <c r="AL164" s="322" t="s">
        <v>9368</v>
      </c>
    </row>
    <row r="165" spans="1:38" ht="15.75" x14ac:dyDescent="0.25">
      <c r="A165" s="318" t="s">
        <v>9771</v>
      </c>
      <c r="B165" s="296" t="str">
        <f t="shared" si="3"/>
        <v>Coordination cuisine, soins et salle</v>
      </c>
      <c r="C165" s="319">
        <v>159</v>
      </c>
      <c r="D165" s="320" t="s">
        <v>1698</v>
      </c>
      <c r="E165" s="320">
        <v>97</v>
      </c>
      <c r="F165" s="320" t="s">
        <v>7372</v>
      </c>
      <c r="G165" s="320" t="s">
        <v>7373</v>
      </c>
      <c r="H165" s="320" t="s">
        <v>9769</v>
      </c>
      <c r="I165" s="320" t="s">
        <v>9770</v>
      </c>
      <c r="J165" s="320" t="s">
        <v>9771</v>
      </c>
      <c r="K165" s="320" t="s">
        <v>9772</v>
      </c>
      <c r="L165" s="320" t="s">
        <v>7663</v>
      </c>
      <c r="M165" s="320" t="s">
        <v>9773</v>
      </c>
      <c r="N165" s="320" t="s">
        <v>9774</v>
      </c>
      <c r="O165" s="320" t="s">
        <v>9775</v>
      </c>
      <c r="P165" s="320" t="s">
        <v>7382</v>
      </c>
      <c r="Q165" s="320" t="s">
        <v>7383</v>
      </c>
      <c r="R165" s="320" t="s">
        <v>7384</v>
      </c>
      <c r="S165" s="320" t="s">
        <v>9776</v>
      </c>
      <c r="T165" s="320" t="s">
        <v>9777</v>
      </c>
      <c r="U165" s="320" t="s">
        <v>9778</v>
      </c>
      <c r="V165" s="320" t="s">
        <v>9779</v>
      </c>
      <c r="W165" s="320" t="s">
        <v>9780</v>
      </c>
      <c r="X165" s="320" t="s">
        <v>9781</v>
      </c>
      <c r="Y165" s="320" t="s">
        <v>9782</v>
      </c>
      <c r="Z165" s="320" t="s">
        <v>9783</v>
      </c>
      <c r="AA165" s="320" t="s">
        <v>9784</v>
      </c>
      <c r="AB165" s="320" t="s">
        <v>9785</v>
      </c>
      <c r="AC165" s="320" t="s">
        <v>9786</v>
      </c>
      <c r="AD165" s="320" t="s">
        <v>9787</v>
      </c>
      <c r="AE165" s="320" t="s">
        <v>8266</v>
      </c>
      <c r="AF165" s="320" t="s">
        <v>9788</v>
      </c>
      <c r="AG165" s="320" t="s">
        <v>9230</v>
      </c>
      <c r="AH165" s="320" t="s">
        <v>9789</v>
      </c>
      <c r="AI165" s="320" t="s">
        <v>9790</v>
      </c>
      <c r="AJ165" s="320" t="s">
        <v>9791</v>
      </c>
      <c r="AK165" s="321" t="s">
        <v>7778</v>
      </c>
      <c r="AL165" s="322" t="s">
        <v>9792</v>
      </c>
    </row>
    <row r="166" spans="1:38" ht="15.75" x14ac:dyDescent="0.25">
      <c r="A166" s="318" t="s">
        <v>10067</v>
      </c>
      <c r="B166" s="296" t="str">
        <f t="shared" si="3"/>
        <v>Cadre réglementaire et ESMS</v>
      </c>
      <c r="C166" s="319">
        <v>160</v>
      </c>
      <c r="D166" s="320" t="s">
        <v>1942</v>
      </c>
      <c r="E166" s="320">
        <v>110</v>
      </c>
      <c r="F166" s="320" t="s">
        <v>7372</v>
      </c>
      <c r="G166" s="320" t="s">
        <v>10040</v>
      </c>
      <c r="H166" s="320" t="s">
        <v>10041</v>
      </c>
      <c r="I166" s="320" t="s">
        <v>10042</v>
      </c>
      <c r="J166" s="320" t="s">
        <v>10067</v>
      </c>
      <c r="K166" s="320" t="s">
        <v>10068</v>
      </c>
      <c r="L166" s="320" t="s">
        <v>7663</v>
      </c>
      <c r="M166" s="320" t="s">
        <v>10069</v>
      </c>
      <c r="N166" s="320" t="s">
        <v>10070</v>
      </c>
      <c r="O166" s="320" t="s">
        <v>10071</v>
      </c>
      <c r="P166" s="320" t="s">
        <v>7382</v>
      </c>
      <c r="Q166" s="320" t="s">
        <v>7383</v>
      </c>
      <c r="R166" s="320" t="s">
        <v>7384</v>
      </c>
      <c r="S166" s="320" t="s">
        <v>10072</v>
      </c>
      <c r="T166" s="320" t="s">
        <v>10073</v>
      </c>
      <c r="U166" s="320" t="s">
        <v>10074</v>
      </c>
      <c r="V166" s="320" t="s">
        <v>10075</v>
      </c>
      <c r="W166" s="320" t="s">
        <v>10076</v>
      </c>
      <c r="X166" s="320" t="s">
        <v>10077</v>
      </c>
      <c r="Y166" s="320" t="s">
        <v>10078</v>
      </c>
      <c r="Z166" s="320" t="s">
        <v>10079</v>
      </c>
      <c r="AA166" s="320" t="s">
        <v>10080</v>
      </c>
      <c r="AB166" s="320" t="s">
        <v>10081</v>
      </c>
      <c r="AC166" s="320" t="s">
        <v>10082</v>
      </c>
      <c r="AD166" s="320" t="s">
        <v>10083</v>
      </c>
      <c r="AE166" s="320" t="s">
        <v>8266</v>
      </c>
      <c r="AF166" s="320" t="s">
        <v>10084</v>
      </c>
      <c r="AG166" s="320" t="s">
        <v>9230</v>
      </c>
      <c r="AH166" s="320" t="s">
        <v>10085</v>
      </c>
      <c r="AI166" s="320" t="s">
        <v>10086</v>
      </c>
      <c r="AJ166" s="320" t="s">
        <v>10087</v>
      </c>
      <c r="AK166" s="321" t="s">
        <v>7778</v>
      </c>
      <c r="AL166" s="322" t="s">
        <v>10088</v>
      </c>
    </row>
    <row r="167" spans="1:38" ht="15.75" x14ac:dyDescent="0.25">
      <c r="A167" s="318" t="s">
        <v>10134</v>
      </c>
      <c r="B167" s="296" t="str">
        <f t="shared" si="3"/>
        <v>Cadre réglementaire et ESMS</v>
      </c>
      <c r="C167" s="319">
        <v>161</v>
      </c>
      <c r="D167" s="320" t="s">
        <v>1989</v>
      </c>
      <c r="E167" s="320">
        <v>113</v>
      </c>
      <c r="F167" s="320" t="s">
        <v>7372</v>
      </c>
      <c r="G167" s="320" t="s">
        <v>10040</v>
      </c>
      <c r="H167" s="320" t="s">
        <v>10041</v>
      </c>
      <c r="I167" s="320" t="s">
        <v>10042</v>
      </c>
      <c r="J167" s="320" t="s">
        <v>10134</v>
      </c>
      <c r="K167" s="320" t="s">
        <v>10135</v>
      </c>
      <c r="L167" s="320" t="s">
        <v>7663</v>
      </c>
      <c r="M167" s="320" t="s">
        <v>10136</v>
      </c>
      <c r="N167" s="320" t="s">
        <v>10137</v>
      </c>
      <c r="O167" s="320" t="s">
        <v>10138</v>
      </c>
      <c r="P167" s="320" t="s">
        <v>7382</v>
      </c>
      <c r="Q167" s="320" t="s">
        <v>7383</v>
      </c>
      <c r="R167" s="320" t="s">
        <v>7384</v>
      </c>
      <c r="S167" s="320" t="s">
        <v>10139</v>
      </c>
      <c r="T167" s="320" t="s">
        <v>10140</v>
      </c>
      <c r="U167" s="320" t="s">
        <v>10141</v>
      </c>
      <c r="V167" s="320" t="s">
        <v>10142</v>
      </c>
      <c r="W167" s="320" t="s">
        <v>10143</v>
      </c>
      <c r="X167" s="320" t="s">
        <v>10144</v>
      </c>
      <c r="Y167" s="320" t="s">
        <v>10145</v>
      </c>
      <c r="Z167" s="320" t="s">
        <v>10146</v>
      </c>
      <c r="AA167" s="320" t="s">
        <v>10147</v>
      </c>
      <c r="AB167" s="320" t="s">
        <v>10148</v>
      </c>
      <c r="AC167" s="320" t="s">
        <v>10149</v>
      </c>
      <c r="AD167" s="320" t="s">
        <v>10150</v>
      </c>
      <c r="AE167" s="320" t="s">
        <v>8266</v>
      </c>
      <c r="AF167" s="320" t="s">
        <v>10151</v>
      </c>
      <c r="AG167" s="320" t="s">
        <v>9230</v>
      </c>
      <c r="AH167" s="320" t="s">
        <v>10152</v>
      </c>
      <c r="AI167" s="320" t="s">
        <v>10153</v>
      </c>
      <c r="AJ167" s="320" t="s">
        <v>10154</v>
      </c>
      <c r="AK167" s="321" t="s">
        <v>7778</v>
      </c>
      <c r="AL167" s="322" t="s">
        <v>10155</v>
      </c>
    </row>
    <row r="168" spans="1:38" ht="15.75" x14ac:dyDescent="0.25">
      <c r="A168" s="318" t="s">
        <v>10157</v>
      </c>
      <c r="B168" s="296" t="str">
        <f t="shared" si="3"/>
        <v>Cadre réglementaire et ESMS</v>
      </c>
      <c r="C168" s="319">
        <v>162</v>
      </c>
      <c r="D168" s="320" t="s">
        <v>2004</v>
      </c>
      <c r="E168" s="320">
        <v>114</v>
      </c>
      <c r="F168" s="320" t="s">
        <v>7372</v>
      </c>
      <c r="G168" s="320" t="s">
        <v>10040</v>
      </c>
      <c r="H168" s="320" t="s">
        <v>10041</v>
      </c>
      <c r="I168" s="320" t="s">
        <v>10042</v>
      </c>
      <c r="J168" s="320" t="s">
        <v>10157</v>
      </c>
      <c r="K168" s="320" t="s">
        <v>10158</v>
      </c>
      <c r="L168" s="320" t="s">
        <v>7663</v>
      </c>
      <c r="M168" s="320" t="s">
        <v>10159</v>
      </c>
      <c r="N168" s="320" t="s">
        <v>10160</v>
      </c>
      <c r="O168" s="320" t="s">
        <v>10161</v>
      </c>
      <c r="P168" s="320" t="s">
        <v>7382</v>
      </c>
      <c r="Q168" s="320" t="s">
        <v>7383</v>
      </c>
      <c r="R168" s="320" t="s">
        <v>7384</v>
      </c>
      <c r="S168" s="320" t="s">
        <v>10162</v>
      </c>
      <c r="T168" s="320" t="s">
        <v>10163</v>
      </c>
      <c r="U168" s="320" t="s">
        <v>10164</v>
      </c>
      <c r="V168" s="320" t="s">
        <v>10165</v>
      </c>
      <c r="W168" s="320" t="s">
        <v>10166</v>
      </c>
      <c r="X168" s="320" t="s">
        <v>10167</v>
      </c>
      <c r="Y168" s="320" t="s">
        <v>10168</v>
      </c>
      <c r="Z168" s="320" t="s">
        <v>10169</v>
      </c>
      <c r="AA168" s="320" t="s">
        <v>10170</v>
      </c>
      <c r="AB168" s="320" t="s">
        <v>10171</v>
      </c>
      <c r="AC168" s="320" t="s">
        <v>10172</v>
      </c>
      <c r="AD168" s="320" t="s">
        <v>10173</v>
      </c>
      <c r="AE168" s="320" t="s">
        <v>8266</v>
      </c>
      <c r="AF168" s="320" t="s">
        <v>10174</v>
      </c>
      <c r="AG168" s="320" t="s">
        <v>9230</v>
      </c>
      <c r="AH168" s="320" t="s">
        <v>10175</v>
      </c>
      <c r="AI168" s="320" t="s">
        <v>10176</v>
      </c>
      <c r="AJ168" s="320" t="s">
        <v>10177</v>
      </c>
      <c r="AK168" s="321" t="s">
        <v>7778</v>
      </c>
      <c r="AL168" s="322" t="s">
        <v>10178</v>
      </c>
    </row>
    <row r="169" spans="1:38" ht="15.75" x14ac:dyDescent="0.25">
      <c r="A169" s="318" t="s">
        <v>10824</v>
      </c>
      <c r="B169" s="296" t="str">
        <f t="shared" si="3"/>
        <v>Autonomie, outils et manger-main</v>
      </c>
      <c r="C169" s="319">
        <v>163</v>
      </c>
      <c r="D169" s="320" t="s">
        <v>2381</v>
      </c>
      <c r="E169" s="320">
        <v>143</v>
      </c>
      <c r="F169" s="320" t="s">
        <v>7372</v>
      </c>
      <c r="G169" s="320" t="s">
        <v>7373</v>
      </c>
      <c r="H169" s="320" t="s">
        <v>10799</v>
      </c>
      <c r="I169" s="320" t="s">
        <v>10800</v>
      </c>
      <c r="J169" s="320" t="s">
        <v>10824</v>
      </c>
      <c r="K169" s="320" t="s">
        <v>10825</v>
      </c>
      <c r="L169" s="320" t="s">
        <v>7663</v>
      </c>
      <c r="M169" s="320" t="s">
        <v>10826</v>
      </c>
      <c r="N169" s="320" t="s">
        <v>10827</v>
      </c>
      <c r="O169" s="320" t="s">
        <v>10828</v>
      </c>
      <c r="P169" s="320" t="s">
        <v>7382</v>
      </c>
      <c r="Q169" s="320" t="s">
        <v>7383</v>
      </c>
      <c r="R169" s="320" t="s">
        <v>7384</v>
      </c>
      <c r="S169" s="320" t="s">
        <v>10829</v>
      </c>
      <c r="T169" s="320" t="s">
        <v>10830</v>
      </c>
      <c r="U169" s="320" t="s">
        <v>10831</v>
      </c>
      <c r="V169" s="320" t="s">
        <v>10832</v>
      </c>
      <c r="W169" s="320" t="s">
        <v>10833</v>
      </c>
      <c r="X169" s="320" t="s">
        <v>10834</v>
      </c>
      <c r="Y169" s="320" t="s">
        <v>10835</v>
      </c>
      <c r="Z169" s="320" t="s">
        <v>10836</v>
      </c>
      <c r="AA169" s="320" t="s">
        <v>10837</v>
      </c>
      <c r="AB169" s="320" t="s">
        <v>10838</v>
      </c>
      <c r="AC169" s="320" t="s">
        <v>10839</v>
      </c>
      <c r="AD169" s="320" t="s">
        <v>10840</v>
      </c>
      <c r="AE169" s="320" t="s">
        <v>10818</v>
      </c>
      <c r="AF169" s="320" t="s">
        <v>10841</v>
      </c>
      <c r="AG169" s="320" t="s">
        <v>9230</v>
      </c>
      <c r="AH169" s="320" t="s">
        <v>10842</v>
      </c>
      <c r="AI169" s="320" t="s">
        <v>10843</v>
      </c>
      <c r="AJ169" s="320" t="s">
        <v>10844</v>
      </c>
      <c r="AK169" s="321" t="s">
        <v>7778</v>
      </c>
      <c r="AL169" s="322" t="s">
        <v>10845</v>
      </c>
    </row>
    <row r="170" spans="1:38" ht="15.75" x14ac:dyDescent="0.25">
      <c r="A170" s="318" t="s">
        <v>11197</v>
      </c>
      <c r="B170" s="296" t="str">
        <f t="shared" si="3"/>
        <v>Coordination cuisine, soins et salle</v>
      </c>
      <c r="C170" s="319">
        <v>164</v>
      </c>
      <c r="D170" s="320" t="s">
        <v>2597</v>
      </c>
      <c r="E170" s="320">
        <v>161</v>
      </c>
      <c r="F170" s="320" t="s">
        <v>7372</v>
      </c>
      <c r="G170" s="320" t="s">
        <v>7753</v>
      </c>
      <c r="H170" s="320" t="s">
        <v>9769</v>
      </c>
      <c r="I170" s="320" t="s">
        <v>11196</v>
      </c>
      <c r="J170" s="320" t="s">
        <v>11197</v>
      </c>
      <c r="K170" s="320" t="s">
        <v>11198</v>
      </c>
      <c r="L170" s="320" t="s">
        <v>7663</v>
      </c>
      <c r="M170" s="320" t="s">
        <v>11198</v>
      </c>
      <c r="N170" s="320" t="s">
        <v>11198</v>
      </c>
      <c r="O170" s="320" t="s">
        <v>11198</v>
      </c>
      <c r="P170" s="320" t="s">
        <v>7382</v>
      </c>
      <c r="Q170" s="320" t="s">
        <v>7383</v>
      </c>
      <c r="R170" s="320" t="s">
        <v>7384</v>
      </c>
      <c r="S170" s="320" t="s">
        <v>11199</v>
      </c>
      <c r="T170" s="320" t="s">
        <v>11200</v>
      </c>
      <c r="U170" s="320" t="s">
        <v>11201</v>
      </c>
      <c r="V170" s="320" t="s">
        <v>11202</v>
      </c>
      <c r="W170" s="320" t="s">
        <v>11203</v>
      </c>
      <c r="X170" s="320" t="s">
        <v>11204</v>
      </c>
      <c r="Y170" s="320" t="s">
        <v>11205</v>
      </c>
      <c r="Z170" s="320" t="s">
        <v>11206</v>
      </c>
      <c r="AA170" s="320" t="s">
        <v>11207</v>
      </c>
      <c r="AB170" s="320" t="s">
        <v>11208</v>
      </c>
      <c r="AC170" s="320" t="s">
        <v>11209</v>
      </c>
      <c r="AD170" s="320" t="s">
        <v>11210</v>
      </c>
      <c r="AE170" s="320" t="s">
        <v>11018</v>
      </c>
      <c r="AF170" s="320" t="s">
        <v>11086</v>
      </c>
      <c r="AG170" s="320" t="s">
        <v>11087</v>
      </c>
      <c r="AH170" s="320" t="s">
        <v>11211</v>
      </c>
      <c r="AI170" s="320" t="s">
        <v>11212</v>
      </c>
      <c r="AJ170" s="320" t="s">
        <v>11213</v>
      </c>
      <c r="AK170" s="321" t="s">
        <v>11091</v>
      </c>
      <c r="AL170" s="322" t="s">
        <v>11214</v>
      </c>
    </row>
    <row r="171" spans="1:38" ht="15.75" x14ac:dyDescent="0.25">
      <c r="A171" s="318" t="s">
        <v>11273</v>
      </c>
      <c r="B171" s="296" t="str">
        <f t="shared" si="3"/>
        <v>Production cuisine, hygiène et PMS</v>
      </c>
      <c r="C171" s="319">
        <v>165</v>
      </c>
      <c r="D171" s="320" t="s">
        <v>2637</v>
      </c>
      <c r="E171" s="320">
        <v>165</v>
      </c>
      <c r="F171" s="320" t="s">
        <v>7372</v>
      </c>
      <c r="G171" s="320" t="s">
        <v>7373</v>
      </c>
      <c r="H171" s="320" t="s">
        <v>8645</v>
      </c>
      <c r="I171" s="320" t="s">
        <v>11272</v>
      </c>
      <c r="J171" s="320" t="s">
        <v>11273</v>
      </c>
      <c r="K171" s="320" t="s">
        <v>11274</v>
      </c>
      <c r="L171" s="320" t="s">
        <v>2873</v>
      </c>
      <c r="M171" s="320" t="s">
        <v>11274</v>
      </c>
      <c r="N171" s="320" t="s">
        <v>11274</v>
      </c>
      <c r="O171" s="320" t="s">
        <v>11274</v>
      </c>
      <c r="P171" s="320" t="s">
        <v>7382</v>
      </c>
      <c r="Q171" s="320" t="s">
        <v>7383</v>
      </c>
      <c r="R171" s="320" t="s">
        <v>7384</v>
      </c>
      <c r="S171" s="320" t="s">
        <v>11275</v>
      </c>
      <c r="T171" s="320" t="s">
        <v>11276</v>
      </c>
      <c r="U171" s="320" t="s">
        <v>11277</v>
      </c>
      <c r="V171" s="320" t="s">
        <v>11278</v>
      </c>
      <c r="W171" s="320" t="s">
        <v>11279</v>
      </c>
      <c r="X171" s="320" t="s">
        <v>11280</v>
      </c>
      <c r="Y171" s="320" t="s">
        <v>11281</v>
      </c>
      <c r="Z171" s="320" t="s">
        <v>11282</v>
      </c>
      <c r="AA171" s="320" t="s">
        <v>11283</v>
      </c>
      <c r="AB171" s="320" t="s">
        <v>11284</v>
      </c>
      <c r="AC171" s="320" t="s">
        <v>11285</v>
      </c>
      <c r="AD171" s="320" t="s">
        <v>11286</v>
      </c>
      <c r="AE171" s="320" t="s">
        <v>8664</v>
      </c>
      <c r="AF171" s="320" t="s">
        <v>11086</v>
      </c>
      <c r="AG171" s="320" t="s">
        <v>11087</v>
      </c>
      <c r="AH171" s="320" t="s">
        <v>11287</v>
      </c>
      <c r="AI171" s="320" t="s">
        <v>11288</v>
      </c>
      <c r="AJ171" s="320" t="s">
        <v>11289</v>
      </c>
      <c r="AK171" s="321" t="s">
        <v>11091</v>
      </c>
      <c r="AL171" s="322" t="s">
        <v>11290</v>
      </c>
    </row>
    <row r="172" spans="1:38" ht="15.75" x14ac:dyDescent="0.25">
      <c r="A172" s="318" t="s">
        <v>11316</v>
      </c>
      <c r="B172" s="296" t="str">
        <f t="shared" si="3"/>
        <v>Santé, nutrition et hydratation</v>
      </c>
      <c r="C172" s="319">
        <v>166</v>
      </c>
      <c r="D172" s="320" t="s">
        <v>2676</v>
      </c>
      <c r="E172" s="320">
        <v>168</v>
      </c>
      <c r="F172" s="320" t="s">
        <v>7372</v>
      </c>
      <c r="G172" s="320" t="s">
        <v>7373</v>
      </c>
      <c r="H172" s="320" t="s">
        <v>8083</v>
      </c>
      <c r="I172" s="320" t="s">
        <v>11100</v>
      </c>
      <c r="J172" s="320" t="s">
        <v>11316</v>
      </c>
      <c r="K172" s="320" t="s">
        <v>11317</v>
      </c>
      <c r="L172" s="320" t="s">
        <v>7663</v>
      </c>
      <c r="M172" s="320" t="s">
        <v>11318</v>
      </c>
      <c r="N172" s="320" t="s">
        <v>11319</v>
      </c>
      <c r="O172" s="320" t="s">
        <v>11317</v>
      </c>
      <c r="P172" s="320" t="s">
        <v>7382</v>
      </c>
      <c r="Q172" s="320" t="s">
        <v>7383</v>
      </c>
      <c r="R172" s="320" t="s">
        <v>7384</v>
      </c>
      <c r="S172" s="320" t="s">
        <v>11320</v>
      </c>
      <c r="T172" s="320" t="s">
        <v>11321</v>
      </c>
      <c r="U172" s="320" t="s">
        <v>11322</v>
      </c>
      <c r="V172" s="320" t="s">
        <v>11106</v>
      </c>
      <c r="W172" s="320" t="s">
        <v>11107</v>
      </c>
      <c r="X172" s="320" t="s">
        <v>11108</v>
      </c>
      <c r="Y172" s="320" t="s">
        <v>11109</v>
      </c>
      <c r="Z172" s="320" t="s">
        <v>11110</v>
      </c>
      <c r="AA172" s="320" t="s">
        <v>11111</v>
      </c>
      <c r="AB172" s="320" t="s">
        <v>11112</v>
      </c>
      <c r="AC172" s="320" t="s">
        <v>11113</v>
      </c>
      <c r="AD172" s="320" t="s">
        <v>11114</v>
      </c>
      <c r="AE172" s="320" t="s">
        <v>8102</v>
      </c>
      <c r="AF172" s="320" t="s">
        <v>11298</v>
      </c>
      <c r="AG172" s="320" t="s">
        <v>11299</v>
      </c>
      <c r="AH172" s="320" t="s">
        <v>11323</v>
      </c>
      <c r="AI172" s="320" t="s">
        <v>11324</v>
      </c>
      <c r="AJ172" s="320" t="s">
        <v>11325</v>
      </c>
      <c r="AK172" s="321" t="s">
        <v>11303</v>
      </c>
      <c r="AL172" s="322" t="s">
        <v>11316</v>
      </c>
    </row>
    <row r="173" spans="1:38" ht="15.75" x14ac:dyDescent="0.25">
      <c r="A173" s="318" t="s">
        <v>11338</v>
      </c>
      <c r="B173" s="296" t="str">
        <f t="shared" si="3"/>
        <v>Service, accompagnement et observation</v>
      </c>
      <c r="C173" s="319">
        <v>167</v>
      </c>
      <c r="D173" s="320" t="s">
        <v>2698</v>
      </c>
      <c r="E173" s="320">
        <v>170</v>
      </c>
      <c r="F173" s="320" t="s">
        <v>7372</v>
      </c>
      <c r="G173" s="320" t="s">
        <v>7373</v>
      </c>
      <c r="H173" s="320" t="s">
        <v>8925</v>
      </c>
      <c r="I173" s="320" t="s">
        <v>11138</v>
      </c>
      <c r="J173" s="320" t="s">
        <v>11338</v>
      </c>
      <c r="K173" s="320" t="s">
        <v>11339</v>
      </c>
      <c r="L173" s="320" t="s">
        <v>7663</v>
      </c>
      <c r="M173" s="320" t="s">
        <v>11340</v>
      </c>
      <c r="N173" s="320" t="s">
        <v>11341</v>
      </c>
      <c r="O173" s="320" t="s">
        <v>11339</v>
      </c>
      <c r="P173" s="320" t="s">
        <v>7382</v>
      </c>
      <c r="Q173" s="320" t="s">
        <v>7383</v>
      </c>
      <c r="R173" s="320" t="s">
        <v>7384</v>
      </c>
      <c r="S173" s="320" t="s">
        <v>11342</v>
      </c>
      <c r="T173" s="320" t="s">
        <v>11343</v>
      </c>
      <c r="U173" s="320" t="s">
        <v>11344</v>
      </c>
      <c r="V173" s="320" t="s">
        <v>11144</v>
      </c>
      <c r="W173" s="320" t="s">
        <v>11145</v>
      </c>
      <c r="X173" s="320" t="s">
        <v>11146</v>
      </c>
      <c r="Y173" s="320" t="s">
        <v>11147</v>
      </c>
      <c r="Z173" s="320" t="s">
        <v>11148</v>
      </c>
      <c r="AA173" s="320" t="s">
        <v>11149</v>
      </c>
      <c r="AB173" s="320" t="s">
        <v>11150</v>
      </c>
      <c r="AC173" s="320" t="s">
        <v>11151</v>
      </c>
      <c r="AD173" s="320" t="s">
        <v>11152</v>
      </c>
      <c r="AE173" s="320" t="s">
        <v>8266</v>
      </c>
      <c r="AF173" s="320" t="s">
        <v>11298</v>
      </c>
      <c r="AG173" s="320" t="s">
        <v>11299</v>
      </c>
      <c r="AH173" s="320" t="s">
        <v>11345</v>
      </c>
      <c r="AI173" s="320" t="s">
        <v>11346</v>
      </c>
      <c r="AJ173" s="320" t="s">
        <v>11347</v>
      </c>
      <c r="AK173" s="321" t="s">
        <v>11303</v>
      </c>
      <c r="AL173" s="322" t="s">
        <v>11338</v>
      </c>
    </row>
    <row r="174" spans="1:38" ht="15.75" x14ac:dyDescent="0.25">
      <c r="A174" s="318" t="s">
        <v>11411</v>
      </c>
      <c r="B174" s="296" t="str">
        <f t="shared" si="3"/>
        <v>Qualité du repas, appétence et identification</v>
      </c>
      <c r="C174" s="319">
        <v>168</v>
      </c>
      <c r="D174" s="320" t="s">
        <v>2774</v>
      </c>
      <c r="E174" s="320">
        <v>176</v>
      </c>
      <c r="F174" s="320" t="s">
        <v>7372</v>
      </c>
      <c r="G174" s="320" t="s">
        <v>7753</v>
      </c>
      <c r="H174" s="320" t="s">
        <v>8367</v>
      </c>
      <c r="I174" s="320" t="s">
        <v>11119</v>
      </c>
      <c r="J174" s="320" t="s">
        <v>11411</v>
      </c>
      <c r="K174" s="320" t="s">
        <v>11412</v>
      </c>
      <c r="L174" s="320" t="s">
        <v>7663</v>
      </c>
      <c r="M174" s="320" t="s">
        <v>11413</v>
      </c>
      <c r="N174" s="320" t="s">
        <v>11414</v>
      </c>
      <c r="O174" s="320" t="s">
        <v>11412</v>
      </c>
      <c r="P174" s="320" t="s">
        <v>7382</v>
      </c>
      <c r="Q174" s="320" t="s">
        <v>7383</v>
      </c>
      <c r="R174" s="320" t="s">
        <v>7384</v>
      </c>
      <c r="S174" s="320" t="s">
        <v>11415</v>
      </c>
      <c r="T174" s="320" t="s">
        <v>11416</v>
      </c>
      <c r="U174" s="320" t="s">
        <v>11417</v>
      </c>
      <c r="V174" s="320" t="s">
        <v>11125</v>
      </c>
      <c r="W174" s="320" t="s">
        <v>11126</v>
      </c>
      <c r="X174" s="320" t="s">
        <v>11127</v>
      </c>
      <c r="Y174" s="320" t="s">
        <v>11128</v>
      </c>
      <c r="Z174" s="320" t="s">
        <v>11129</v>
      </c>
      <c r="AA174" s="320" t="s">
        <v>11130</v>
      </c>
      <c r="AB174" s="320" t="s">
        <v>11131</v>
      </c>
      <c r="AC174" s="320" t="s">
        <v>11132</v>
      </c>
      <c r="AD174" s="320" t="s">
        <v>11133</v>
      </c>
      <c r="AE174" s="320" t="s">
        <v>7397</v>
      </c>
      <c r="AF174" s="320" t="s">
        <v>11298</v>
      </c>
      <c r="AG174" s="320" t="s">
        <v>11299</v>
      </c>
      <c r="AH174" s="320" t="s">
        <v>11418</v>
      </c>
      <c r="AI174" s="320" t="s">
        <v>11419</v>
      </c>
      <c r="AJ174" s="320" t="s">
        <v>11420</v>
      </c>
      <c r="AK174" s="321" t="s">
        <v>11303</v>
      </c>
      <c r="AL174" s="322" t="s">
        <v>11411</v>
      </c>
    </row>
    <row r="175" spans="1:38" ht="15.75" x14ac:dyDescent="0.25">
      <c r="A175" s="318" t="s">
        <v>11963</v>
      </c>
      <c r="B175" s="296" t="str">
        <f t="shared" si="3"/>
        <v>Textures et niveaux IDDSI</v>
      </c>
      <c r="C175" s="319">
        <v>169</v>
      </c>
      <c r="D175" s="320" t="s">
        <v>3367</v>
      </c>
      <c r="E175" s="320">
        <v>206</v>
      </c>
      <c r="F175" s="320" t="s">
        <v>11686</v>
      </c>
      <c r="G175" s="320" t="s">
        <v>11687</v>
      </c>
      <c r="H175" s="320" t="s">
        <v>7374</v>
      </c>
      <c r="I175" s="320" t="s">
        <v>11962</v>
      </c>
      <c r="J175" s="320" t="s">
        <v>11963</v>
      </c>
      <c r="K175" s="320" t="s">
        <v>11964</v>
      </c>
      <c r="L175" s="320" t="s">
        <v>11965</v>
      </c>
      <c r="M175" s="320" t="s">
        <v>11966</v>
      </c>
      <c r="N175" s="320" t="s">
        <v>11967</v>
      </c>
      <c r="O175" s="320" t="s">
        <v>11968</v>
      </c>
      <c r="P175" s="320" t="s">
        <v>11695</v>
      </c>
      <c r="Q175" s="320" t="s">
        <v>11696</v>
      </c>
      <c r="R175" s="320" t="s">
        <v>11697</v>
      </c>
      <c r="S175" s="320" t="s">
        <v>11969</v>
      </c>
      <c r="T175" s="320" t="s">
        <v>11970</v>
      </c>
      <c r="U175" s="320" t="s">
        <v>11971</v>
      </c>
      <c r="V175" s="320" t="s">
        <v>11972</v>
      </c>
      <c r="W175" s="320" t="s">
        <v>11702</v>
      </c>
      <c r="X175" s="320" t="s">
        <v>11703</v>
      </c>
      <c r="Y175" s="320" t="s">
        <v>11973</v>
      </c>
      <c r="Z175" s="320" t="s">
        <v>11705</v>
      </c>
      <c r="AA175" s="320" t="s">
        <v>11706</v>
      </c>
      <c r="AB175" s="320" t="s">
        <v>11974</v>
      </c>
      <c r="AC175" s="320" t="s">
        <v>11708</v>
      </c>
      <c r="AD175" s="320" t="s">
        <v>11709</v>
      </c>
      <c r="AE175" s="320" t="s">
        <v>11975</v>
      </c>
      <c r="AF175" s="320" t="s">
        <v>11711</v>
      </c>
      <c r="AG175" s="320" t="s">
        <v>11976</v>
      </c>
      <c r="AH175" s="320" t="s">
        <v>11977</v>
      </c>
      <c r="AI175" s="320" t="s">
        <v>11978</v>
      </c>
      <c r="AJ175" s="320" t="s">
        <v>11979</v>
      </c>
      <c r="AK175" s="321" t="s">
        <v>7743</v>
      </c>
      <c r="AL175" s="322" t="s">
        <v>11980</v>
      </c>
    </row>
    <row r="176" spans="1:38" ht="15.75" x14ac:dyDescent="0.25">
      <c r="A176" s="318" t="s">
        <v>11963</v>
      </c>
      <c r="B176" s="296" t="str">
        <f t="shared" si="3"/>
        <v>Textures et niveaux IDDSI</v>
      </c>
      <c r="C176" s="319">
        <v>170</v>
      </c>
      <c r="D176" s="320" t="s">
        <v>3388</v>
      </c>
      <c r="E176" s="320">
        <v>207</v>
      </c>
      <c r="F176" s="320" t="s">
        <v>11686</v>
      </c>
      <c r="G176" s="320" t="s">
        <v>11687</v>
      </c>
      <c r="H176" s="320" t="s">
        <v>7374</v>
      </c>
      <c r="I176" s="320" t="s">
        <v>11962</v>
      </c>
      <c r="J176" s="320" t="s">
        <v>11963</v>
      </c>
      <c r="K176" s="320" t="s">
        <v>11981</v>
      </c>
      <c r="L176" s="320" t="s">
        <v>11982</v>
      </c>
      <c r="M176" s="320" t="s">
        <v>11983</v>
      </c>
      <c r="N176" s="320" t="s">
        <v>11984</v>
      </c>
      <c r="O176" s="320" t="s">
        <v>11985</v>
      </c>
      <c r="P176" s="320" t="s">
        <v>11695</v>
      </c>
      <c r="Q176" s="320" t="s">
        <v>11696</v>
      </c>
      <c r="R176" s="320" t="s">
        <v>11697</v>
      </c>
      <c r="S176" s="320" t="s">
        <v>11986</v>
      </c>
      <c r="T176" s="320" t="s">
        <v>11987</v>
      </c>
      <c r="U176" s="320" t="s">
        <v>11988</v>
      </c>
      <c r="V176" s="320" t="s">
        <v>11989</v>
      </c>
      <c r="W176" s="320" t="s">
        <v>11702</v>
      </c>
      <c r="X176" s="320" t="s">
        <v>11703</v>
      </c>
      <c r="Y176" s="320" t="s">
        <v>11990</v>
      </c>
      <c r="Z176" s="320" t="s">
        <v>11705</v>
      </c>
      <c r="AA176" s="320" t="s">
        <v>11706</v>
      </c>
      <c r="AB176" s="320" t="s">
        <v>11991</v>
      </c>
      <c r="AC176" s="320" t="s">
        <v>11708</v>
      </c>
      <c r="AD176" s="320" t="s">
        <v>11709</v>
      </c>
      <c r="AE176" s="320" t="s">
        <v>11975</v>
      </c>
      <c r="AF176" s="320" t="s">
        <v>11711</v>
      </c>
      <c r="AG176" s="320" t="s">
        <v>11992</v>
      </c>
      <c r="AH176" s="320" t="s">
        <v>11993</v>
      </c>
      <c r="AI176" s="320" t="s">
        <v>11994</v>
      </c>
      <c r="AJ176" s="320" t="s">
        <v>11995</v>
      </c>
      <c r="AK176" s="321" t="s">
        <v>7743</v>
      </c>
      <c r="AL176" s="322" t="s">
        <v>11996</v>
      </c>
    </row>
    <row r="177" spans="1:38" ht="15.75" x14ac:dyDescent="0.25">
      <c r="A177" s="318" t="s">
        <v>11963</v>
      </c>
      <c r="B177" s="296" t="str">
        <f t="shared" si="3"/>
        <v>Textures et niveaux IDDSI</v>
      </c>
      <c r="C177" s="319">
        <v>171</v>
      </c>
      <c r="D177" s="320" t="s">
        <v>3410</v>
      </c>
      <c r="E177" s="320">
        <v>208</v>
      </c>
      <c r="F177" s="320" t="s">
        <v>11686</v>
      </c>
      <c r="G177" s="320" t="s">
        <v>11687</v>
      </c>
      <c r="H177" s="320" t="s">
        <v>7374</v>
      </c>
      <c r="I177" s="320" t="s">
        <v>11962</v>
      </c>
      <c r="J177" s="320" t="s">
        <v>11963</v>
      </c>
      <c r="K177" s="320" t="s">
        <v>11997</v>
      </c>
      <c r="L177" s="320" t="s">
        <v>2873</v>
      </c>
      <c r="M177" s="320" t="s">
        <v>11998</v>
      </c>
      <c r="N177" s="320" t="s">
        <v>11834</v>
      </c>
      <c r="O177" s="320" t="s">
        <v>11999</v>
      </c>
      <c r="P177" s="320" t="s">
        <v>11695</v>
      </c>
      <c r="Q177" s="320" t="s">
        <v>11696</v>
      </c>
      <c r="R177" s="320" t="s">
        <v>11697</v>
      </c>
      <c r="S177" s="320" t="s">
        <v>12000</v>
      </c>
      <c r="T177" s="320" t="s">
        <v>12001</v>
      </c>
      <c r="U177" s="320" t="s">
        <v>12002</v>
      </c>
      <c r="V177" s="320" t="s">
        <v>12003</v>
      </c>
      <c r="W177" s="320" t="s">
        <v>11702</v>
      </c>
      <c r="X177" s="320" t="s">
        <v>11703</v>
      </c>
      <c r="Y177" s="320" t="s">
        <v>12004</v>
      </c>
      <c r="Z177" s="320" t="s">
        <v>11705</v>
      </c>
      <c r="AA177" s="320" t="s">
        <v>11706</v>
      </c>
      <c r="AB177" s="320" t="s">
        <v>12005</v>
      </c>
      <c r="AC177" s="320" t="s">
        <v>11708</v>
      </c>
      <c r="AD177" s="320" t="s">
        <v>11709</v>
      </c>
      <c r="AE177" s="320" t="s">
        <v>11975</v>
      </c>
      <c r="AF177" s="320" t="s">
        <v>11711</v>
      </c>
      <c r="AG177" s="320" t="s">
        <v>12006</v>
      </c>
      <c r="AH177" s="320" t="s">
        <v>12007</v>
      </c>
      <c r="AI177" s="320" t="s">
        <v>12008</v>
      </c>
      <c r="AJ177" s="320" t="s">
        <v>12009</v>
      </c>
      <c r="AK177" s="321" t="s">
        <v>7743</v>
      </c>
      <c r="AL177" s="322" t="s">
        <v>12010</v>
      </c>
    </row>
    <row r="178" spans="1:38" ht="15.75" x14ac:dyDescent="0.25">
      <c r="A178" s="318" t="s">
        <v>11963</v>
      </c>
      <c r="B178" s="296" t="str">
        <f t="shared" si="3"/>
        <v>Textures et niveaux IDDSI</v>
      </c>
      <c r="C178" s="319">
        <v>172</v>
      </c>
      <c r="D178" s="320" t="s">
        <v>3430</v>
      </c>
      <c r="E178" s="320">
        <v>209</v>
      </c>
      <c r="F178" s="320" t="s">
        <v>11686</v>
      </c>
      <c r="G178" s="320" t="s">
        <v>11687</v>
      </c>
      <c r="H178" s="320" t="s">
        <v>7374</v>
      </c>
      <c r="I178" s="320" t="s">
        <v>11962</v>
      </c>
      <c r="J178" s="320" t="s">
        <v>11963</v>
      </c>
      <c r="K178" s="320" t="s">
        <v>12011</v>
      </c>
      <c r="L178" s="320" t="s">
        <v>12012</v>
      </c>
      <c r="M178" s="320" t="s">
        <v>12013</v>
      </c>
      <c r="N178" s="320" t="s">
        <v>12014</v>
      </c>
      <c r="O178" s="320" t="s">
        <v>12015</v>
      </c>
      <c r="P178" s="320" t="s">
        <v>11695</v>
      </c>
      <c r="Q178" s="320" t="s">
        <v>11696</v>
      </c>
      <c r="R178" s="320" t="s">
        <v>11697</v>
      </c>
      <c r="S178" s="320" t="s">
        <v>12016</v>
      </c>
      <c r="T178" s="320" t="s">
        <v>12017</v>
      </c>
      <c r="U178" s="320" t="s">
        <v>12018</v>
      </c>
      <c r="V178" s="320" t="s">
        <v>12019</v>
      </c>
      <c r="W178" s="320" t="s">
        <v>11702</v>
      </c>
      <c r="X178" s="320" t="s">
        <v>11703</v>
      </c>
      <c r="Y178" s="320" t="s">
        <v>12020</v>
      </c>
      <c r="Z178" s="320" t="s">
        <v>11705</v>
      </c>
      <c r="AA178" s="320" t="s">
        <v>11706</v>
      </c>
      <c r="AB178" s="320" t="s">
        <v>12021</v>
      </c>
      <c r="AC178" s="320" t="s">
        <v>11708</v>
      </c>
      <c r="AD178" s="320" t="s">
        <v>11709</v>
      </c>
      <c r="AE178" s="320" t="s">
        <v>11975</v>
      </c>
      <c r="AF178" s="320" t="s">
        <v>11711</v>
      </c>
      <c r="AG178" s="320" t="s">
        <v>12022</v>
      </c>
      <c r="AH178" s="320" t="s">
        <v>12023</v>
      </c>
      <c r="AI178" s="320" t="s">
        <v>12024</v>
      </c>
      <c r="AJ178" s="320" t="s">
        <v>12025</v>
      </c>
      <c r="AK178" s="321" t="s">
        <v>7743</v>
      </c>
      <c r="AL178" s="322" t="s">
        <v>12026</v>
      </c>
    </row>
    <row r="179" spans="1:38" ht="15.75" x14ac:dyDescent="0.25">
      <c r="A179" s="318" t="s">
        <v>11963</v>
      </c>
      <c r="B179" s="296" t="str">
        <f t="shared" si="3"/>
        <v>Textures et niveaux IDDSI</v>
      </c>
      <c r="C179" s="319">
        <v>173</v>
      </c>
      <c r="D179" s="320" t="s">
        <v>3450</v>
      </c>
      <c r="E179" s="320">
        <v>210</v>
      </c>
      <c r="F179" s="320" t="s">
        <v>11686</v>
      </c>
      <c r="G179" s="320" t="s">
        <v>11687</v>
      </c>
      <c r="H179" s="320" t="s">
        <v>7374</v>
      </c>
      <c r="I179" s="320" t="s">
        <v>11962</v>
      </c>
      <c r="J179" s="320" t="s">
        <v>11963</v>
      </c>
      <c r="K179" s="320" t="s">
        <v>12027</v>
      </c>
      <c r="L179" s="320" t="s">
        <v>11947</v>
      </c>
      <c r="M179" s="320" t="s">
        <v>12028</v>
      </c>
      <c r="N179" s="320" t="s">
        <v>11949</v>
      </c>
      <c r="O179" s="320" t="s">
        <v>12029</v>
      </c>
      <c r="P179" s="320" t="s">
        <v>11695</v>
      </c>
      <c r="Q179" s="320" t="s">
        <v>11696</v>
      </c>
      <c r="R179" s="320" t="s">
        <v>11697</v>
      </c>
      <c r="S179" s="320" t="s">
        <v>12030</v>
      </c>
      <c r="T179" s="320" t="s">
        <v>12031</v>
      </c>
      <c r="U179" s="320" t="s">
        <v>12032</v>
      </c>
      <c r="V179" s="320" t="s">
        <v>12033</v>
      </c>
      <c r="W179" s="320" t="s">
        <v>11702</v>
      </c>
      <c r="X179" s="320" t="s">
        <v>11703</v>
      </c>
      <c r="Y179" s="320" t="s">
        <v>12034</v>
      </c>
      <c r="Z179" s="320" t="s">
        <v>11705</v>
      </c>
      <c r="AA179" s="320" t="s">
        <v>11706</v>
      </c>
      <c r="AB179" s="320" t="s">
        <v>12035</v>
      </c>
      <c r="AC179" s="320" t="s">
        <v>11708</v>
      </c>
      <c r="AD179" s="320" t="s">
        <v>11709</v>
      </c>
      <c r="AE179" s="320" t="s">
        <v>11975</v>
      </c>
      <c r="AF179" s="320" t="s">
        <v>11711</v>
      </c>
      <c r="AG179" s="320" t="s">
        <v>12036</v>
      </c>
      <c r="AH179" s="320" t="s">
        <v>12037</v>
      </c>
      <c r="AI179" s="320" t="s">
        <v>12038</v>
      </c>
      <c r="AJ179" s="320" t="s">
        <v>12039</v>
      </c>
      <c r="AK179" s="321" t="s">
        <v>7743</v>
      </c>
      <c r="AL179" s="322" t="s">
        <v>12040</v>
      </c>
    </row>
    <row r="180" spans="1:38" ht="15.75" x14ac:dyDescent="0.25">
      <c r="A180" s="318" t="s">
        <v>11963</v>
      </c>
      <c r="B180" s="296" t="str">
        <f t="shared" si="3"/>
        <v>Textures et niveaux IDDSI</v>
      </c>
      <c r="C180" s="319">
        <v>174</v>
      </c>
      <c r="D180" s="320" t="s">
        <v>3472</v>
      </c>
      <c r="E180" s="320">
        <v>211</v>
      </c>
      <c r="F180" s="320" t="s">
        <v>11686</v>
      </c>
      <c r="G180" s="320" t="s">
        <v>11687</v>
      </c>
      <c r="H180" s="320" t="s">
        <v>7374</v>
      </c>
      <c r="I180" s="320" t="s">
        <v>11962</v>
      </c>
      <c r="J180" s="320" t="s">
        <v>11963</v>
      </c>
      <c r="K180" s="320" t="s">
        <v>12041</v>
      </c>
      <c r="L180" s="320" t="s">
        <v>10331</v>
      </c>
      <c r="M180" s="320" t="s">
        <v>12042</v>
      </c>
      <c r="N180" s="320" t="s">
        <v>12043</v>
      </c>
      <c r="O180" s="320" t="s">
        <v>12044</v>
      </c>
      <c r="P180" s="320" t="s">
        <v>11695</v>
      </c>
      <c r="Q180" s="320" t="s">
        <v>11696</v>
      </c>
      <c r="R180" s="320" t="s">
        <v>11697</v>
      </c>
      <c r="S180" s="320" t="s">
        <v>12045</v>
      </c>
      <c r="T180" s="320" t="s">
        <v>12046</v>
      </c>
      <c r="U180" s="320" t="s">
        <v>12047</v>
      </c>
      <c r="V180" s="320" t="s">
        <v>12048</v>
      </c>
      <c r="W180" s="320" t="s">
        <v>11702</v>
      </c>
      <c r="X180" s="320" t="s">
        <v>11703</v>
      </c>
      <c r="Y180" s="320" t="s">
        <v>12049</v>
      </c>
      <c r="Z180" s="320" t="s">
        <v>11705</v>
      </c>
      <c r="AA180" s="320" t="s">
        <v>11706</v>
      </c>
      <c r="AB180" s="320" t="s">
        <v>12050</v>
      </c>
      <c r="AC180" s="320" t="s">
        <v>11708</v>
      </c>
      <c r="AD180" s="320" t="s">
        <v>11709</v>
      </c>
      <c r="AE180" s="320" t="s">
        <v>11975</v>
      </c>
      <c r="AF180" s="320" t="s">
        <v>11711</v>
      </c>
      <c r="AG180" s="320" t="s">
        <v>12051</v>
      </c>
      <c r="AH180" s="320" t="s">
        <v>12052</v>
      </c>
      <c r="AI180" s="320" t="s">
        <v>12053</v>
      </c>
      <c r="AJ180" s="320" t="s">
        <v>12054</v>
      </c>
      <c r="AK180" s="321" t="s">
        <v>7743</v>
      </c>
      <c r="AL180" s="322" t="s">
        <v>12055</v>
      </c>
    </row>
    <row r="181" spans="1:38" ht="15.75" x14ac:dyDescent="0.25">
      <c r="A181" s="318" t="s">
        <v>11963</v>
      </c>
      <c r="B181" s="296" t="str">
        <f t="shared" si="3"/>
        <v>Textures et niveaux IDDSI</v>
      </c>
      <c r="C181" s="319">
        <v>175</v>
      </c>
      <c r="D181" s="320" t="s">
        <v>3493</v>
      </c>
      <c r="E181" s="320">
        <v>212</v>
      </c>
      <c r="F181" s="320" t="s">
        <v>11686</v>
      </c>
      <c r="G181" s="320" t="s">
        <v>11687</v>
      </c>
      <c r="H181" s="320" t="s">
        <v>7374</v>
      </c>
      <c r="I181" s="320" t="s">
        <v>11962</v>
      </c>
      <c r="J181" s="320" t="s">
        <v>11963</v>
      </c>
      <c r="K181" s="320" t="s">
        <v>12057</v>
      </c>
      <c r="L181" s="320" t="s">
        <v>12058</v>
      </c>
      <c r="M181" s="320" t="s">
        <v>12059</v>
      </c>
      <c r="N181" s="320" t="s">
        <v>12060</v>
      </c>
      <c r="O181" s="320" t="s">
        <v>12061</v>
      </c>
      <c r="P181" s="320" t="s">
        <v>11695</v>
      </c>
      <c r="Q181" s="320" t="s">
        <v>11696</v>
      </c>
      <c r="R181" s="320" t="s">
        <v>11697</v>
      </c>
      <c r="S181" s="320" t="s">
        <v>12062</v>
      </c>
      <c r="T181" s="320" t="s">
        <v>12063</v>
      </c>
      <c r="U181" s="320" t="s">
        <v>12064</v>
      </c>
      <c r="V181" s="320" t="s">
        <v>12065</v>
      </c>
      <c r="W181" s="320" t="s">
        <v>11702</v>
      </c>
      <c r="X181" s="320" t="s">
        <v>11703</v>
      </c>
      <c r="Y181" s="320" t="s">
        <v>12066</v>
      </c>
      <c r="Z181" s="320" t="s">
        <v>11705</v>
      </c>
      <c r="AA181" s="320" t="s">
        <v>11706</v>
      </c>
      <c r="AB181" s="320" t="s">
        <v>12067</v>
      </c>
      <c r="AC181" s="320" t="s">
        <v>11708</v>
      </c>
      <c r="AD181" s="320" t="s">
        <v>11709</v>
      </c>
      <c r="AE181" s="320" t="s">
        <v>11975</v>
      </c>
      <c r="AF181" s="320" t="s">
        <v>11711</v>
      </c>
      <c r="AG181" s="320" t="s">
        <v>12068</v>
      </c>
      <c r="AH181" s="320" t="s">
        <v>12069</v>
      </c>
      <c r="AI181" s="320" t="s">
        <v>12070</v>
      </c>
      <c r="AJ181" s="320" t="s">
        <v>12071</v>
      </c>
      <c r="AK181" s="321" t="s">
        <v>7743</v>
      </c>
      <c r="AL181" s="322" t="s">
        <v>12072</v>
      </c>
    </row>
    <row r="182" spans="1:38" ht="15.75" x14ac:dyDescent="0.25">
      <c r="A182" s="318" t="s">
        <v>11963</v>
      </c>
      <c r="B182" s="296" t="str">
        <f t="shared" si="3"/>
        <v>Textures et niveaux IDDSI</v>
      </c>
      <c r="C182" s="319">
        <v>176</v>
      </c>
      <c r="D182" s="320" t="s">
        <v>3514</v>
      </c>
      <c r="E182" s="320">
        <v>213</v>
      </c>
      <c r="F182" s="320" t="s">
        <v>11686</v>
      </c>
      <c r="G182" s="320" t="s">
        <v>11687</v>
      </c>
      <c r="H182" s="320" t="s">
        <v>7374</v>
      </c>
      <c r="I182" s="320" t="s">
        <v>11962</v>
      </c>
      <c r="J182" s="320" t="s">
        <v>11963</v>
      </c>
      <c r="K182" s="320" t="s">
        <v>12074</v>
      </c>
      <c r="L182" s="320" t="s">
        <v>12075</v>
      </c>
      <c r="M182" s="320" t="s">
        <v>12076</v>
      </c>
      <c r="N182" s="320" t="s">
        <v>12077</v>
      </c>
      <c r="O182" s="320" t="s">
        <v>12078</v>
      </c>
      <c r="P182" s="320" t="s">
        <v>11695</v>
      </c>
      <c r="Q182" s="320" t="s">
        <v>11696</v>
      </c>
      <c r="R182" s="320" t="s">
        <v>11697</v>
      </c>
      <c r="S182" s="320" t="s">
        <v>12079</v>
      </c>
      <c r="T182" s="320" t="s">
        <v>12080</v>
      </c>
      <c r="U182" s="320" t="s">
        <v>12081</v>
      </c>
      <c r="V182" s="320" t="s">
        <v>12082</v>
      </c>
      <c r="W182" s="320" t="s">
        <v>11702</v>
      </c>
      <c r="X182" s="320" t="s">
        <v>11703</v>
      </c>
      <c r="Y182" s="320" t="s">
        <v>12083</v>
      </c>
      <c r="Z182" s="320" t="s">
        <v>11705</v>
      </c>
      <c r="AA182" s="320" t="s">
        <v>11706</v>
      </c>
      <c r="AB182" s="320" t="s">
        <v>12084</v>
      </c>
      <c r="AC182" s="320" t="s">
        <v>11708</v>
      </c>
      <c r="AD182" s="320" t="s">
        <v>11709</v>
      </c>
      <c r="AE182" s="320" t="s">
        <v>11975</v>
      </c>
      <c r="AF182" s="320" t="s">
        <v>11711</v>
      </c>
      <c r="AG182" s="320" t="s">
        <v>12085</v>
      </c>
      <c r="AH182" s="320" t="s">
        <v>12086</v>
      </c>
      <c r="AI182" s="320" t="s">
        <v>12087</v>
      </c>
      <c r="AJ182" s="320" t="s">
        <v>12088</v>
      </c>
      <c r="AK182" s="321" t="s">
        <v>7743</v>
      </c>
      <c r="AL182" s="322" t="s">
        <v>12089</v>
      </c>
    </row>
    <row r="183" spans="1:38" ht="15.75" x14ac:dyDescent="0.25">
      <c r="A183" s="318" t="s">
        <v>9882</v>
      </c>
      <c r="B183" s="296" t="str">
        <f t="shared" si="3"/>
        <v>Coordination cuisine, soins et salle</v>
      </c>
      <c r="C183" s="319">
        <v>177</v>
      </c>
      <c r="D183" s="320" t="s">
        <v>1794</v>
      </c>
      <c r="E183" s="320">
        <v>102</v>
      </c>
      <c r="F183" s="320" t="s">
        <v>7372</v>
      </c>
      <c r="G183" s="320" t="s">
        <v>7373</v>
      </c>
      <c r="H183" s="320" t="s">
        <v>9769</v>
      </c>
      <c r="I183" s="320" t="s">
        <v>9770</v>
      </c>
      <c r="J183" s="320" t="s">
        <v>9882</v>
      </c>
      <c r="K183" s="320" t="s">
        <v>9883</v>
      </c>
      <c r="L183" s="320" t="s">
        <v>7663</v>
      </c>
      <c r="M183" s="320" t="s">
        <v>9884</v>
      </c>
      <c r="N183" s="320" t="s">
        <v>9885</v>
      </c>
      <c r="O183" s="320" t="s">
        <v>9886</v>
      </c>
      <c r="P183" s="320" t="s">
        <v>7382</v>
      </c>
      <c r="Q183" s="320" t="s">
        <v>7383</v>
      </c>
      <c r="R183" s="320" t="s">
        <v>7384</v>
      </c>
      <c r="S183" s="320" t="s">
        <v>9887</v>
      </c>
      <c r="T183" s="320" t="s">
        <v>9888</v>
      </c>
      <c r="U183" s="320" t="s">
        <v>9889</v>
      </c>
      <c r="V183" s="320" t="s">
        <v>9890</v>
      </c>
      <c r="W183" s="320" t="s">
        <v>9891</v>
      </c>
      <c r="X183" s="320" t="s">
        <v>9892</v>
      </c>
      <c r="Y183" s="320" t="s">
        <v>9893</v>
      </c>
      <c r="Z183" s="320" t="s">
        <v>9894</v>
      </c>
      <c r="AA183" s="320" t="s">
        <v>9895</v>
      </c>
      <c r="AB183" s="320" t="s">
        <v>9896</v>
      </c>
      <c r="AC183" s="320" t="s">
        <v>9897</v>
      </c>
      <c r="AD183" s="320" t="s">
        <v>9898</v>
      </c>
      <c r="AE183" s="320" t="s">
        <v>8266</v>
      </c>
      <c r="AF183" s="320" t="s">
        <v>9899</v>
      </c>
      <c r="AG183" s="320" t="s">
        <v>9230</v>
      </c>
      <c r="AH183" s="320" t="s">
        <v>9900</v>
      </c>
      <c r="AI183" s="320" t="s">
        <v>9901</v>
      </c>
      <c r="AJ183" s="320" t="s">
        <v>9902</v>
      </c>
      <c r="AK183" s="321" t="s">
        <v>7778</v>
      </c>
      <c r="AL183" s="322" t="s">
        <v>9903</v>
      </c>
    </row>
    <row r="184" spans="1:38" ht="15.75" x14ac:dyDescent="0.25">
      <c r="A184" s="318" t="s">
        <v>10337</v>
      </c>
      <c r="B184" s="296" t="str">
        <f t="shared" si="3"/>
        <v>Cadre réglementaire et ESMS</v>
      </c>
      <c r="C184" s="319">
        <v>178</v>
      </c>
      <c r="D184" s="320" t="s">
        <v>2110</v>
      </c>
      <c r="E184" s="320">
        <v>122</v>
      </c>
      <c r="F184" s="320" t="s">
        <v>7372</v>
      </c>
      <c r="G184" s="320" t="s">
        <v>10040</v>
      </c>
      <c r="H184" s="320" t="s">
        <v>10041</v>
      </c>
      <c r="I184" s="320" t="s">
        <v>10311</v>
      </c>
      <c r="J184" s="320" t="s">
        <v>10337</v>
      </c>
      <c r="K184" s="320" t="s">
        <v>10338</v>
      </c>
      <c r="L184" s="320" t="s">
        <v>7663</v>
      </c>
      <c r="M184" s="320" t="s">
        <v>10339</v>
      </c>
      <c r="N184" s="320" t="s">
        <v>10340</v>
      </c>
      <c r="O184" s="320" t="s">
        <v>10341</v>
      </c>
      <c r="P184" s="320" t="s">
        <v>7382</v>
      </c>
      <c r="Q184" s="320" t="s">
        <v>7383</v>
      </c>
      <c r="R184" s="320" t="s">
        <v>7384</v>
      </c>
      <c r="S184" s="320" t="s">
        <v>10342</v>
      </c>
      <c r="T184" s="320" t="s">
        <v>10343</v>
      </c>
      <c r="U184" s="320" t="s">
        <v>10344</v>
      </c>
      <c r="V184" s="320" t="s">
        <v>10345</v>
      </c>
      <c r="W184" s="320" t="s">
        <v>10346</v>
      </c>
      <c r="X184" s="320" t="s">
        <v>10347</v>
      </c>
      <c r="Y184" s="320" t="s">
        <v>10348</v>
      </c>
      <c r="Z184" s="320" t="s">
        <v>10349</v>
      </c>
      <c r="AA184" s="320" t="s">
        <v>10350</v>
      </c>
      <c r="AB184" s="320" t="s">
        <v>10351</v>
      </c>
      <c r="AC184" s="320" t="s">
        <v>10352</v>
      </c>
      <c r="AD184" s="320" t="s">
        <v>10353</v>
      </c>
      <c r="AE184" s="320" t="s">
        <v>10329</v>
      </c>
      <c r="AF184" s="320" t="s">
        <v>10354</v>
      </c>
      <c r="AG184" s="320" t="s">
        <v>10355</v>
      </c>
      <c r="AH184" s="320" t="s">
        <v>10356</v>
      </c>
      <c r="AI184" s="320" t="s">
        <v>10357</v>
      </c>
      <c r="AJ184" s="320" t="s">
        <v>10358</v>
      </c>
      <c r="AK184" s="321" t="s">
        <v>7778</v>
      </c>
      <c r="AL184" s="322" t="s">
        <v>10359</v>
      </c>
    </row>
    <row r="185" spans="1:38" ht="15.75" x14ac:dyDescent="0.25">
      <c r="A185" s="318" t="s">
        <v>11025</v>
      </c>
      <c r="B185" s="296" t="str">
        <f t="shared" si="3"/>
        <v>Autonomie, outils et manger-main</v>
      </c>
      <c r="C185" s="319">
        <v>179</v>
      </c>
      <c r="D185" s="320" t="s">
        <v>2494</v>
      </c>
      <c r="E185" s="320">
        <v>152</v>
      </c>
      <c r="F185" s="320" t="s">
        <v>7372</v>
      </c>
      <c r="G185" s="320" t="s">
        <v>7373</v>
      </c>
      <c r="H185" s="320" t="s">
        <v>10799</v>
      </c>
      <c r="I185" s="320" t="s">
        <v>10800</v>
      </c>
      <c r="J185" s="320" t="s">
        <v>11025</v>
      </c>
      <c r="K185" s="320" t="s">
        <v>11026</v>
      </c>
      <c r="L185" s="320" t="s">
        <v>7663</v>
      </c>
      <c r="M185" s="320" t="s">
        <v>11027</v>
      </c>
      <c r="N185" s="320" t="s">
        <v>11028</v>
      </c>
      <c r="O185" s="320" t="s">
        <v>11029</v>
      </c>
      <c r="P185" s="320" t="s">
        <v>7382</v>
      </c>
      <c r="Q185" s="320" t="s">
        <v>7383</v>
      </c>
      <c r="R185" s="320" t="s">
        <v>7384</v>
      </c>
      <c r="S185" s="320" t="s">
        <v>11030</v>
      </c>
      <c r="T185" s="320" t="s">
        <v>11031</v>
      </c>
      <c r="U185" s="320" t="s">
        <v>11032</v>
      </c>
      <c r="V185" s="320" t="s">
        <v>11033</v>
      </c>
      <c r="W185" s="320" t="s">
        <v>11034</v>
      </c>
      <c r="X185" s="320" t="s">
        <v>11035</v>
      </c>
      <c r="Y185" s="320" t="s">
        <v>11036</v>
      </c>
      <c r="Z185" s="320" t="s">
        <v>11037</v>
      </c>
      <c r="AA185" s="320" t="s">
        <v>11038</v>
      </c>
      <c r="AB185" s="320" t="s">
        <v>11039</v>
      </c>
      <c r="AC185" s="320" t="s">
        <v>11040</v>
      </c>
      <c r="AD185" s="320" t="s">
        <v>11041</v>
      </c>
      <c r="AE185" s="320" t="s">
        <v>8664</v>
      </c>
      <c r="AF185" s="320" t="s">
        <v>11042</v>
      </c>
      <c r="AG185" s="320" t="s">
        <v>9230</v>
      </c>
      <c r="AH185" s="320" t="s">
        <v>11043</v>
      </c>
      <c r="AI185" s="320" t="s">
        <v>11044</v>
      </c>
      <c r="AJ185" s="320" t="s">
        <v>11045</v>
      </c>
      <c r="AK185" s="321" t="s">
        <v>7778</v>
      </c>
      <c r="AL185" s="322" t="s">
        <v>11046</v>
      </c>
    </row>
    <row r="186" spans="1:38" ht="15.75" x14ac:dyDescent="0.25">
      <c r="A186" s="318" t="s">
        <v>11608</v>
      </c>
      <c r="B186" s="296" t="str">
        <f t="shared" si="3"/>
        <v>Production cuisine, hygiène et PMS</v>
      </c>
      <c r="C186" s="319">
        <v>180</v>
      </c>
      <c r="D186" s="320" t="s">
        <v>2938</v>
      </c>
      <c r="E186" s="320">
        <v>186</v>
      </c>
      <c r="F186" s="320" t="s">
        <v>7372</v>
      </c>
      <c r="G186" s="320" t="s">
        <v>11431</v>
      </c>
      <c r="H186" s="320" t="s">
        <v>8645</v>
      </c>
      <c r="I186" s="320" t="s">
        <v>11432</v>
      </c>
      <c r="J186" s="320" t="s">
        <v>11608</v>
      </c>
      <c r="K186" s="320" t="s">
        <v>11609</v>
      </c>
      <c r="L186" s="320" t="s">
        <v>7663</v>
      </c>
      <c r="M186" s="320" t="s">
        <v>11610</v>
      </c>
      <c r="N186" s="320" t="s">
        <v>11611</v>
      </c>
      <c r="O186" s="320" t="s">
        <v>11612</v>
      </c>
      <c r="P186" s="320" t="s">
        <v>7382</v>
      </c>
      <c r="Q186" s="320" t="s">
        <v>7383</v>
      </c>
      <c r="R186" s="320" t="s">
        <v>7384</v>
      </c>
      <c r="S186" s="320" t="s">
        <v>11613</v>
      </c>
      <c r="T186" s="320" t="s">
        <v>11614</v>
      </c>
      <c r="U186" s="320" t="s">
        <v>11615</v>
      </c>
      <c r="V186" s="320" t="s">
        <v>11616</v>
      </c>
      <c r="W186" s="320" t="s">
        <v>11617</v>
      </c>
      <c r="X186" s="320" t="s">
        <v>11618</v>
      </c>
      <c r="Y186" s="320" t="s">
        <v>11619</v>
      </c>
      <c r="Z186" s="320" t="s">
        <v>11620</v>
      </c>
      <c r="AA186" s="320" t="s">
        <v>11621</v>
      </c>
      <c r="AB186" s="320" t="s">
        <v>11622</v>
      </c>
      <c r="AC186" s="320" t="s">
        <v>11623</v>
      </c>
      <c r="AD186" s="320" t="s">
        <v>11624</v>
      </c>
      <c r="AE186" s="320" t="s">
        <v>11625</v>
      </c>
      <c r="AF186" s="320" t="s">
        <v>11451</v>
      </c>
      <c r="AG186" s="320" t="s">
        <v>11626</v>
      </c>
      <c r="AH186" s="320" t="s">
        <v>11627</v>
      </c>
      <c r="AI186" s="320" t="s">
        <v>11628</v>
      </c>
      <c r="AJ186" s="320" t="s">
        <v>11629</v>
      </c>
      <c r="AK186" s="321" t="s">
        <v>11456</v>
      </c>
      <c r="AL186" s="322" t="s">
        <v>11608</v>
      </c>
    </row>
    <row r="187" spans="1:38" ht="15.75" x14ac:dyDescent="0.25">
      <c r="A187" s="318" t="s">
        <v>11630</v>
      </c>
      <c r="B187" s="296" t="str">
        <f t="shared" si="3"/>
        <v>Production cuisine, hygiène et PMS</v>
      </c>
      <c r="C187" s="319">
        <v>181</v>
      </c>
      <c r="D187" s="320" t="s">
        <v>2959</v>
      </c>
      <c r="E187" s="320">
        <v>187</v>
      </c>
      <c r="F187" s="320" t="s">
        <v>7372</v>
      </c>
      <c r="G187" s="320" t="s">
        <v>11431</v>
      </c>
      <c r="H187" s="320" t="s">
        <v>8645</v>
      </c>
      <c r="I187" s="320" t="s">
        <v>11432</v>
      </c>
      <c r="J187" s="320" t="s">
        <v>11630</v>
      </c>
      <c r="K187" s="320" t="s">
        <v>11631</v>
      </c>
      <c r="L187" s="320" t="s">
        <v>7663</v>
      </c>
      <c r="M187" s="320" t="s">
        <v>11632</v>
      </c>
      <c r="N187" s="320" t="s">
        <v>11633</v>
      </c>
      <c r="O187" s="320" t="s">
        <v>11634</v>
      </c>
      <c r="P187" s="320" t="s">
        <v>7382</v>
      </c>
      <c r="Q187" s="320" t="s">
        <v>7383</v>
      </c>
      <c r="R187" s="320" t="s">
        <v>7384</v>
      </c>
      <c r="S187" s="320" t="s">
        <v>11635</v>
      </c>
      <c r="T187" s="320" t="s">
        <v>11636</v>
      </c>
      <c r="U187" s="320" t="s">
        <v>11637</v>
      </c>
      <c r="V187" s="320" t="s">
        <v>11638</v>
      </c>
      <c r="W187" s="320" t="s">
        <v>11639</v>
      </c>
      <c r="X187" s="320" t="s">
        <v>11640</v>
      </c>
      <c r="Y187" s="320" t="s">
        <v>11641</v>
      </c>
      <c r="Z187" s="320" t="s">
        <v>11642</v>
      </c>
      <c r="AA187" s="320" t="s">
        <v>11643</v>
      </c>
      <c r="AB187" s="320" t="s">
        <v>11644</v>
      </c>
      <c r="AC187" s="320" t="s">
        <v>11645</v>
      </c>
      <c r="AD187" s="320" t="s">
        <v>11646</v>
      </c>
      <c r="AE187" s="320" t="s">
        <v>11647</v>
      </c>
      <c r="AF187" s="320" t="s">
        <v>11451</v>
      </c>
      <c r="AG187" s="320" t="s">
        <v>11648</v>
      </c>
      <c r="AH187" s="320" t="s">
        <v>11649</v>
      </c>
      <c r="AI187" s="320" t="s">
        <v>11650</v>
      </c>
      <c r="AJ187" s="320" t="s">
        <v>11651</v>
      </c>
      <c r="AK187" s="321" t="s">
        <v>11456</v>
      </c>
      <c r="AL187" s="322" t="s">
        <v>11630</v>
      </c>
    </row>
    <row r="188" spans="1:38" ht="15.75" x14ac:dyDescent="0.25">
      <c r="A188" s="318" t="s">
        <v>7929</v>
      </c>
      <c r="B188" s="296" t="str">
        <f t="shared" si="3"/>
        <v>Textures modifiées — général</v>
      </c>
      <c r="C188" s="319">
        <v>182</v>
      </c>
      <c r="D188" s="320" t="s">
        <v>416</v>
      </c>
      <c r="E188" s="320">
        <v>19</v>
      </c>
      <c r="F188" s="320" t="s">
        <v>7372</v>
      </c>
      <c r="G188" s="320" t="s">
        <v>7753</v>
      </c>
      <c r="H188" s="320" t="s">
        <v>7754</v>
      </c>
      <c r="I188" s="320" t="s">
        <v>7755</v>
      </c>
      <c r="J188" s="320" t="s">
        <v>7929</v>
      </c>
      <c r="K188" s="320" t="s">
        <v>7930</v>
      </c>
      <c r="L188" s="320" t="s">
        <v>7663</v>
      </c>
      <c r="M188" s="320" t="s">
        <v>7931</v>
      </c>
      <c r="N188" s="320" t="s">
        <v>7932</v>
      </c>
      <c r="O188" s="320" t="s">
        <v>7933</v>
      </c>
      <c r="P188" s="320" t="s">
        <v>7382</v>
      </c>
      <c r="Q188" s="320" t="s">
        <v>7383</v>
      </c>
      <c r="R188" s="320" t="s">
        <v>7384</v>
      </c>
      <c r="S188" s="320" t="s">
        <v>7934</v>
      </c>
      <c r="T188" s="320" t="s">
        <v>7935</v>
      </c>
      <c r="U188" s="320" t="s">
        <v>7936</v>
      </c>
      <c r="V188" s="320" t="s">
        <v>7937</v>
      </c>
      <c r="W188" s="320" t="s">
        <v>7938</v>
      </c>
      <c r="X188" s="320" t="s">
        <v>7939</v>
      </c>
      <c r="Y188" s="320" t="s">
        <v>7940</v>
      </c>
      <c r="Z188" s="320" t="s">
        <v>7941</v>
      </c>
      <c r="AA188" s="320" t="s">
        <v>7942</v>
      </c>
      <c r="AB188" s="320" t="s">
        <v>7943</v>
      </c>
      <c r="AC188" s="320" t="s">
        <v>7944</v>
      </c>
      <c r="AD188" s="320" t="s">
        <v>7945</v>
      </c>
      <c r="AE188" s="320" t="s">
        <v>7397</v>
      </c>
      <c r="AF188" s="320" t="s">
        <v>7946</v>
      </c>
      <c r="AG188" s="320" t="s">
        <v>7947</v>
      </c>
      <c r="AH188" s="320" t="s">
        <v>7948</v>
      </c>
      <c r="AI188" s="320" t="s">
        <v>7949</v>
      </c>
      <c r="AJ188" s="320" t="s">
        <v>7950</v>
      </c>
      <c r="AK188" s="321" t="s">
        <v>7778</v>
      </c>
      <c r="AL188" s="322" t="s">
        <v>7951</v>
      </c>
    </row>
    <row r="189" spans="1:38" ht="15.75" x14ac:dyDescent="0.25">
      <c r="A189" s="318" t="s">
        <v>7983</v>
      </c>
      <c r="B189" s="296" t="str">
        <f t="shared" si="3"/>
        <v>Textures modifiées — général</v>
      </c>
      <c r="C189" s="319">
        <v>183</v>
      </c>
      <c r="D189" s="320" t="s">
        <v>446</v>
      </c>
      <c r="E189" s="320">
        <v>21</v>
      </c>
      <c r="F189" s="320" t="s">
        <v>7372</v>
      </c>
      <c r="G189" s="320" t="s">
        <v>7753</v>
      </c>
      <c r="H189" s="320" t="s">
        <v>7754</v>
      </c>
      <c r="I189" s="320" t="s">
        <v>7755</v>
      </c>
      <c r="J189" s="320" t="s">
        <v>7983</v>
      </c>
      <c r="K189" s="320" t="s">
        <v>7984</v>
      </c>
      <c r="L189" s="320" t="s">
        <v>7663</v>
      </c>
      <c r="M189" s="320" t="s">
        <v>7985</v>
      </c>
      <c r="N189" s="320" t="s">
        <v>7986</v>
      </c>
      <c r="O189" s="320" t="s">
        <v>7987</v>
      </c>
      <c r="P189" s="320" t="s">
        <v>7382</v>
      </c>
      <c r="Q189" s="320" t="s">
        <v>7383</v>
      </c>
      <c r="R189" s="320" t="s">
        <v>7384</v>
      </c>
      <c r="S189" s="320" t="s">
        <v>7988</v>
      </c>
      <c r="T189" s="320" t="s">
        <v>7989</v>
      </c>
      <c r="U189" s="320" t="s">
        <v>7990</v>
      </c>
      <c r="V189" s="320" t="s">
        <v>7991</v>
      </c>
      <c r="W189" s="320" t="s">
        <v>7992</v>
      </c>
      <c r="X189" s="320" t="s">
        <v>7993</v>
      </c>
      <c r="Y189" s="320" t="s">
        <v>7994</v>
      </c>
      <c r="Z189" s="320" t="s">
        <v>7995</v>
      </c>
      <c r="AA189" s="320" t="s">
        <v>7996</v>
      </c>
      <c r="AB189" s="320" t="s">
        <v>7997</v>
      </c>
      <c r="AC189" s="320" t="s">
        <v>7998</v>
      </c>
      <c r="AD189" s="320" t="s">
        <v>7999</v>
      </c>
      <c r="AE189" s="320" t="s">
        <v>7970</v>
      </c>
      <c r="AF189" s="320" t="s">
        <v>8000</v>
      </c>
      <c r="AG189" s="320" t="s">
        <v>8001</v>
      </c>
      <c r="AH189" s="320" t="s">
        <v>8002</v>
      </c>
      <c r="AI189" s="320" t="s">
        <v>8003</v>
      </c>
      <c r="AJ189" s="320" t="s">
        <v>8004</v>
      </c>
      <c r="AK189" s="321" t="s">
        <v>7778</v>
      </c>
      <c r="AL189" s="322" t="s">
        <v>8005</v>
      </c>
    </row>
    <row r="190" spans="1:38" ht="15.75" x14ac:dyDescent="0.25">
      <c r="A190" s="318" t="s">
        <v>8057</v>
      </c>
      <c r="B190" s="296" t="str">
        <f t="shared" si="3"/>
        <v>Textures modifiées — général</v>
      </c>
      <c r="C190" s="319">
        <v>184</v>
      </c>
      <c r="D190" s="320" t="s">
        <v>492</v>
      </c>
      <c r="E190" s="320">
        <v>24</v>
      </c>
      <c r="F190" s="320" t="s">
        <v>7372</v>
      </c>
      <c r="G190" s="320" t="s">
        <v>7753</v>
      </c>
      <c r="H190" s="320" t="s">
        <v>7754</v>
      </c>
      <c r="I190" s="320" t="s">
        <v>7755</v>
      </c>
      <c r="J190" s="320" t="s">
        <v>8057</v>
      </c>
      <c r="K190" s="320" t="s">
        <v>8058</v>
      </c>
      <c r="L190" s="320" t="s">
        <v>7663</v>
      </c>
      <c r="M190" s="320" t="s">
        <v>8059</v>
      </c>
      <c r="N190" s="320" t="s">
        <v>8060</v>
      </c>
      <c r="O190" s="320" t="s">
        <v>8061</v>
      </c>
      <c r="P190" s="320" t="s">
        <v>7382</v>
      </c>
      <c r="Q190" s="320" t="s">
        <v>7383</v>
      </c>
      <c r="R190" s="320" t="s">
        <v>7384</v>
      </c>
      <c r="S190" s="320" t="s">
        <v>8062</v>
      </c>
      <c r="T190" s="320" t="s">
        <v>8063</v>
      </c>
      <c r="U190" s="320" t="s">
        <v>8064</v>
      </c>
      <c r="V190" s="320" t="s">
        <v>8065</v>
      </c>
      <c r="W190" s="320" t="s">
        <v>8066</v>
      </c>
      <c r="X190" s="320" t="s">
        <v>8067</v>
      </c>
      <c r="Y190" s="320" t="s">
        <v>8068</v>
      </c>
      <c r="Z190" s="320" t="s">
        <v>8069</v>
      </c>
      <c r="AA190" s="320" t="s">
        <v>8070</v>
      </c>
      <c r="AB190" s="320" t="s">
        <v>8071</v>
      </c>
      <c r="AC190" s="320" t="s">
        <v>8072</v>
      </c>
      <c r="AD190" s="320" t="s">
        <v>8073</v>
      </c>
      <c r="AE190" s="320" t="s">
        <v>7397</v>
      </c>
      <c r="AF190" s="320" t="s">
        <v>8074</v>
      </c>
      <c r="AG190" s="320" t="s">
        <v>8075</v>
      </c>
      <c r="AH190" s="320" t="s">
        <v>8076</v>
      </c>
      <c r="AI190" s="320" t="s">
        <v>8077</v>
      </c>
      <c r="AJ190" s="320" t="s">
        <v>8078</v>
      </c>
      <c r="AK190" s="321" t="s">
        <v>7778</v>
      </c>
      <c r="AL190" s="322" t="s">
        <v>8079</v>
      </c>
    </row>
    <row r="191" spans="1:38" ht="15.75" x14ac:dyDescent="0.25">
      <c r="A191" s="318" t="s">
        <v>8273</v>
      </c>
      <c r="B191" s="296" t="str">
        <f t="shared" si="3"/>
        <v>Santé, nutrition et hydratation</v>
      </c>
      <c r="C191" s="319">
        <v>185</v>
      </c>
      <c r="D191" s="320" t="s">
        <v>631</v>
      </c>
      <c r="E191" s="320">
        <v>33</v>
      </c>
      <c r="F191" s="320" t="s">
        <v>7372</v>
      </c>
      <c r="G191" s="320" t="s">
        <v>7373</v>
      </c>
      <c r="H191" s="320" t="s">
        <v>8083</v>
      </c>
      <c r="I191" s="320" t="s">
        <v>8084</v>
      </c>
      <c r="J191" s="320" t="s">
        <v>8273</v>
      </c>
      <c r="K191" s="320" t="s">
        <v>8274</v>
      </c>
      <c r="L191" s="320" t="s">
        <v>2873</v>
      </c>
      <c r="M191" s="320" t="s">
        <v>8275</v>
      </c>
      <c r="N191" s="320" t="s">
        <v>8276</v>
      </c>
      <c r="O191" s="320" t="s">
        <v>8277</v>
      </c>
      <c r="P191" s="320" t="s">
        <v>7382</v>
      </c>
      <c r="Q191" s="320" t="s">
        <v>7383</v>
      </c>
      <c r="R191" s="320" t="s">
        <v>7384</v>
      </c>
      <c r="S191" s="320" t="s">
        <v>8278</v>
      </c>
      <c r="T191" s="320" t="s">
        <v>8279</v>
      </c>
      <c r="U191" s="320" t="s">
        <v>8280</v>
      </c>
      <c r="V191" s="320" t="s">
        <v>8281</v>
      </c>
      <c r="W191" s="320" t="s">
        <v>8282</v>
      </c>
      <c r="X191" s="320" t="s">
        <v>8283</v>
      </c>
      <c r="Y191" s="320" t="s">
        <v>8284</v>
      </c>
      <c r="Z191" s="320" t="s">
        <v>8285</v>
      </c>
      <c r="AA191" s="320" t="s">
        <v>8286</v>
      </c>
      <c r="AB191" s="320" t="s">
        <v>8287</v>
      </c>
      <c r="AC191" s="320" t="s">
        <v>8288</v>
      </c>
      <c r="AD191" s="320" t="s">
        <v>8289</v>
      </c>
      <c r="AE191" s="320" t="s">
        <v>7970</v>
      </c>
      <c r="AF191" s="320" t="s">
        <v>8103</v>
      </c>
      <c r="AG191" s="320" t="s">
        <v>8290</v>
      </c>
      <c r="AH191" s="320" t="s">
        <v>8291</v>
      </c>
      <c r="AI191" s="320" t="s">
        <v>8292</v>
      </c>
      <c r="AJ191" s="320" t="s">
        <v>8293</v>
      </c>
      <c r="AK191" s="321" t="s">
        <v>7778</v>
      </c>
      <c r="AL191" s="322" t="s">
        <v>8294</v>
      </c>
    </row>
    <row r="192" spans="1:38" ht="15.75" x14ac:dyDescent="0.25">
      <c r="A192" s="318" t="s">
        <v>80</v>
      </c>
      <c r="B192" s="296" t="str">
        <f t="shared" si="3"/>
        <v>Qualité du repas, appétence et identification</v>
      </c>
      <c r="C192" s="319">
        <v>186</v>
      </c>
      <c r="D192" s="320" t="s">
        <v>794</v>
      </c>
      <c r="E192" s="320">
        <v>44</v>
      </c>
      <c r="F192" s="320" t="s">
        <v>7372</v>
      </c>
      <c r="G192" s="320" t="s">
        <v>7753</v>
      </c>
      <c r="H192" s="320" t="s">
        <v>8367</v>
      </c>
      <c r="I192" s="320" t="s">
        <v>8368</v>
      </c>
      <c r="J192" s="320" t="s">
        <v>80</v>
      </c>
      <c r="K192" s="320" t="s">
        <v>8532</v>
      </c>
      <c r="L192" s="320" t="s">
        <v>2873</v>
      </c>
      <c r="M192" s="320" t="s">
        <v>8533</v>
      </c>
      <c r="N192" s="320" t="s">
        <v>8534</v>
      </c>
      <c r="O192" s="320" t="s">
        <v>8535</v>
      </c>
      <c r="P192" s="320" t="s">
        <v>7382</v>
      </c>
      <c r="Q192" s="320" t="s">
        <v>7383</v>
      </c>
      <c r="R192" s="320" t="s">
        <v>7384</v>
      </c>
      <c r="S192" s="320" t="s">
        <v>8536</v>
      </c>
      <c r="T192" s="320" t="s">
        <v>8537</v>
      </c>
      <c r="U192" s="320" t="s">
        <v>8538</v>
      </c>
      <c r="V192" s="320" t="s">
        <v>8539</v>
      </c>
      <c r="W192" s="320" t="s">
        <v>8540</v>
      </c>
      <c r="X192" s="320" t="s">
        <v>8541</v>
      </c>
      <c r="Y192" s="320" t="s">
        <v>8542</v>
      </c>
      <c r="Z192" s="320" t="s">
        <v>8543</v>
      </c>
      <c r="AA192" s="320" t="s">
        <v>8544</v>
      </c>
      <c r="AB192" s="320" t="s">
        <v>8545</v>
      </c>
      <c r="AC192" s="320" t="s">
        <v>8546</v>
      </c>
      <c r="AD192" s="320" t="s">
        <v>8547</v>
      </c>
      <c r="AE192" s="320" t="s">
        <v>7397</v>
      </c>
      <c r="AF192" s="320" t="s">
        <v>8103</v>
      </c>
      <c r="AG192" s="320" t="s">
        <v>8548</v>
      </c>
      <c r="AH192" s="320" t="s">
        <v>8549</v>
      </c>
      <c r="AI192" s="320" t="s">
        <v>8550</v>
      </c>
      <c r="AJ192" s="320" t="s">
        <v>8551</v>
      </c>
      <c r="AK192" s="321" t="s">
        <v>7778</v>
      </c>
      <c r="AL192" s="322" t="s">
        <v>8552</v>
      </c>
    </row>
    <row r="193" spans="1:38" ht="15.75" x14ac:dyDescent="0.25">
      <c r="A193" s="318" t="s">
        <v>1849</v>
      </c>
      <c r="B193" s="296" t="str">
        <f t="shared" si="3"/>
        <v>Production cuisine, hygiène et PMS</v>
      </c>
      <c r="C193" s="319">
        <v>187</v>
      </c>
      <c r="D193" s="320" t="s">
        <v>977</v>
      </c>
      <c r="E193" s="320">
        <v>55</v>
      </c>
      <c r="F193" s="320" t="s">
        <v>7372</v>
      </c>
      <c r="G193" s="320" t="s">
        <v>7373</v>
      </c>
      <c r="H193" s="320" t="s">
        <v>8645</v>
      </c>
      <c r="I193" s="320" t="s">
        <v>8646</v>
      </c>
      <c r="J193" s="320" t="s">
        <v>1849</v>
      </c>
      <c r="K193" s="320" t="s">
        <v>8788</v>
      </c>
      <c r="L193" s="320" t="s">
        <v>7663</v>
      </c>
      <c r="M193" s="320" t="s">
        <v>8789</v>
      </c>
      <c r="N193" s="320" t="s">
        <v>8790</v>
      </c>
      <c r="O193" s="320" t="s">
        <v>8791</v>
      </c>
      <c r="P193" s="320" t="s">
        <v>7382</v>
      </c>
      <c r="Q193" s="320" t="s">
        <v>7383</v>
      </c>
      <c r="R193" s="320" t="s">
        <v>7384</v>
      </c>
      <c r="S193" s="320" t="s">
        <v>8792</v>
      </c>
      <c r="T193" s="320" t="s">
        <v>8793</v>
      </c>
      <c r="U193" s="320" t="s">
        <v>8794</v>
      </c>
      <c r="V193" s="320" t="s">
        <v>8795</v>
      </c>
      <c r="W193" s="320" t="s">
        <v>8796</v>
      </c>
      <c r="X193" s="320" t="s">
        <v>8797</v>
      </c>
      <c r="Y193" s="320" t="s">
        <v>8798</v>
      </c>
      <c r="Z193" s="320" t="s">
        <v>8799</v>
      </c>
      <c r="AA193" s="320" t="s">
        <v>8800</v>
      </c>
      <c r="AB193" s="320" t="s">
        <v>8801</v>
      </c>
      <c r="AC193" s="320" t="s">
        <v>8802</v>
      </c>
      <c r="AD193" s="320" t="s">
        <v>8803</v>
      </c>
      <c r="AE193" s="320" t="s">
        <v>8664</v>
      </c>
      <c r="AF193" s="320" t="s">
        <v>8804</v>
      </c>
      <c r="AG193" s="320" t="s">
        <v>8805</v>
      </c>
      <c r="AH193" s="320" t="s">
        <v>8806</v>
      </c>
      <c r="AI193" s="320" t="s">
        <v>8807</v>
      </c>
      <c r="AJ193" s="320" t="s">
        <v>8808</v>
      </c>
      <c r="AK193" s="321" t="s">
        <v>7778</v>
      </c>
      <c r="AL193" s="322" t="s">
        <v>8809</v>
      </c>
    </row>
    <row r="194" spans="1:38" ht="15.75" x14ac:dyDescent="0.25">
      <c r="A194" s="318" t="s">
        <v>8810</v>
      </c>
      <c r="B194" s="296" t="str">
        <f t="shared" si="3"/>
        <v>Production cuisine, hygiène et PMS</v>
      </c>
      <c r="C194" s="319">
        <v>188</v>
      </c>
      <c r="D194" s="320" t="s">
        <v>997</v>
      </c>
      <c r="E194" s="320">
        <v>56</v>
      </c>
      <c r="F194" s="320" t="s">
        <v>7372</v>
      </c>
      <c r="G194" s="320" t="s">
        <v>7373</v>
      </c>
      <c r="H194" s="320" t="s">
        <v>8645</v>
      </c>
      <c r="I194" s="320" t="s">
        <v>8646</v>
      </c>
      <c r="J194" s="320" t="s">
        <v>8810</v>
      </c>
      <c r="K194" s="320" t="s">
        <v>8811</v>
      </c>
      <c r="L194" s="320" t="s">
        <v>7663</v>
      </c>
      <c r="M194" s="320" t="s">
        <v>8812</v>
      </c>
      <c r="N194" s="320" t="s">
        <v>8813</v>
      </c>
      <c r="O194" s="320" t="s">
        <v>8814</v>
      </c>
      <c r="P194" s="320" t="s">
        <v>7382</v>
      </c>
      <c r="Q194" s="320" t="s">
        <v>7383</v>
      </c>
      <c r="R194" s="320" t="s">
        <v>7384</v>
      </c>
      <c r="S194" s="320" t="s">
        <v>8815</v>
      </c>
      <c r="T194" s="320" t="s">
        <v>8816</v>
      </c>
      <c r="U194" s="320" t="s">
        <v>8817</v>
      </c>
      <c r="V194" s="320" t="s">
        <v>8818</v>
      </c>
      <c r="W194" s="320" t="s">
        <v>8819</v>
      </c>
      <c r="X194" s="320" t="s">
        <v>8820</v>
      </c>
      <c r="Y194" s="320" t="s">
        <v>8821</v>
      </c>
      <c r="Z194" s="320" t="s">
        <v>8822</v>
      </c>
      <c r="AA194" s="320" t="s">
        <v>8823</v>
      </c>
      <c r="AB194" s="320" t="s">
        <v>8824</v>
      </c>
      <c r="AC194" s="320" t="s">
        <v>8825</v>
      </c>
      <c r="AD194" s="320" t="s">
        <v>8826</v>
      </c>
      <c r="AE194" s="320" t="s">
        <v>8664</v>
      </c>
      <c r="AF194" s="320" t="s">
        <v>8827</v>
      </c>
      <c r="AG194" s="320" t="s">
        <v>8828</v>
      </c>
      <c r="AH194" s="320" t="s">
        <v>8829</v>
      </c>
      <c r="AI194" s="320" t="s">
        <v>8830</v>
      </c>
      <c r="AJ194" s="320" t="s">
        <v>8831</v>
      </c>
      <c r="AK194" s="321" t="s">
        <v>7778</v>
      </c>
      <c r="AL194" s="322" t="s">
        <v>8832</v>
      </c>
    </row>
    <row r="195" spans="1:38" ht="15.75" x14ac:dyDescent="0.25">
      <c r="A195" s="318" t="s">
        <v>9000</v>
      </c>
      <c r="B195" s="296" t="str">
        <f t="shared" si="3"/>
        <v>Service, accompagnement et observation</v>
      </c>
      <c r="C195" s="319">
        <v>189</v>
      </c>
      <c r="D195" s="320" t="s">
        <v>1155</v>
      </c>
      <c r="E195" s="320">
        <v>64</v>
      </c>
      <c r="F195" s="320" t="s">
        <v>7372</v>
      </c>
      <c r="G195" s="320" t="s">
        <v>7373</v>
      </c>
      <c r="H195" s="320" t="s">
        <v>8925</v>
      </c>
      <c r="I195" s="320" t="s">
        <v>8926</v>
      </c>
      <c r="J195" s="320" t="s">
        <v>9000</v>
      </c>
      <c r="K195" s="320" t="s">
        <v>9001</v>
      </c>
      <c r="L195" s="320" t="s">
        <v>7663</v>
      </c>
      <c r="M195" s="320" t="s">
        <v>9002</v>
      </c>
      <c r="N195" s="320" t="s">
        <v>9003</v>
      </c>
      <c r="O195" s="320" t="s">
        <v>9004</v>
      </c>
      <c r="P195" s="320" t="s">
        <v>7382</v>
      </c>
      <c r="Q195" s="320" t="s">
        <v>7383</v>
      </c>
      <c r="R195" s="320" t="s">
        <v>7384</v>
      </c>
      <c r="S195" s="320" t="s">
        <v>9005</v>
      </c>
      <c r="T195" s="320" t="s">
        <v>9006</v>
      </c>
      <c r="U195" s="320" t="s">
        <v>9007</v>
      </c>
      <c r="V195" s="320" t="s">
        <v>9008</v>
      </c>
      <c r="W195" s="320" t="s">
        <v>9009</v>
      </c>
      <c r="X195" s="320" t="s">
        <v>9010</v>
      </c>
      <c r="Y195" s="320" t="s">
        <v>9011</v>
      </c>
      <c r="Z195" s="320" t="s">
        <v>9012</v>
      </c>
      <c r="AA195" s="320" t="s">
        <v>9013</v>
      </c>
      <c r="AB195" s="320" t="s">
        <v>9014</v>
      </c>
      <c r="AC195" s="320" t="s">
        <v>9015</v>
      </c>
      <c r="AD195" s="320" t="s">
        <v>9016</v>
      </c>
      <c r="AE195" s="320" t="s">
        <v>8266</v>
      </c>
      <c r="AF195" s="320" t="s">
        <v>9017</v>
      </c>
      <c r="AG195" s="320" t="s">
        <v>9018</v>
      </c>
      <c r="AH195" s="320" t="s">
        <v>9019</v>
      </c>
      <c r="AI195" s="320" t="s">
        <v>9020</v>
      </c>
      <c r="AJ195" s="320" t="s">
        <v>9021</v>
      </c>
      <c r="AK195" s="321" t="s">
        <v>7778</v>
      </c>
      <c r="AL195" s="322" t="s">
        <v>9022</v>
      </c>
    </row>
    <row r="196" spans="1:38" ht="15.75" x14ac:dyDescent="0.25">
      <c r="A196" s="318" t="s">
        <v>9164</v>
      </c>
      <c r="B196" s="296" t="str">
        <f t="shared" si="3"/>
        <v>Service, accompagnement et observation</v>
      </c>
      <c r="C196" s="319">
        <v>190</v>
      </c>
      <c r="D196" s="320" t="s">
        <v>1283</v>
      </c>
      <c r="E196" s="320">
        <v>71</v>
      </c>
      <c r="F196" s="320" t="s">
        <v>7372</v>
      </c>
      <c r="G196" s="320" t="s">
        <v>7373</v>
      </c>
      <c r="H196" s="320" t="s">
        <v>8925</v>
      </c>
      <c r="I196" s="320" t="s">
        <v>8926</v>
      </c>
      <c r="J196" s="320" t="s">
        <v>9164</v>
      </c>
      <c r="K196" s="320" t="s">
        <v>9165</v>
      </c>
      <c r="L196" s="320" t="s">
        <v>7663</v>
      </c>
      <c r="M196" s="320" t="s">
        <v>9166</v>
      </c>
      <c r="N196" s="320" t="s">
        <v>9167</v>
      </c>
      <c r="O196" s="320" t="s">
        <v>9168</v>
      </c>
      <c r="P196" s="320" t="s">
        <v>7382</v>
      </c>
      <c r="Q196" s="320" t="s">
        <v>7383</v>
      </c>
      <c r="R196" s="320" t="s">
        <v>7384</v>
      </c>
      <c r="S196" s="320" t="s">
        <v>9169</v>
      </c>
      <c r="T196" s="320" t="s">
        <v>9170</v>
      </c>
      <c r="U196" s="320" t="s">
        <v>9171</v>
      </c>
      <c r="V196" s="320" t="s">
        <v>9172</v>
      </c>
      <c r="W196" s="320" t="s">
        <v>9173</v>
      </c>
      <c r="X196" s="320" t="s">
        <v>9174</v>
      </c>
      <c r="Y196" s="320" t="s">
        <v>9175</v>
      </c>
      <c r="Z196" s="320" t="s">
        <v>9176</v>
      </c>
      <c r="AA196" s="320" t="s">
        <v>9177</v>
      </c>
      <c r="AB196" s="320" t="s">
        <v>9178</v>
      </c>
      <c r="AC196" s="320" t="s">
        <v>9179</v>
      </c>
      <c r="AD196" s="320" t="s">
        <v>9180</v>
      </c>
      <c r="AE196" s="320" t="s">
        <v>8266</v>
      </c>
      <c r="AF196" s="320" t="s">
        <v>9181</v>
      </c>
      <c r="AG196" s="320" t="s">
        <v>9182</v>
      </c>
      <c r="AH196" s="320" t="s">
        <v>9183</v>
      </c>
      <c r="AI196" s="320" t="s">
        <v>9184</v>
      </c>
      <c r="AJ196" s="320" t="s">
        <v>9185</v>
      </c>
      <c r="AK196" s="321" t="s">
        <v>7778</v>
      </c>
      <c r="AL196" s="322" t="s">
        <v>9186</v>
      </c>
    </row>
    <row r="197" spans="1:38" ht="15.75" x14ac:dyDescent="0.25">
      <c r="A197" s="318" t="s">
        <v>9673</v>
      </c>
      <c r="B197" s="296" t="str">
        <f t="shared" si="3"/>
        <v>Éthique, bientraitance et repas</v>
      </c>
      <c r="C197" s="319">
        <v>191</v>
      </c>
      <c r="D197" s="320" t="s">
        <v>1614</v>
      </c>
      <c r="E197" s="320">
        <v>93</v>
      </c>
      <c r="F197" s="320" t="s">
        <v>7372</v>
      </c>
      <c r="G197" s="320" t="s">
        <v>7373</v>
      </c>
      <c r="H197" s="320" t="s">
        <v>9483</v>
      </c>
      <c r="I197" s="320" t="s">
        <v>9484</v>
      </c>
      <c r="J197" s="320" t="s">
        <v>9673</v>
      </c>
      <c r="K197" s="320" t="s">
        <v>9674</v>
      </c>
      <c r="L197" s="320" t="s">
        <v>7663</v>
      </c>
      <c r="M197" s="320" t="s">
        <v>9675</v>
      </c>
      <c r="N197" s="320" t="s">
        <v>9676</v>
      </c>
      <c r="O197" s="320" t="s">
        <v>9677</v>
      </c>
      <c r="P197" s="320" t="s">
        <v>7382</v>
      </c>
      <c r="Q197" s="320" t="s">
        <v>7383</v>
      </c>
      <c r="R197" s="320" t="s">
        <v>7384</v>
      </c>
      <c r="S197" s="320" t="s">
        <v>9678</v>
      </c>
      <c r="T197" s="320" t="s">
        <v>9679</v>
      </c>
      <c r="U197" s="320" t="s">
        <v>9680</v>
      </c>
      <c r="V197" s="320" t="s">
        <v>9681</v>
      </c>
      <c r="W197" s="320" t="s">
        <v>9682</v>
      </c>
      <c r="X197" s="320" t="s">
        <v>9683</v>
      </c>
      <c r="Y197" s="320" t="s">
        <v>9684</v>
      </c>
      <c r="Z197" s="320" t="s">
        <v>9685</v>
      </c>
      <c r="AA197" s="320" t="s">
        <v>9686</v>
      </c>
      <c r="AB197" s="320" t="s">
        <v>9687</v>
      </c>
      <c r="AC197" s="320" t="s">
        <v>9688</v>
      </c>
      <c r="AD197" s="320" t="s">
        <v>9689</v>
      </c>
      <c r="AE197" s="320" t="s">
        <v>9502</v>
      </c>
      <c r="AF197" s="320" t="s">
        <v>9690</v>
      </c>
      <c r="AG197" s="320" t="s">
        <v>9691</v>
      </c>
      <c r="AH197" s="320" t="s">
        <v>9692</v>
      </c>
      <c r="AI197" s="320" t="s">
        <v>9693</v>
      </c>
      <c r="AJ197" s="320" t="s">
        <v>9694</v>
      </c>
      <c r="AK197" s="321" t="s">
        <v>7778</v>
      </c>
      <c r="AL197" s="322" t="s">
        <v>9695</v>
      </c>
    </row>
    <row r="198" spans="1:38" ht="15.75" x14ac:dyDescent="0.25">
      <c r="A198" s="318" t="s">
        <v>9793</v>
      </c>
      <c r="B198" s="296" t="str">
        <f t="shared" si="3"/>
        <v>Coordination cuisine, soins et salle</v>
      </c>
      <c r="C198" s="319">
        <v>192</v>
      </c>
      <c r="D198" s="320" t="s">
        <v>1717</v>
      </c>
      <c r="E198" s="320">
        <v>98</v>
      </c>
      <c r="F198" s="320" t="s">
        <v>7372</v>
      </c>
      <c r="G198" s="320" t="s">
        <v>7373</v>
      </c>
      <c r="H198" s="320" t="s">
        <v>9769</v>
      </c>
      <c r="I198" s="320" t="s">
        <v>9770</v>
      </c>
      <c r="J198" s="320" t="s">
        <v>9793</v>
      </c>
      <c r="K198" s="320" t="s">
        <v>9794</v>
      </c>
      <c r="L198" s="320" t="s">
        <v>7663</v>
      </c>
      <c r="M198" s="320" t="s">
        <v>9795</v>
      </c>
      <c r="N198" s="320" t="s">
        <v>9796</v>
      </c>
      <c r="O198" s="320" t="s">
        <v>9797</v>
      </c>
      <c r="P198" s="320" t="s">
        <v>7382</v>
      </c>
      <c r="Q198" s="320" t="s">
        <v>7383</v>
      </c>
      <c r="R198" s="320" t="s">
        <v>7384</v>
      </c>
      <c r="S198" s="320" t="s">
        <v>9798</v>
      </c>
      <c r="T198" s="320" t="s">
        <v>9799</v>
      </c>
      <c r="U198" s="320" t="s">
        <v>9800</v>
      </c>
      <c r="V198" s="320" t="s">
        <v>9801</v>
      </c>
      <c r="W198" s="320" t="s">
        <v>9802</v>
      </c>
      <c r="X198" s="320" t="s">
        <v>9803</v>
      </c>
      <c r="Y198" s="320" t="s">
        <v>9804</v>
      </c>
      <c r="Z198" s="320" t="s">
        <v>9805</v>
      </c>
      <c r="AA198" s="320" t="s">
        <v>9806</v>
      </c>
      <c r="AB198" s="320" t="s">
        <v>9807</v>
      </c>
      <c r="AC198" s="320" t="s">
        <v>9808</v>
      </c>
      <c r="AD198" s="320" t="s">
        <v>9809</v>
      </c>
      <c r="AE198" s="320" t="s">
        <v>8266</v>
      </c>
      <c r="AF198" s="320" t="s">
        <v>9810</v>
      </c>
      <c r="AG198" s="320" t="s">
        <v>9230</v>
      </c>
      <c r="AH198" s="320" t="s">
        <v>9811</v>
      </c>
      <c r="AI198" s="320" t="s">
        <v>9812</v>
      </c>
      <c r="AJ198" s="320" t="s">
        <v>9813</v>
      </c>
      <c r="AK198" s="321" t="s">
        <v>7778</v>
      </c>
      <c r="AL198" s="322" t="s">
        <v>9814</v>
      </c>
    </row>
    <row r="199" spans="1:38" ht="15.75" x14ac:dyDescent="0.25">
      <c r="A199" s="318" t="s">
        <v>9970</v>
      </c>
      <c r="B199" s="296" t="str">
        <f t="shared" si="3"/>
        <v>Coordination cuisine, soins et salle</v>
      </c>
      <c r="C199" s="319">
        <v>193</v>
      </c>
      <c r="D199" s="320" t="s">
        <v>1867</v>
      </c>
      <c r="E199" s="320">
        <v>106</v>
      </c>
      <c r="F199" s="320" t="s">
        <v>7372</v>
      </c>
      <c r="G199" s="320" t="s">
        <v>7373</v>
      </c>
      <c r="H199" s="320" t="s">
        <v>9769</v>
      </c>
      <c r="I199" s="320" t="s">
        <v>9770</v>
      </c>
      <c r="J199" s="320" t="s">
        <v>9970</v>
      </c>
      <c r="K199" s="320" t="s">
        <v>9971</v>
      </c>
      <c r="L199" s="320" t="s">
        <v>7663</v>
      </c>
      <c r="M199" s="320" t="s">
        <v>9972</v>
      </c>
      <c r="N199" s="320" t="s">
        <v>9973</v>
      </c>
      <c r="O199" s="320" t="s">
        <v>9974</v>
      </c>
      <c r="P199" s="320" t="s">
        <v>7382</v>
      </c>
      <c r="Q199" s="320" t="s">
        <v>7383</v>
      </c>
      <c r="R199" s="320" t="s">
        <v>7384</v>
      </c>
      <c r="S199" s="320" t="s">
        <v>9975</v>
      </c>
      <c r="T199" s="320" t="s">
        <v>9976</v>
      </c>
      <c r="U199" s="320" t="s">
        <v>9977</v>
      </c>
      <c r="V199" s="320" t="s">
        <v>9978</v>
      </c>
      <c r="W199" s="320" t="s">
        <v>9979</v>
      </c>
      <c r="X199" s="320" t="s">
        <v>9980</v>
      </c>
      <c r="Y199" s="320" t="s">
        <v>9981</v>
      </c>
      <c r="Z199" s="320" t="s">
        <v>9982</v>
      </c>
      <c r="AA199" s="320" t="s">
        <v>9983</v>
      </c>
      <c r="AB199" s="320" t="s">
        <v>9984</v>
      </c>
      <c r="AC199" s="320" t="s">
        <v>9985</v>
      </c>
      <c r="AD199" s="320" t="s">
        <v>9986</v>
      </c>
      <c r="AE199" s="320" t="s">
        <v>8266</v>
      </c>
      <c r="AF199" s="320" t="s">
        <v>9987</v>
      </c>
      <c r="AG199" s="320" t="s">
        <v>9230</v>
      </c>
      <c r="AH199" s="320" t="s">
        <v>9988</v>
      </c>
      <c r="AI199" s="320" t="s">
        <v>9989</v>
      </c>
      <c r="AJ199" s="320" t="s">
        <v>9990</v>
      </c>
      <c r="AK199" s="321" t="s">
        <v>7778</v>
      </c>
      <c r="AL199" s="322" t="s">
        <v>9991</v>
      </c>
    </row>
    <row r="200" spans="1:38" ht="15.75" x14ac:dyDescent="0.25">
      <c r="A200" s="318" t="s">
        <v>10017</v>
      </c>
      <c r="B200" s="296" t="str">
        <f t="shared" ref="B200:B263" si="4">H200</f>
        <v>Coordination cuisine, soins et salle</v>
      </c>
      <c r="C200" s="319">
        <v>194</v>
      </c>
      <c r="D200" s="320" t="s">
        <v>1903</v>
      </c>
      <c r="E200" s="320">
        <v>108</v>
      </c>
      <c r="F200" s="320" t="s">
        <v>7372</v>
      </c>
      <c r="G200" s="320" t="s">
        <v>7373</v>
      </c>
      <c r="H200" s="320" t="s">
        <v>9769</v>
      </c>
      <c r="I200" s="320" t="s">
        <v>9770</v>
      </c>
      <c r="J200" s="320" t="s">
        <v>10017</v>
      </c>
      <c r="K200" s="320" t="s">
        <v>10018</v>
      </c>
      <c r="L200" s="320" t="s">
        <v>7663</v>
      </c>
      <c r="M200" s="320" t="s">
        <v>10019</v>
      </c>
      <c r="N200" s="320" t="s">
        <v>10020</v>
      </c>
      <c r="O200" s="320" t="s">
        <v>10021</v>
      </c>
      <c r="P200" s="320" t="s">
        <v>7382</v>
      </c>
      <c r="Q200" s="320" t="s">
        <v>7383</v>
      </c>
      <c r="R200" s="320" t="s">
        <v>7384</v>
      </c>
      <c r="S200" s="320" t="s">
        <v>10022</v>
      </c>
      <c r="T200" s="320" t="s">
        <v>10023</v>
      </c>
      <c r="U200" s="320" t="s">
        <v>10024</v>
      </c>
      <c r="V200" s="320" t="s">
        <v>10025</v>
      </c>
      <c r="W200" s="320" t="s">
        <v>10026</v>
      </c>
      <c r="X200" s="320" t="s">
        <v>10027</v>
      </c>
      <c r="Y200" s="320" t="s">
        <v>10028</v>
      </c>
      <c r="Z200" s="320" t="s">
        <v>10029</v>
      </c>
      <c r="AA200" s="320" t="s">
        <v>10030</v>
      </c>
      <c r="AB200" s="320" t="s">
        <v>10031</v>
      </c>
      <c r="AC200" s="320" t="s">
        <v>10032</v>
      </c>
      <c r="AD200" s="320" t="s">
        <v>10033</v>
      </c>
      <c r="AE200" s="320" t="s">
        <v>8266</v>
      </c>
      <c r="AF200" s="320" t="s">
        <v>10034</v>
      </c>
      <c r="AG200" s="320" t="s">
        <v>9230</v>
      </c>
      <c r="AH200" s="320" t="s">
        <v>10035</v>
      </c>
      <c r="AI200" s="320" t="s">
        <v>10036</v>
      </c>
      <c r="AJ200" s="320" t="s">
        <v>10037</v>
      </c>
      <c r="AK200" s="321" t="s">
        <v>7778</v>
      </c>
      <c r="AL200" s="322" t="s">
        <v>10038</v>
      </c>
    </row>
    <row r="201" spans="1:38" ht="15.75" x14ac:dyDescent="0.25">
      <c r="A201" s="318" t="s">
        <v>10112</v>
      </c>
      <c r="B201" s="296" t="str">
        <f t="shared" si="4"/>
        <v>Cadre réglementaire et ESMS</v>
      </c>
      <c r="C201" s="319">
        <v>195</v>
      </c>
      <c r="D201" s="320" t="s">
        <v>1975</v>
      </c>
      <c r="E201" s="320">
        <v>112</v>
      </c>
      <c r="F201" s="320" t="s">
        <v>7372</v>
      </c>
      <c r="G201" s="320" t="s">
        <v>10040</v>
      </c>
      <c r="H201" s="320" t="s">
        <v>10041</v>
      </c>
      <c r="I201" s="320" t="s">
        <v>10042</v>
      </c>
      <c r="J201" s="320" t="s">
        <v>10112</v>
      </c>
      <c r="K201" s="320" t="s">
        <v>10113</v>
      </c>
      <c r="L201" s="320" t="s">
        <v>7663</v>
      </c>
      <c r="M201" s="320" t="s">
        <v>10114</v>
      </c>
      <c r="N201" s="320" t="s">
        <v>10115</v>
      </c>
      <c r="O201" s="320" t="s">
        <v>10116</v>
      </c>
      <c r="P201" s="320" t="s">
        <v>7382</v>
      </c>
      <c r="Q201" s="320" t="s">
        <v>7383</v>
      </c>
      <c r="R201" s="320" t="s">
        <v>7384</v>
      </c>
      <c r="S201" s="320" t="s">
        <v>10117</v>
      </c>
      <c r="T201" s="320" t="s">
        <v>10118</v>
      </c>
      <c r="U201" s="320" t="s">
        <v>10119</v>
      </c>
      <c r="V201" s="320" t="s">
        <v>10120</v>
      </c>
      <c r="W201" s="320" t="s">
        <v>10121</v>
      </c>
      <c r="X201" s="320" t="s">
        <v>10122</v>
      </c>
      <c r="Y201" s="320" t="s">
        <v>10123</v>
      </c>
      <c r="Z201" s="320" t="s">
        <v>10124</v>
      </c>
      <c r="AA201" s="320" t="s">
        <v>10125</v>
      </c>
      <c r="AB201" s="320" t="s">
        <v>10126</v>
      </c>
      <c r="AC201" s="320" t="s">
        <v>10127</v>
      </c>
      <c r="AD201" s="320" t="s">
        <v>10128</v>
      </c>
      <c r="AE201" s="320" t="s">
        <v>8266</v>
      </c>
      <c r="AF201" s="320" t="s">
        <v>10129</v>
      </c>
      <c r="AG201" s="320" t="s">
        <v>9230</v>
      </c>
      <c r="AH201" s="320" t="s">
        <v>10130</v>
      </c>
      <c r="AI201" s="320" t="s">
        <v>10131</v>
      </c>
      <c r="AJ201" s="320" t="s">
        <v>10132</v>
      </c>
      <c r="AK201" s="321" t="s">
        <v>7778</v>
      </c>
      <c r="AL201" s="322" t="s">
        <v>10133</v>
      </c>
    </row>
    <row r="202" spans="1:38" ht="15.75" x14ac:dyDescent="0.25">
      <c r="A202" s="318" t="s">
        <v>10979</v>
      </c>
      <c r="B202" s="296" t="str">
        <f t="shared" si="4"/>
        <v>Autonomie, outils et manger-main</v>
      </c>
      <c r="C202" s="319">
        <v>196</v>
      </c>
      <c r="D202" s="320" t="s">
        <v>2472</v>
      </c>
      <c r="E202" s="320">
        <v>150</v>
      </c>
      <c r="F202" s="320" t="s">
        <v>7372</v>
      </c>
      <c r="G202" s="320" t="s">
        <v>7373</v>
      </c>
      <c r="H202" s="320" t="s">
        <v>10799</v>
      </c>
      <c r="I202" s="320" t="s">
        <v>10800</v>
      </c>
      <c r="J202" s="320" t="s">
        <v>10979</v>
      </c>
      <c r="K202" s="320" t="s">
        <v>10980</v>
      </c>
      <c r="L202" s="320" t="s">
        <v>7663</v>
      </c>
      <c r="M202" s="320" t="s">
        <v>10981</v>
      </c>
      <c r="N202" s="320" t="s">
        <v>10982</v>
      </c>
      <c r="O202" s="320" t="s">
        <v>10983</v>
      </c>
      <c r="P202" s="320" t="s">
        <v>7382</v>
      </c>
      <c r="Q202" s="320" t="s">
        <v>7383</v>
      </c>
      <c r="R202" s="320" t="s">
        <v>7384</v>
      </c>
      <c r="S202" s="320" t="s">
        <v>10984</v>
      </c>
      <c r="T202" s="320" t="s">
        <v>10985</v>
      </c>
      <c r="U202" s="320" t="s">
        <v>10986</v>
      </c>
      <c r="V202" s="320" t="s">
        <v>10987</v>
      </c>
      <c r="W202" s="320" t="s">
        <v>10988</v>
      </c>
      <c r="X202" s="320" t="s">
        <v>10989</v>
      </c>
      <c r="Y202" s="320" t="s">
        <v>10990</v>
      </c>
      <c r="Z202" s="320" t="s">
        <v>10991</v>
      </c>
      <c r="AA202" s="320" t="s">
        <v>10992</v>
      </c>
      <c r="AB202" s="320" t="s">
        <v>10993</v>
      </c>
      <c r="AC202" s="320" t="s">
        <v>10994</v>
      </c>
      <c r="AD202" s="320" t="s">
        <v>10995</v>
      </c>
      <c r="AE202" s="320" t="s">
        <v>10818</v>
      </c>
      <c r="AF202" s="320" t="s">
        <v>10996</v>
      </c>
      <c r="AG202" s="320" t="s">
        <v>9230</v>
      </c>
      <c r="AH202" s="320" t="s">
        <v>10997</v>
      </c>
      <c r="AI202" s="320" t="s">
        <v>10998</v>
      </c>
      <c r="AJ202" s="320" t="s">
        <v>10999</v>
      </c>
      <c r="AK202" s="321" t="s">
        <v>7778</v>
      </c>
      <c r="AL202" s="322" t="s">
        <v>11000</v>
      </c>
    </row>
    <row r="203" spans="1:38" ht="15.75" x14ac:dyDescent="0.25">
      <c r="A203" s="318" t="s">
        <v>11120</v>
      </c>
      <c r="B203" s="296" t="str">
        <f t="shared" si="4"/>
        <v>Qualité du repas, appétence et identification</v>
      </c>
      <c r="C203" s="319">
        <v>197</v>
      </c>
      <c r="D203" s="320" t="s">
        <v>2557</v>
      </c>
      <c r="E203" s="320">
        <v>157</v>
      </c>
      <c r="F203" s="320" t="s">
        <v>7372</v>
      </c>
      <c r="G203" s="320" t="s">
        <v>7753</v>
      </c>
      <c r="H203" s="320" t="s">
        <v>8367</v>
      </c>
      <c r="I203" s="320" t="s">
        <v>11119</v>
      </c>
      <c r="J203" s="320" t="s">
        <v>11120</v>
      </c>
      <c r="K203" s="320" t="s">
        <v>11121</v>
      </c>
      <c r="L203" s="320" t="s">
        <v>7663</v>
      </c>
      <c r="M203" s="320" t="s">
        <v>11121</v>
      </c>
      <c r="N203" s="320" t="s">
        <v>11121</v>
      </c>
      <c r="O203" s="320" t="s">
        <v>11121</v>
      </c>
      <c r="P203" s="320" t="s">
        <v>7382</v>
      </c>
      <c r="Q203" s="320" t="s">
        <v>7383</v>
      </c>
      <c r="R203" s="320" t="s">
        <v>7384</v>
      </c>
      <c r="S203" s="320" t="s">
        <v>11122</v>
      </c>
      <c r="T203" s="320" t="s">
        <v>11123</v>
      </c>
      <c r="U203" s="320" t="s">
        <v>11124</v>
      </c>
      <c r="V203" s="320" t="s">
        <v>11125</v>
      </c>
      <c r="W203" s="320" t="s">
        <v>11126</v>
      </c>
      <c r="X203" s="320" t="s">
        <v>11127</v>
      </c>
      <c r="Y203" s="320" t="s">
        <v>11128</v>
      </c>
      <c r="Z203" s="320" t="s">
        <v>11129</v>
      </c>
      <c r="AA203" s="320" t="s">
        <v>11130</v>
      </c>
      <c r="AB203" s="320" t="s">
        <v>11131</v>
      </c>
      <c r="AC203" s="320" t="s">
        <v>11132</v>
      </c>
      <c r="AD203" s="320" t="s">
        <v>11133</v>
      </c>
      <c r="AE203" s="320" t="s">
        <v>7397</v>
      </c>
      <c r="AF203" s="320" t="s">
        <v>11086</v>
      </c>
      <c r="AG203" s="320" t="s">
        <v>11087</v>
      </c>
      <c r="AH203" s="320" t="s">
        <v>11134</v>
      </c>
      <c r="AI203" s="320" t="s">
        <v>11135</v>
      </c>
      <c r="AJ203" s="320" t="s">
        <v>11136</v>
      </c>
      <c r="AK203" s="321" t="s">
        <v>11091</v>
      </c>
      <c r="AL203" s="322" t="s">
        <v>11137</v>
      </c>
    </row>
    <row r="204" spans="1:38" ht="15.75" x14ac:dyDescent="0.25">
      <c r="A204" s="318" t="s">
        <v>11159</v>
      </c>
      <c r="B204" s="296" t="str">
        <f t="shared" si="4"/>
        <v>Refus alimentaires et adaptation</v>
      </c>
      <c r="C204" s="319">
        <v>198</v>
      </c>
      <c r="D204" s="320" t="s">
        <v>2577</v>
      </c>
      <c r="E204" s="320">
        <v>159</v>
      </c>
      <c r="F204" s="320" t="s">
        <v>7372</v>
      </c>
      <c r="G204" s="320" t="s">
        <v>7373</v>
      </c>
      <c r="H204" s="320" t="s">
        <v>9210</v>
      </c>
      <c r="I204" s="320" t="s">
        <v>11158</v>
      </c>
      <c r="J204" s="320" t="s">
        <v>11159</v>
      </c>
      <c r="K204" s="320" t="s">
        <v>11160</v>
      </c>
      <c r="L204" s="320" t="s">
        <v>2873</v>
      </c>
      <c r="M204" s="320" t="s">
        <v>11160</v>
      </c>
      <c r="N204" s="320" t="s">
        <v>11160</v>
      </c>
      <c r="O204" s="320" t="s">
        <v>11160</v>
      </c>
      <c r="P204" s="320" t="s">
        <v>7382</v>
      </c>
      <c r="Q204" s="320" t="s">
        <v>7383</v>
      </c>
      <c r="R204" s="320" t="s">
        <v>7384</v>
      </c>
      <c r="S204" s="320" t="s">
        <v>11161</v>
      </c>
      <c r="T204" s="320" t="s">
        <v>11162</v>
      </c>
      <c r="U204" s="320" t="s">
        <v>11163</v>
      </c>
      <c r="V204" s="320" t="s">
        <v>11164</v>
      </c>
      <c r="W204" s="320" t="s">
        <v>11165</v>
      </c>
      <c r="X204" s="320" t="s">
        <v>11166</v>
      </c>
      <c r="Y204" s="320" t="s">
        <v>11167</v>
      </c>
      <c r="Z204" s="320" t="s">
        <v>11168</v>
      </c>
      <c r="AA204" s="320" t="s">
        <v>11169</v>
      </c>
      <c r="AB204" s="320" t="s">
        <v>11170</v>
      </c>
      <c r="AC204" s="320" t="s">
        <v>11171</v>
      </c>
      <c r="AD204" s="320" t="s">
        <v>11172</v>
      </c>
      <c r="AE204" s="320" t="s">
        <v>7397</v>
      </c>
      <c r="AF204" s="320" t="s">
        <v>11086</v>
      </c>
      <c r="AG204" s="320" t="s">
        <v>11087</v>
      </c>
      <c r="AH204" s="320" t="s">
        <v>11173</v>
      </c>
      <c r="AI204" s="320" t="s">
        <v>11174</v>
      </c>
      <c r="AJ204" s="320" t="s">
        <v>11175</v>
      </c>
      <c r="AK204" s="321" t="s">
        <v>11091</v>
      </c>
      <c r="AL204" s="322" t="s">
        <v>11176</v>
      </c>
    </row>
    <row r="205" spans="1:38" ht="15.75" x14ac:dyDescent="0.25">
      <c r="A205" s="318" t="s">
        <v>11254</v>
      </c>
      <c r="B205" s="296" t="str">
        <f t="shared" si="4"/>
        <v>Cadre réglementaire et ESMS</v>
      </c>
      <c r="C205" s="319">
        <v>199</v>
      </c>
      <c r="D205" s="320" t="s">
        <v>2627</v>
      </c>
      <c r="E205" s="320">
        <v>164</v>
      </c>
      <c r="F205" s="320" t="s">
        <v>7372</v>
      </c>
      <c r="G205" s="320" t="s">
        <v>10040</v>
      </c>
      <c r="H205" s="320" t="s">
        <v>10041</v>
      </c>
      <c r="I205" s="320" t="s">
        <v>11253</v>
      </c>
      <c r="J205" s="320" t="s">
        <v>11254</v>
      </c>
      <c r="K205" s="320" t="s">
        <v>11255</v>
      </c>
      <c r="L205" s="320" t="s">
        <v>7663</v>
      </c>
      <c r="M205" s="320" t="s">
        <v>11255</v>
      </c>
      <c r="N205" s="320" t="s">
        <v>11255</v>
      </c>
      <c r="O205" s="320" t="s">
        <v>11255</v>
      </c>
      <c r="P205" s="320" t="s">
        <v>7382</v>
      </c>
      <c r="Q205" s="320" t="s">
        <v>7383</v>
      </c>
      <c r="R205" s="320" t="s">
        <v>7384</v>
      </c>
      <c r="S205" s="320" t="s">
        <v>11256</v>
      </c>
      <c r="T205" s="320" t="s">
        <v>11257</v>
      </c>
      <c r="U205" s="320" t="s">
        <v>11258</v>
      </c>
      <c r="V205" s="320" t="s">
        <v>11259</v>
      </c>
      <c r="W205" s="320" t="s">
        <v>11260</v>
      </c>
      <c r="X205" s="320" t="s">
        <v>11261</v>
      </c>
      <c r="Y205" s="320" t="s">
        <v>11262</v>
      </c>
      <c r="Z205" s="320" t="s">
        <v>11263</v>
      </c>
      <c r="AA205" s="320" t="s">
        <v>11264</v>
      </c>
      <c r="AB205" s="320" t="s">
        <v>11265</v>
      </c>
      <c r="AC205" s="320" t="s">
        <v>11266</v>
      </c>
      <c r="AD205" s="320" t="s">
        <v>11267</v>
      </c>
      <c r="AE205" s="320" t="s">
        <v>10329</v>
      </c>
      <c r="AF205" s="320" t="s">
        <v>11086</v>
      </c>
      <c r="AG205" s="320" t="s">
        <v>11087</v>
      </c>
      <c r="AH205" s="320" t="s">
        <v>11268</v>
      </c>
      <c r="AI205" s="320" t="s">
        <v>11269</v>
      </c>
      <c r="AJ205" s="320" t="s">
        <v>11270</v>
      </c>
      <c r="AK205" s="321" t="s">
        <v>11091</v>
      </c>
      <c r="AL205" s="322" t="s">
        <v>11271</v>
      </c>
    </row>
    <row r="206" spans="1:38" ht="15.75" x14ac:dyDescent="0.25">
      <c r="A206" s="318" t="s">
        <v>11350</v>
      </c>
      <c r="B206" s="296" t="str">
        <f t="shared" si="4"/>
        <v>Service, accompagnement et observation</v>
      </c>
      <c r="C206" s="319">
        <v>200</v>
      </c>
      <c r="D206" s="320" t="s">
        <v>2709</v>
      </c>
      <c r="E206" s="320">
        <v>171</v>
      </c>
      <c r="F206" s="320" t="s">
        <v>7372</v>
      </c>
      <c r="G206" s="320" t="s">
        <v>7373</v>
      </c>
      <c r="H206" s="320" t="s">
        <v>8925</v>
      </c>
      <c r="I206" s="320" t="s">
        <v>11138</v>
      </c>
      <c r="J206" s="320" t="s">
        <v>11350</v>
      </c>
      <c r="K206" s="320" t="s">
        <v>11351</v>
      </c>
      <c r="L206" s="320" t="s">
        <v>7663</v>
      </c>
      <c r="M206" s="320" t="s">
        <v>11352</v>
      </c>
      <c r="N206" s="320" t="s">
        <v>11353</v>
      </c>
      <c r="O206" s="320" t="s">
        <v>11351</v>
      </c>
      <c r="P206" s="320" t="s">
        <v>7382</v>
      </c>
      <c r="Q206" s="320" t="s">
        <v>7383</v>
      </c>
      <c r="R206" s="320" t="s">
        <v>7384</v>
      </c>
      <c r="S206" s="320" t="s">
        <v>11354</v>
      </c>
      <c r="T206" s="320" t="s">
        <v>11355</v>
      </c>
      <c r="U206" s="320" t="s">
        <v>11356</v>
      </c>
      <c r="V206" s="320" t="s">
        <v>11144</v>
      </c>
      <c r="W206" s="320" t="s">
        <v>11145</v>
      </c>
      <c r="X206" s="320" t="s">
        <v>11146</v>
      </c>
      <c r="Y206" s="320" t="s">
        <v>11147</v>
      </c>
      <c r="Z206" s="320" t="s">
        <v>11148</v>
      </c>
      <c r="AA206" s="320" t="s">
        <v>11149</v>
      </c>
      <c r="AB206" s="320" t="s">
        <v>11150</v>
      </c>
      <c r="AC206" s="320" t="s">
        <v>11151</v>
      </c>
      <c r="AD206" s="320" t="s">
        <v>11152</v>
      </c>
      <c r="AE206" s="320" t="s">
        <v>8266</v>
      </c>
      <c r="AF206" s="320" t="s">
        <v>11298</v>
      </c>
      <c r="AG206" s="320" t="s">
        <v>11299</v>
      </c>
      <c r="AH206" s="320" t="s">
        <v>11357</v>
      </c>
      <c r="AI206" s="320" t="s">
        <v>11358</v>
      </c>
      <c r="AJ206" s="320" t="s">
        <v>11359</v>
      </c>
      <c r="AK206" s="321" t="s">
        <v>11303</v>
      </c>
      <c r="AL206" s="322" t="s">
        <v>11350</v>
      </c>
    </row>
    <row r="207" spans="1:38" ht="15.75" x14ac:dyDescent="0.25">
      <c r="A207" s="318" t="s">
        <v>11457</v>
      </c>
      <c r="B207" s="296" t="str">
        <f t="shared" si="4"/>
        <v>Production cuisine, hygiène et PMS</v>
      </c>
      <c r="C207" s="319">
        <v>201</v>
      </c>
      <c r="D207" s="320" t="s">
        <v>2810</v>
      </c>
      <c r="E207" s="320">
        <v>179</v>
      </c>
      <c r="F207" s="320" t="s">
        <v>7372</v>
      </c>
      <c r="G207" s="320" t="s">
        <v>11431</v>
      </c>
      <c r="H207" s="320" t="s">
        <v>8645</v>
      </c>
      <c r="I207" s="320" t="s">
        <v>11432</v>
      </c>
      <c r="J207" s="320" t="s">
        <v>11457</v>
      </c>
      <c r="K207" s="320" t="s">
        <v>11458</v>
      </c>
      <c r="L207" s="320" t="s">
        <v>7663</v>
      </c>
      <c r="M207" s="320" t="s">
        <v>11459</v>
      </c>
      <c r="N207" s="320" t="s">
        <v>11460</v>
      </c>
      <c r="O207" s="320" t="s">
        <v>11461</v>
      </c>
      <c r="P207" s="320" t="s">
        <v>7382</v>
      </c>
      <c r="Q207" s="320" t="s">
        <v>7383</v>
      </c>
      <c r="R207" s="320" t="s">
        <v>7384</v>
      </c>
      <c r="S207" s="320" t="s">
        <v>11462</v>
      </c>
      <c r="T207" s="320" t="s">
        <v>11463</v>
      </c>
      <c r="U207" s="320" t="s">
        <v>11464</v>
      </c>
      <c r="V207" s="320" t="s">
        <v>11465</v>
      </c>
      <c r="W207" s="320" t="s">
        <v>11466</v>
      </c>
      <c r="X207" s="320" t="s">
        <v>11467</v>
      </c>
      <c r="Y207" s="320" t="s">
        <v>11468</v>
      </c>
      <c r="Z207" s="320" t="s">
        <v>11469</v>
      </c>
      <c r="AA207" s="320" t="s">
        <v>11470</v>
      </c>
      <c r="AB207" s="320" t="s">
        <v>11471</v>
      </c>
      <c r="AC207" s="320" t="s">
        <v>11472</v>
      </c>
      <c r="AD207" s="320" t="s">
        <v>11473</v>
      </c>
      <c r="AE207" s="320" t="s">
        <v>11474</v>
      </c>
      <c r="AF207" s="320" t="s">
        <v>11451</v>
      </c>
      <c r="AG207" s="320" t="s">
        <v>11475</v>
      </c>
      <c r="AH207" s="320" t="s">
        <v>11476</v>
      </c>
      <c r="AI207" s="320" t="s">
        <v>11477</v>
      </c>
      <c r="AJ207" s="320" t="s">
        <v>11478</v>
      </c>
      <c r="AK207" s="321" t="s">
        <v>11456</v>
      </c>
      <c r="AL207" s="322" t="s">
        <v>11457</v>
      </c>
    </row>
    <row r="208" spans="1:38" ht="15.75" x14ac:dyDescent="0.25">
      <c r="A208" s="318" t="s">
        <v>11561</v>
      </c>
      <c r="B208" s="296" t="str">
        <f t="shared" si="4"/>
        <v>Production cuisine, hygiène et PMS</v>
      </c>
      <c r="C208" s="319">
        <v>202</v>
      </c>
      <c r="D208" s="320" t="s">
        <v>2893</v>
      </c>
      <c r="E208" s="320">
        <v>184</v>
      </c>
      <c r="F208" s="320" t="s">
        <v>7372</v>
      </c>
      <c r="G208" s="320" t="s">
        <v>11431</v>
      </c>
      <c r="H208" s="320" t="s">
        <v>8645</v>
      </c>
      <c r="I208" s="320" t="s">
        <v>11432</v>
      </c>
      <c r="J208" s="320" t="s">
        <v>11561</v>
      </c>
      <c r="K208" s="320" t="s">
        <v>11562</v>
      </c>
      <c r="L208" s="320" t="s">
        <v>7663</v>
      </c>
      <c r="M208" s="320" t="s">
        <v>11563</v>
      </c>
      <c r="N208" s="320" t="s">
        <v>11564</v>
      </c>
      <c r="O208" s="320" t="s">
        <v>11565</v>
      </c>
      <c r="P208" s="320" t="s">
        <v>7382</v>
      </c>
      <c r="Q208" s="320" t="s">
        <v>7383</v>
      </c>
      <c r="R208" s="320" t="s">
        <v>7384</v>
      </c>
      <c r="S208" s="320" t="s">
        <v>11566</v>
      </c>
      <c r="T208" s="320" t="s">
        <v>11567</v>
      </c>
      <c r="U208" s="320" t="s">
        <v>11568</v>
      </c>
      <c r="V208" s="320" t="s">
        <v>11569</v>
      </c>
      <c r="W208" s="320" t="s">
        <v>11570</v>
      </c>
      <c r="X208" s="320" t="s">
        <v>11571</v>
      </c>
      <c r="Y208" s="320" t="s">
        <v>11572</v>
      </c>
      <c r="Z208" s="320" t="s">
        <v>11573</v>
      </c>
      <c r="AA208" s="320" t="s">
        <v>11574</v>
      </c>
      <c r="AB208" s="320" t="s">
        <v>11575</v>
      </c>
      <c r="AC208" s="320" t="s">
        <v>11576</v>
      </c>
      <c r="AD208" s="320" t="s">
        <v>11577</v>
      </c>
      <c r="AE208" s="320" t="s">
        <v>11578</v>
      </c>
      <c r="AF208" s="320" t="s">
        <v>11451</v>
      </c>
      <c r="AG208" s="320" t="s">
        <v>11579</v>
      </c>
      <c r="AH208" s="320" t="s">
        <v>11580</v>
      </c>
      <c r="AI208" s="320" t="s">
        <v>11581</v>
      </c>
      <c r="AJ208" s="320" t="s">
        <v>11582</v>
      </c>
      <c r="AK208" s="321" t="s">
        <v>11456</v>
      </c>
      <c r="AL208" s="322" t="s">
        <v>11561</v>
      </c>
    </row>
    <row r="209" spans="1:38" ht="15.75" x14ac:dyDescent="0.25">
      <c r="A209" s="318" t="s">
        <v>11831</v>
      </c>
      <c r="B209" s="296" t="str">
        <f t="shared" si="4"/>
        <v>Textures et niveaux IDDSI</v>
      </c>
      <c r="C209" s="319">
        <v>203</v>
      </c>
      <c r="D209" s="320" t="s">
        <v>3192</v>
      </c>
      <c r="E209" s="320">
        <v>198</v>
      </c>
      <c r="F209" s="320" t="s">
        <v>11686</v>
      </c>
      <c r="G209" s="320" t="s">
        <v>11687</v>
      </c>
      <c r="H209" s="320" t="s">
        <v>7374</v>
      </c>
      <c r="I209" s="320" t="s">
        <v>11830</v>
      </c>
      <c r="J209" s="320" t="s">
        <v>11831</v>
      </c>
      <c r="K209" s="320" t="s">
        <v>11832</v>
      </c>
      <c r="L209" s="320" t="s">
        <v>2873</v>
      </c>
      <c r="M209" s="320" t="s">
        <v>11833</v>
      </c>
      <c r="N209" s="320" t="s">
        <v>11834</v>
      </c>
      <c r="O209" s="320" t="s">
        <v>11835</v>
      </c>
      <c r="P209" s="320" t="s">
        <v>11695</v>
      </c>
      <c r="Q209" s="320" t="s">
        <v>11696</v>
      </c>
      <c r="R209" s="320" t="s">
        <v>11697</v>
      </c>
      <c r="S209" s="320" t="s">
        <v>11836</v>
      </c>
      <c r="T209" s="320" t="s">
        <v>11837</v>
      </c>
      <c r="U209" s="320" t="s">
        <v>11838</v>
      </c>
      <c r="V209" s="320" t="s">
        <v>11839</v>
      </c>
      <c r="W209" s="320" t="s">
        <v>11702</v>
      </c>
      <c r="X209" s="320" t="s">
        <v>11703</v>
      </c>
      <c r="Y209" s="320" t="s">
        <v>11840</v>
      </c>
      <c r="Z209" s="320" t="s">
        <v>11705</v>
      </c>
      <c r="AA209" s="320" t="s">
        <v>11706</v>
      </c>
      <c r="AB209" s="320" t="s">
        <v>11841</v>
      </c>
      <c r="AC209" s="320" t="s">
        <v>11708</v>
      </c>
      <c r="AD209" s="320" t="s">
        <v>11709</v>
      </c>
      <c r="AE209" s="320" t="s">
        <v>11842</v>
      </c>
      <c r="AF209" s="320" t="s">
        <v>11711</v>
      </c>
      <c r="AG209" s="320" t="s">
        <v>11843</v>
      </c>
      <c r="AH209" s="320" t="s">
        <v>11844</v>
      </c>
      <c r="AI209" s="320" t="s">
        <v>11845</v>
      </c>
      <c r="AJ209" s="320" t="s">
        <v>11846</v>
      </c>
      <c r="AK209" s="321" t="s">
        <v>11847</v>
      </c>
      <c r="AL209" s="322" t="s">
        <v>11848</v>
      </c>
    </row>
    <row r="210" spans="1:38" ht="15.75" x14ac:dyDescent="0.25">
      <c r="A210" s="318" t="s">
        <v>11831</v>
      </c>
      <c r="B210" s="296" t="str">
        <f t="shared" si="4"/>
        <v>Textures et niveaux IDDSI</v>
      </c>
      <c r="C210" s="319">
        <v>204</v>
      </c>
      <c r="D210" s="320" t="s">
        <v>3215</v>
      </c>
      <c r="E210" s="320">
        <v>199</v>
      </c>
      <c r="F210" s="320" t="s">
        <v>11686</v>
      </c>
      <c r="G210" s="320" t="s">
        <v>11687</v>
      </c>
      <c r="H210" s="320" t="s">
        <v>7374</v>
      </c>
      <c r="I210" s="320" t="s">
        <v>11830</v>
      </c>
      <c r="J210" s="320" t="s">
        <v>11831</v>
      </c>
      <c r="K210" s="320" t="s">
        <v>11851</v>
      </c>
      <c r="L210" s="320" t="s">
        <v>11852</v>
      </c>
      <c r="M210" s="320" t="s">
        <v>11853</v>
      </c>
      <c r="N210" s="320" t="s">
        <v>11854</v>
      </c>
      <c r="O210" s="320" t="s">
        <v>11855</v>
      </c>
      <c r="P210" s="320" t="s">
        <v>11695</v>
      </c>
      <c r="Q210" s="320" t="s">
        <v>11696</v>
      </c>
      <c r="R210" s="320" t="s">
        <v>11697</v>
      </c>
      <c r="S210" s="320" t="s">
        <v>11856</v>
      </c>
      <c r="T210" s="320" t="s">
        <v>11857</v>
      </c>
      <c r="U210" s="320" t="s">
        <v>11858</v>
      </c>
      <c r="V210" s="320" t="s">
        <v>11839</v>
      </c>
      <c r="W210" s="320" t="s">
        <v>11702</v>
      </c>
      <c r="X210" s="320" t="s">
        <v>11703</v>
      </c>
      <c r="Y210" s="320" t="s">
        <v>11859</v>
      </c>
      <c r="Z210" s="320" t="s">
        <v>11705</v>
      </c>
      <c r="AA210" s="320" t="s">
        <v>11706</v>
      </c>
      <c r="AB210" s="320" t="s">
        <v>11860</v>
      </c>
      <c r="AC210" s="320" t="s">
        <v>11708</v>
      </c>
      <c r="AD210" s="320" t="s">
        <v>11709</v>
      </c>
      <c r="AE210" s="320" t="s">
        <v>11842</v>
      </c>
      <c r="AF210" s="320" t="s">
        <v>11711</v>
      </c>
      <c r="AG210" s="320" t="s">
        <v>11861</v>
      </c>
      <c r="AH210" s="320" t="s">
        <v>11862</v>
      </c>
      <c r="AI210" s="320" t="s">
        <v>11863</v>
      </c>
      <c r="AJ210" s="320" t="s">
        <v>11864</v>
      </c>
      <c r="AK210" s="321" t="s">
        <v>11847</v>
      </c>
      <c r="AL210" s="322" t="s">
        <v>11865</v>
      </c>
    </row>
    <row r="211" spans="1:38" ht="15.75" x14ac:dyDescent="0.25">
      <c r="A211" s="318" t="s">
        <v>11831</v>
      </c>
      <c r="B211" s="296" t="str">
        <f t="shared" si="4"/>
        <v>Textures et niveaux IDDSI</v>
      </c>
      <c r="C211" s="319">
        <v>205</v>
      </c>
      <c r="D211" s="320" t="s">
        <v>3237</v>
      </c>
      <c r="E211" s="320">
        <v>200</v>
      </c>
      <c r="F211" s="320" t="s">
        <v>11686</v>
      </c>
      <c r="G211" s="320" t="s">
        <v>11687</v>
      </c>
      <c r="H211" s="320" t="s">
        <v>7374</v>
      </c>
      <c r="I211" s="320" t="s">
        <v>11830</v>
      </c>
      <c r="J211" s="320" t="s">
        <v>11831</v>
      </c>
      <c r="K211" s="320" t="s">
        <v>11867</v>
      </c>
      <c r="L211" s="320" t="s">
        <v>11868</v>
      </c>
      <c r="M211" s="320" t="s">
        <v>11869</v>
      </c>
      <c r="N211" s="320" t="s">
        <v>11870</v>
      </c>
      <c r="O211" s="320" t="s">
        <v>11871</v>
      </c>
      <c r="P211" s="320" t="s">
        <v>11695</v>
      </c>
      <c r="Q211" s="320" t="s">
        <v>11696</v>
      </c>
      <c r="R211" s="320" t="s">
        <v>11697</v>
      </c>
      <c r="S211" s="320" t="s">
        <v>11872</v>
      </c>
      <c r="T211" s="320" t="s">
        <v>11873</v>
      </c>
      <c r="U211" s="320" t="s">
        <v>11874</v>
      </c>
      <c r="V211" s="320" t="s">
        <v>11839</v>
      </c>
      <c r="W211" s="320" t="s">
        <v>11702</v>
      </c>
      <c r="X211" s="320" t="s">
        <v>11703</v>
      </c>
      <c r="Y211" s="320" t="s">
        <v>11875</v>
      </c>
      <c r="Z211" s="320" t="s">
        <v>11705</v>
      </c>
      <c r="AA211" s="320" t="s">
        <v>11706</v>
      </c>
      <c r="AB211" s="320" t="s">
        <v>11876</v>
      </c>
      <c r="AC211" s="320" t="s">
        <v>11708</v>
      </c>
      <c r="AD211" s="320" t="s">
        <v>11709</v>
      </c>
      <c r="AE211" s="320" t="s">
        <v>11842</v>
      </c>
      <c r="AF211" s="320" t="s">
        <v>11711</v>
      </c>
      <c r="AG211" s="320" t="s">
        <v>11877</v>
      </c>
      <c r="AH211" s="320" t="s">
        <v>11878</v>
      </c>
      <c r="AI211" s="320" t="s">
        <v>11879</v>
      </c>
      <c r="AJ211" s="320" t="s">
        <v>11880</v>
      </c>
      <c r="AK211" s="321" t="s">
        <v>11847</v>
      </c>
      <c r="AL211" s="322" t="s">
        <v>11881</v>
      </c>
    </row>
    <row r="212" spans="1:38" ht="15.75" x14ac:dyDescent="0.25">
      <c r="A212" s="318" t="s">
        <v>11831</v>
      </c>
      <c r="B212" s="296" t="str">
        <f t="shared" si="4"/>
        <v>Textures et niveaux IDDSI</v>
      </c>
      <c r="C212" s="319">
        <v>206</v>
      </c>
      <c r="D212" s="320" t="s">
        <v>3259</v>
      </c>
      <c r="E212" s="320">
        <v>201</v>
      </c>
      <c r="F212" s="320" t="s">
        <v>11686</v>
      </c>
      <c r="G212" s="320" t="s">
        <v>11687</v>
      </c>
      <c r="H212" s="320" t="s">
        <v>7374</v>
      </c>
      <c r="I212" s="320" t="s">
        <v>11830</v>
      </c>
      <c r="J212" s="320" t="s">
        <v>11831</v>
      </c>
      <c r="K212" s="320" t="s">
        <v>11884</v>
      </c>
      <c r="L212" s="320" t="s">
        <v>11885</v>
      </c>
      <c r="M212" s="320" t="s">
        <v>11886</v>
      </c>
      <c r="N212" s="320" t="s">
        <v>11887</v>
      </c>
      <c r="O212" s="320" t="s">
        <v>11888</v>
      </c>
      <c r="P212" s="320" t="s">
        <v>11695</v>
      </c>
      <c r="Q212" s="320" t="s">
        <v>11696</v>
      </c>
      <c r="R212" s="320" t="s">
        <v>11697</v>
      </c>
      <c r="S212" s="320" t="s">
        <v>11889</v>
      </c>
      <c r="T212" s="320" t="s">
        <v>11890</v>
      </c>
      <c r="U212" s="320" t="s">
        <v>11891</v>
      </c>
      <c r="V212" s="320" t="s">
        <v>11839</v>
      </c>
      <c r="W212" s="320" t="s">
        <v>11702</v>
      </c>
      <c r="X212" s="320" t="s">
        <v>11703</v>
      </c>
      <c r="Y212" s="320" t="s">
        <v>11892</v>
      </c>
      <c r="Z212" s="320" t="s">
        <v>11705</v>
      </c>
      <c r="AA212" s="320" t="s">
        <v>11706</v>
      </c>
      <c r="AB212" s="320" t="s">
        <v>11893</v>
      </c>
      <c r="AC212" s="320" t="s">
        <v>11708</v>
      </c>
      <c r="AD212" s="320" t="s">
        <v>11709</v>
      </c>
      <c r="AE212" s="320" t="s">
        <v>11842</v>
      </c>
      <c r="AF212" s="320" t="s">
        <v>11711</v>
      </c>
      <c r="AG212" s="320" t="s">
        <v>11894</v>
      </c>
      <c r="AH212" s="320" t="s">
        <v>11895</v>
      </c>
      <c r="AI212" s="320" t="s">
        <v>11896</v>
      </c>
      <c r="AJ212" s="320" t="s">
        <v>11897</v>
      </c>
      <c r="AK212" s="321" t="s">
        <v>11847</v>
      </c>
      <c r="AL212" s="322" t="s">
        <v>11898</v>
      </c>
    </row>
    <row r="213" spans="1:38" ht="15.75" x14ac:dyDescent="0.25">
      <c r="A213" s="318" t="s">
        <v>11831</v>
      </c>
      <c r="B213" s="296" t="str">
        <f t="shared" si="4"/>
        <v>Textures et niveaux IDDSI</v>
      </c>
      <c r="C213" s="319">
        <v>207</v>
      </c>
      <c r="D213" s="320" t="s">
        <v>3281</v>
      </c>
      <c r="E213" s="320">
        <v>202</v>
      </c>
      <c r="F213" s="320" t="s">
        <v>11686</v>
      </c>
      <c r="G213" s="320" t="s">
        <v>11687</v>
      </c>
      <c r="H213" s="320" t="s">
        <v>7374</v>
      </c>
      <c r="I213" s="320" t="s">
        <v>11830</v>
      </c>
      <c r="J213" s="320" t="s">
        <v>11831</v>
      </c>
      <c r="K213" s="320" t="s">
        <v>11899</v>
      </c>
      <c r="L213" s="320" t="s">
        <v>7540</v>
      </c>
      <c r="M213" s="320" t="s">
        <v>11900</v>
      </c>
      <c r="N213" s="320" t="s">
        <v>11901</v>
      </c>
      <c r="O213" s="320" t="s">
        <v>11902</v>
      </c>
      <c r="P213" s="320" t="s">
        <v>11695</v>
      </c>
      <c r="Q213" s="320" t="s">
        <v>11696</v>
      </c>
      <c r="R213" s="320" t="s">
        <v>11697</v>
      </c>
      <c r="S213" s="320" t="s">
        <v>11903</v>
      </c>
      <c r="T213" s="320" t="s">
        <v>11904</v>
      </c>
      <c r="U213" s="320" t="s">
        <v>11905</v>
      </c>
      <c r="V213" s="320" t="s">
        <v>11906</v>
      </c>
      <c r="W213" s="320" t="s">
        <v>11702</v>
      </c>
      <c r="X213" s="320" t="s">
        <v>11703</v>
      </c>
      <c r="Y213" s="320" t="s">
        <v>11907</v>
      </c>
      <c r="Z213" s="320" t="s">
        <v>11705</v>
      </c>
      <c r="AA213" s="320" t="s">
        <v>11706</v>
      </c>
      <c r="AB213" s="320" t="s">
        <v>11908</v>
      </c>
      <c r="AC213" s="320" t="s">
        <v>11708</v>
      </c>
      <c r="AD213" s="320" t="s">
        <v>11709</v>
      </c>
      <c r="AE213" s="320" t="s">
        <v>11842</v>
      </c>
      <c r="AF213" s="320" t="s">
        <v>11711</v>
      </c>
      <c r="AG213" s="320" t="s">
        <v>11909</v>
      </c>
      <c r="AH213" s="320" t="s">
        <v>11910</v>
      </c>
      <c r="AI213" s="320" t="s">
        <v>11911</v>
      </c>
      <c r="AJ213" s="320" t="s">
        <v>11912</v>
      </c>
      <c r="AK213" s="321" t="s">
        <v>11847</v>
      </c>
      <c r="AL213" s="322" t="s">
        <v>11913</v>
      </c>
    </row>
    <row r="214" spans="1:38" ht="15.75" x14ac:dyDescent="0.25">
      <c r="A214" s="318" t="s">
        <v>11831</v>
      </c>
      <c r="B214" s="296" t="str">
        <f t="shared" si="4"/>
        <v>Textures et niveaux IDDSI</v>
      </c>
      <c r="C214" s="319">
        <v>208</v>
      </c>
      <c r="D214" s="320" t="s">
        <v>3303</v>
      </c>
      <c r="E214" s="320">
        <v>203</v>
      </c>
      <c r="F214" s="320" t="s">
        <v>11686</v>
      </c>
      <c r="G214" s="320" t="s">
        <v>11687</v>
      </c>
      <c r="H214" s="320" t="s">
        <v>7374</v>
      </c>
      <c r="I214" s="320" t="s">
        <v>11830</v>
      </c>
      <c r="J214" s="320" t="s">
        <v>11831</v>
      </c>
      <c r="K214" s="320" t="s">
        <v>11914</v>
      </c>
      <c r="L214" s="320" t="s">
        <v>11915</v>
      </c>
      <c r="M214" s="320" t="s">
        <v>11916</v>
      </c>
      <c r="N214" s="320" t="s">
        <v>11917</v>
      </c>
      <c r="O214" s="320" t="s">
        <v>11918</v>
      </c>
      <c r="P214" s="320" t="s">
        <v>11695</v>
      </c>
      <c r="Q214" s="320" t="s">
        <v>11696</v>
      </c>
      <c r="R214" s="320" t="s">
        <v>11697</v>
      </c>
      <c r="S214" s="320" t="s">
        <v>11919</v>
      </c>
      <c r="T214" s="320" t="s">
        <v>11920</v>
      </c>
      <c r="U214" s="320" t="s">
        <v>11921</v>
      </c>
      <c r="V214" s="320" t="s">
        <v>11922</v>
      </c>
      <c r="W214" s="320" t="s">
        <v>11702</v>
      </c>
      <c r="X214" s="320" t="s">
        <v>11703</v>
      </c>
      <c r="Y214" s="320" t="s">
        <v>11923</v>
      </c>
      <c r="Z214" s="320" t="s">
        <v>11705</v>
      </c>
      <c r="AA214" s="320" t="s">
        <v>11706</v>
      </c>
      <c r="AB214" s="320" t="s">
        <v>11924</v>
      </c>
      <c r="AC214" s="320" t="s">
        <v>11708</v>
      </c>
      <c r="AD214" s="320" t="s">
        <v>11709</v>
      </c>
      <c r="AE214" s="320" t="s">
        <v>11842</v>
      </c>
      <c r="AF214" s="320" t="s">
        <v>11711</v>
      </c>
      <c r="AG214" s="320" t="s">
        <v>11925</v>
      </c>
      <c r="AH214" s="320" t="s">
        <v>11926</v>
      </c>
      <c r="AI214" s="320" t="s">
        <v>11927</v>
      </c>
      <c r="AJ214" s="320" t="s">
        <v>11928</v>
      </c>
      <c r="AK214" s="321" t="s">
        <v>11847</v>
      </c>
      <c r="AL214" s="322" t="s">
        <v>11929</v>
      </c>
    </row>
    <row r="215" spans="1:38" ht="15.75" x14ac:dyDescent="0.25">
      <c r="A215" s="318" t="s">
        <v>11831</v>
      </c>
      <c r="B215" s="296" t="str">
        <f t="shared" si="4"/>
        <v>Textures et niveaux IDDSI</v>
      </c>
      <c r="C215" s="319">
        <v>209</v>
      </c>
      <c r="D215" s="320" t="s">
        <v>3323</v>
      </c>
      <c r="E215" s="320">
        <v>204</v>
      </c>
      <c r="F215" s="320" t="s">
        <v>11686</v>
      </c>
      <c r="G215" s="320" t="s">
        <v>11687</v>
      </c>
      <c r="H215" s="320" t="s">
        <v>7374</v>
      </c>
      <c r="I215" s="320" t="s">
        <v>11830</v>
      </c>
      <c r="J215" s="320" t="s">
        <v>11831</v>
      </c>
      <c r="K215" s="320" t="s">
        <v>11930</v>
      </c>
      <c r="L215" s="320" t="s">
        <v>11931</v>
      </c>
      <c r="M215" s="320" t="s">
        <v>11932</v>
      </c>
      <c r="N215" s="320" t="s">
        <v>11933</v>
      </c>
      <c r="O215" s="320" t="s">
        <v>11934</v>
      </c>
      <c r="P215" s="320" t="s">
        <v>11695</v>
      </c>
      <c r="Q215" s="320" t="s">
        <v>11696</v>
      </c>
      <c r="R215" s="320" t="s">
        <v>11697</v>
      </c>
      <c r="S215" s="320" t="s">
        <v>11935</v>
      </c>
      <c r="T215" s="320" t="s">
        <v>11936</v>
      </c>
      <c r="U215" s="320" t="s">
        <v>11937</v>
      </c>
      <c r="V215" s="320" t="s">
        <v>11938</v>
      </c>
      <c r="W215" s="320" t="s">
        <v>11702</v>
      </c>
      <c r="X215" s="320" t="s">
        <v>11703</v>
      </c>
      <c r="Y215" s="320" t="s">
        <v>11939</v>
      </c>
      <c r="Z215" s="320" t="s">
        <v>11705</v>
      </c>
      <c r="AA215" s="320" t="s">
        <v>11706</v>
      </c>
      <c r="AB215" s="320" t="s">
        <v>11940</v>
      </c>
      <c r="AC215" s="320" t="s">
        <v>11708</v>
      </c>
      <c r="AD215" s="320" t="s">
        <v>11709</v>
      </c>
      <c r="AE215" s="320" t="s">
        <v>11842</v>
      </c>
      <c r="AF215" s="320" t="s">
        <v>11711</v>
      </c>
      <c r="AG215" s="320" t="s">
        <v>11941</v>
      </c>
      <c r="AH215" s="320" t="s">
        <v>11942</v>
      </c>
      <c r="AI215" s="320" t="s">
        <v>11943</v>
      </c>
      <c r="AJ215" s="320" t="s">
        <v>11944</v>
      </c>
      <c r="AK215" s="321" t="s">
        <v>11847</v>
      </c>
      <c r="AL215" s="322" t="s">
        <v>11945</v>
      </c>
    </row>
    <row r="216" spans="1:38" ht="15.75" x14ac:dyDescent="0.25">
      <c r="A216" s="318" t="s">
        <v>11831</v>
      </c>
      <c r="B216" s="296" t="str">
        <f t="shared" si="4"/>
        <v>Textures et niveaux IDDSI</v>
      </c>
      <c r="C216" s="319">
        <v>210</v>
      </c>
      <c r="D216" s="320" t="s">
        <v>3343</v>
      </c>
      <c r="E216" s="320">
        <v>205</v>
      </c>
      <c r="F216" s="320" t="s">
        <v>11686</v>
      </c>
      <c r="G216" s="320" t="s">
        <v>11687</v>
      </c>
      <c r="H216" s="320" t="s">
        <v>7374</v>
      </c>
      <c r="I216" s="320" t="s">
        <v>11830</v>
      </c>
      <c r="J216" s="320" t="s">
        <v>11831</v>
      </c>
      <c r="K216" s="320" t="s">
        <v>11946</v>
      </c>
      <c r="L216" s="320" t="s">
        <v>11947</v>
      </c>
      <c r="M216" s="320" t="s">
        <v>11948</v>
      </c>
      <c r="N216" s="320" t="s">
        <v>11949</v>
      </c>
      <c r="O216" s="320" t="s">
        <v>11950</v>
      </c>
      <c r="P216" s="320" t="s">
        <v>11695</v>
      </c>
      <c r="Q216" s="320" t="s">
        <v>11696</v>
      </c>
      <c r="R216" s="320" t="s">
        <v>11697</v>
      </c>
      <c r="S216" s="320" t="s">
        <v>11951</v>
      </c>
      <c r="T216" s="320" t="s">
        <v>11952</v>
      </c>
      <c r="U216" s="320" t="s">
        <v>11953</v>
      </c>
      <c r="V216" s="320" t="s">
        <v>11954</v>
      </c>
      <c r="W216" s="320" t="s">
        <v>11702</v>
      </c>
      <c r="X216" s="320" t="s">
        <v>11703</v>
      </c>
      <c r="Y216" s="320" t="s">
        <v>11955</v>
      </c>
      <c r="Z216" s="320" t="s">
        <v>11705</v>
      </c>
      <c r="AA216" s="320" t="s">
        <v>11706</v>
      </c>
      <c r="AB216" s="320" t="s">
        <v>11956</v>
      </c>
      <c r="AC216" s="320" t="s">
        <v>11708</v>
      </c>
      <c r="AD216" s="320" t="s">
        <v>11709</v>
      </c>
      <c r="AE216" s="320" t="s">
        <v>11842</v>
      </c>
      <c r="AF216" s="320" t="s">
        <v>11711</v>
      </c>
      <c r="AG216" s="320" t="s">
        <v>11957</v>
      </c>
      <c r="AH216" s="320" t="s">
        <v>11958</v>
      </c>
      <c r="AI216" s="320" t="s">
        <v>11959</v>
      </c>
      <c r="AJ216" s="320" t="s">
        <v>11960</v>
      </c>
      <c r="AK216" s="321" t="s">
        <v>11847</v>
      </c>
      <c r="AL216" s="322" t="s">
        <v>11961</v>
      </c>
    </row>
    <row r="217" spans="1:38" ht="15.75" x14ac:dyDescent="0.25">
      <c r="A217" s="318" t="s">
        <v>12904</v>
      </c>
      <c r="B217" s="296" t="str">
        <f t="shared" si="4"/>
        <v>Qualité du repas, appétence et identification</v>
      </c>
      <c r="C217" s="319">
        <v>211</v>
      </c>
      <c r="D217" s="320" t="s">
        <v>12902</v>
      </c>
      <c r="E217" s="320">
        <v>262</v>
      </c>
      <c r="F217" s="320" t="s">
        <v>11686</v>
      </c>
      <c r="G217" s="320" t="s">
        <v>11687</v>
      </c>
      <c r="H217" s="320" t="s">
        <v>8367</v>
      </c>
      <c r="I217" s="320" t="s">
        <v>12903</v>
      </c>
      <c r="J217" s="320" t="s">
        <v>12904</v>
      </c>
      <c r="K217" s="320" t="s">
        <v>12905</v>
      </c>
      <c r="L217" s="320" t="s">
        <v>12906</v>
      </c>
      <c r="M217" s="320" t="s">
        <v>12907</v>
      </c>
      <c r="N217" s="320" t="s">
        <v>12908</v>
      </c>
      <c r="O217" s="320" t="s">
        <v>12909</v>
      </c>
      <c r="P217" s="320" t="s">
        <v>11695</v>
      </c>
      <c r="Q217" s="320" t="s">
        <v>11696</v>
      </c>
      <c r="R217" s="320" t="s">
        <v>11697</v>
      </c>
      <c r="S217" s="320" t="s">
        <v>12910</v>
      </c>
      <c r="T217" s="320" t="s">
        <v>12911</v>
      </c>
      <c r="U217" s="320" t="s">
        <v>12912</v>
      </c>
      <c r="V217" s="320" t="s">
        <v>12913</v>
      </c>
      <c r="W217" s="320" t="s">
        <v>11702</v>
      </c>
      <c r="X217" s="320" t="s">
        <v>11703</v>
      </c>
      <c r="Y217" s="320" t="s">
        <v>12914</v>
      </c>
      <c r="Z217" s="320" t="s">
        <v>11705</v>
      </c>
      <c r="AA217" s="320" t="s">
        <v>11706</v>
      </c>
      <c r="AB217" s="320" t="s">
        <v>12915</v>
      </c>
      <c r="AC217" s="320" t="s">
        <v>11708</v>
      </c>
      <c r="AD217" s="320" t="s">
        <v>11709</v>
      </c>
      <c r="AE217" s="320" t="s">
        <v>11975</v>
      </c>
      <c r="AF217" s="320" t="s">
        <v>11711</v>
      </c>
      <c r="AG217" s="320" t="s">
        <v>12916</v>
      </c>
      <c r="AH217" s="320" t="s">
        <v>12917</v>
      </c>
      <c r="AI217" s="320" t="s">
        <v>12918</v>
      </c>
      <c r="AJ217" s="320" t="s">
        <v>12919</v>
      </c>
      <c r="AK217" s="321" t="s">
        <v>7743</v>
      </c>
      <c r="AL217" s="322" t="s">
        <v>12920</v>
      </c>
    </row>
    <row r="218" spans="1:38" ht="15.75" x14ac:dyDescent="0.25">
      <c r="A218" s="318" t="s">
        <v>12904</v>
      </c>
      <c r="B218" s="296" t="str">
        <f t="shared" si="4"/>
        <v>Qualité du repas, appétence et identification</v>
      </c>
      <c r="C218" s="319">
        <v>212</v>
      </c>
      <c r="D218" s="320" t="s">
        <v>12921</v>
      </c>
      <c r="E218" s="320">
        <v>263</v>
      </c>
      <c r="F218" s="320" t="s">
        <v>11686</v>
      </c>
      <c r="G218" s="320" t="s">
        <v>11687</v>
      </c>
      <c r="H218" s="320" t="s">
        <v>8367</v>
      </c>
      <c r="I218" s="320" t="s">
        <v>12903</v>
      </c>
      <c r="J218" s="320" t="s">
        <v>12904</v>
      </c>
      <c r="K218" s="320" t="s">
        <v>12922</v>
      </c>
      <c r="L218" s="320" t="s">
        <v>12923</v>
      </c>
      <c r="M218" s="320" t="s">
        <v>12924</v>
      </c>
      <c r="N218" s="320" t="s">
        <v>12925</v>
      </c>
      <c r="O218" s="320" t="s">
        <v>12926</v>
      </c>
      <c r="P218" s="320" t="s">
        <v>11695</v>
      </c>
      <c r="Q218" s="320" t="s">
        <v>11696</v>
      </c>
      <c r="R218" s="320" t="s">
        <v>11697</v>
      </c>
      <c r="S218" s="320" t="s">
        <v>12927</v>
      </c>
      <c r="T218" s="320" t="s">
        <v>12928</v>
      </c>
      <c r="U218" s="320" t="s">
        <v>12929</v>
      </c>
      <c r="V218" s="320" t="s">
        <v>12930</v>
      </c>
      <c r="W218" s="320" t="s">
        <v>11702</v>
      </c>
      <c r="X218" s="320" t="s">
        <v>11703</v>
      </c>
      <c r="Y218" s="320" t="s">
        <v>12931</v>
      </c>
      <c r="Z218" s="320" t="s">
        <v>11705</v>
      </c>
      <c r="AA218" s="320" t="s">
        <v>11706</v>
      </c>
      <c r="AB218" s="320" t="s">
        <v>12932</v>
      </c>
      <c r="AC218" s="320" t="s">
        <v>11708</v>
      </c>
      <c r="AD218" s="320" t="s">
        <v>11709</v>
      </c>
      <c r="AE218" s="320" t="s">
        <v>11975</v>
      </c>
      <c r="AF218" s="320" t="s">
        <v>11711</v>
      </c>
      <c r="AG218" s="320" t="s">
        <v>12933</v>
      </c>
      <c r="AH218" s="320" t="s">
        <v>12934</v>
      </c>
      <c r="AI218" s="320" t="s">
        <v>12935</v>
      </c>
      <c r="AJ218" s="320" t="s">
        <v>12936</v>
      </c>
      <c r="AK218" s="321" t="s">
        <v>7743</v>
      </c>
      <c r="AL218" s="322" t="s">
        <v>12937</v>
      </c>
    </row>
    <row r="219" spans="1:38" ht="15.75" x14ac:dyDescent="0.25">
      <c r="A219" s="318" t="s">
        <v>12904</v>
      </c>
      <c r="B219" s="296" t="str">
        <f t="shared" si="4"/>
        <v>Qualité du repas, appétence et identification</v>
      </c>
      <c r="C219" s="319">
        <v>213</v>
      </c>
      <c r="D219" s="320" t="s">
        <v>12938</v>
      </c>
      <c r="E219" s="320">
        <v>264</v>
      </c>
      <c r="F219" s="320" t="s">
        <v>11686</v>
      </c>
      <c r="G219" s="320" t="s">
        <v>11687</v>
      </c>
      <c r="H219" s="320" t="s">
        <v>8367</v>
      </c>
      <c r="I219" s="320" t="s">
        <v>12903</v>
      </c>
      <c r="J219" s="320" t="s">
        <v>12904</v>
      </c>
      <c r="K219" s="320" t="s">
        <v>12939</v>
      </c>
      <c r="L219" s="320" t="s">
        <v>12940</v>
      </c>
      <c r="M219" s="320" t="s">
        <v>12941</v>
      </c>
      <c r="N219" s="320" t="s">
        <v>12942</v>
      </c>
      <c r="O219" s="320" t="s">
        <v>12943</v>
      </c>
      <c r="P219" s="320" t="s">
        <v>11695</v>
      </c>
      <c r="Q219" s="320" t="s">
        <v>11696</v>
      </c>
      <c r="R219" s="320" t="s">
        <v>11697</v>
      </c>
      <c r="S219" s="320" t="s">
        <v>12944</v>
      </c>
      <c r="T219" s="320" t="s">
        <v>12945</v>
      </c>
      <c r="U219" s="320" t="s">
        <v>12946</v>
      </c>
      <c r="V219" s="320" t="s">
        <v>12947</v>
      </c>
      <c r="W219" s="320" t="s">
        <v>11702</v>
      </c>
      <c r="X219" s="320" t="s">
        <v>11703</v>
      </c>
      <c r="Y219" s="320" t="s">
        <v>12948</v>
      </c>
      <c r="Z219" s="320" t="s">
        <v>11705</v>
      </c>
      <c r="AA219" s="320" t="s">
        <v>11706</v>
      </c>
      <c r="AB219" s="320" t="s">
        <v>12949</v>
      </c>
      <c r="AC219" s="320" t="s">
        <v>11708</v>
      </c>
      <c r="AD219" s="320" t="s">
        <v>11709</v>
      </c>
      <c r="AE219" s="320" t="s">
        <v>11975</v>
      </c>
      <c r="AF219" s="320" t="s">
        <v>11711</v>
      </c>
      <c r="AG219" s="320" t="s">
        <v>12950</v>
      </c>
      <c r="AH219" s="320" t="s">
        <v>12951</v>
      </c>
      <c r="AI219" s="320" t="s">
        <v>12952</v>
      </c>
      <c r="AJ219" s="320" t="s">
        <v>12953</v>
      </c>
      <c r="AK219" s="321" t="s">
        <v>7743</v>
      </c>
      <c r="AL219" s="322" t="s">
        <v>12954</v>
      </c>
    </row>
    <row r="220" spans="1:38" ht="15.75" x14ac:dyDescent="0.25">
      <c r="A220" s="318" t="s">
        <v>12904</v>
      </c>
      <c r="B220" s="296" t="str">
        <f t="shared" si="4"/>
        <v>Qualité du repas, appétence et identification</v>
      </c>
      <c r="C220" s="319">
        <v>214</v>
      </c>
      <c r="D220" s="320" t="s">
        <v>12955</v>
      </c>
      <c r="E220" s="320">
        <v>265</v>
      </c>
      <c r="F220" s="320" t="s">
        <v>11686</v>
      </c>
      <c r="G220" s="320" t="s">
        <v>11687</v>
      </c>
      <c r="H220" s="320" t="s">
        <v>8367</v>
      </c>
      <c r="I220" s="320" t="s">
        <v>12903</v>
      </c>
      <c r="J220" s="320" t="s">
        <v>12904</v>
      </c>
      <c r="K220" s="320" t="s">
        <v>12956</v>
      </c>
      <c r="L220" s="320" t="s">
        <v>12957</v>
      </c>
      <c r="M220" s="320" t="s">
        <v>12958</v>
      </c>
      <c r="N220" s="320" t="s">
        <v>12959</v>
      </c>
      <c r="O220" s="320" t="s">
        <v>12960</v>
      </c>
      <c r="P220" s="320" t="s">
        <v>11695</v>
      </c>
      <c r="Q220" s="320" t="s">
        <v>11696</v>
      </c>
      <c r="R220" s="320" t="s">
        <v>11697</v>
      </c>
      <c r="S220" s="320" t="s">
        <v>12961</v>
      </c>
      <c r="T220" s="320" t="s">
        <v>12962</v>
      </c>
      <c r="U220" s="320" t="s">
        <v>12963</v>
      </c>
      <c r="V220" s="320" t="s">
        <v>12964</v>
      </c>
      <c r="W220" s="320" t="s">
        <v>11702</v>
      </c>
      <c r="X220" s="320" t="s">
        <v>11703</v>
      </c>
      <c r="Y220" s="320" t="s">
        <v>12965</v>
      </c>
      <c r="Z220" s="320" t="s">
        <v>11705</v>
      </c>
      <c r="AA220" s="320" t="s">
        <v>11706</v>
      </c>
      <c r="AB220" s="320" t="s">
        <v>12966</v>
      </c>
      <c r="AC220" s="320" t="s">
        <v>11708</v>
      </c>
      <c r="AD220" s="320" t="s">
        <v>11709</v>
      </c>
      <c r="AE220" s="320" t="s">
        <v>11975</v>
      </c>
      <c r="AF220" s="320" t="s">
        <v>11711</v>
      </c>
      <c r="AG220" s="320" t="s">
        <v>12967</v>
      </c>
      <c r="AH220" s="320" t="s">
        <v>12968</v>
      </c>
      <c r="AI220" s="320" t="s">
        <v>12969</v>
      </c>
      <c r="AJ220" s="320" t="s">
        <v>12970</v>
      </c>
      <c r="AK220" s="321" t="s">
        <v>7743</v>
      </c>
      <c r="AL220" s="322" t="s">
        <v>12971</v>
      </c>
    </row>
    <row r="221" spans="1:38" ht="15.75" x14ac:dyDescent="0.25">
      <c r="A221" s="318" t="s">
        <v>12904</v>
      </c>
      <c r="B221" s="296" t="str">
        <f t="shared" si="4"/>
        <v>Qualité du repas, appétence et identification</v>
      </c>
      <c r="C221" s="319">
        <v>215</v>
      </c>
      <c r="D221" s="320" t="s">
        <v>12972</v>
      </c>
      <c r="E221" s="320">
        <v>266</v>
      </c>
      <c r="F221" s="320" t="s">
        <v>11686</v>
      </c>
      <c r="G221" s="320" t="s">
        <v>11687</v>
      </c>
      <c r="H221" s="320" t="s">
        <v>8367</v>
      </c>
      <c r="I221" s="320" t="s">
        <v>12903</v>
      </c>
      <c r="J221" s="320" t="s">
        <v>12904</v>
      </c>
      <c r="K221" s="320" t="s">
        <v>12973</v>
      </c>
      <c r="L221" s="320" t="s">
        <v>2873</v>
      </c>
      <c r="M221" s="320" t="s">
        <v>12974</v>
      </c>
      <c r="N221" s="320" t="s">
        <v>11834</v>
      </c>
      <c r="O221" s="320" t="s">
        <v>12975</v>
      </c>
      <c r="P221" s="320" t="s">
        <v>11695</v>
      </c>
      <c r="Q221" s="320" t="s">
        <v>11696</v>
      </c>
      <c r="R221" s="320" t="s">
        <v>11697</v>
      </c>
      <c r="S221" s="320" t="s">
        <v>12976</v>
      </c>
      <c r="T221" s="320" t="s">
        <v>12977</v>
      </c>
      <c r="U221" s="320" t="s">
        <v>12978</v>
      </c>
      <c r="V221" s="320" t="s">
        <v>12979</v>
      </c>
      <c r="W221" s="320" t="s">
        <v>11702</v>
      </c>
      <c r="X221" s="320" t="s">
        <v>11703</v>
      </c>
      <c r="Y221" s="320" t="s">
        <v>12980</v>
      </c>
      <c r="Z221" s="320" t="s">
        <v>11705</v>
      </c>
      <c r="AA221" s="320" t="s">
        <v>11706</v>
      </c>
      <c r="AB221" s="320" t="s">
        <v>12981</v>
      </c>
      <c r="AC221" s="320" t="s">
        <v>11708</v>
      </c>
      <c r="AD221" s="320" t="s">
        <v>11709</v>
      </c>
      <c r="AE221" s="320" t="s">
        <v>11975</v>
      </c>
      <c r="AF221" s="320" t="s">
        <v>11711</v>
      </c>
      <c r="AG221" s="320" t="s">
        <v>12982</v>
      </c>
      <c r="AH221" s="320" t="s">
        <v>12983</v>
      </c>
      <c r="AI221" s="320" t="s">
        <v>12984</v>
      </c>
      <c r="AJ221" s="320" t="s">
        <v>12985</v>
      </c>
      <c r="AK221" s="321" t="s">
        <v>7743</v>
      </c>
      <c r="AL221" s="322" t="s">
        <v>12986</v>
      </c>
    </row>
    <row r="222" spans="1:38" ht="15.75" x14ac:dyDescent="0.25">
      <c r="A222" s="318" t="s">
        <v>12904</v>
      </c>
      <c r="B222" s="296" t="str">
        <f t="shared" si="4"/>
        <v>Qualité du repas, appétence et identification</v>
      </c>
      <c r="C222" s="319">
        <v>216</v>
      </c>
      <c r="D222" s="320" t="s">
        <v>12987</v>
      </c>
      <c r="E222" s="320">
        <v>267</v>
      </c>
      <c r="F222" s="320" t="s">
        <v>11686</v>
      </c>
      <c r="G222" s="320" t="s">
        <v>11687</v>
      </c>
      <c r="H222" s="320" t="s">
        <v>8367</v>
      </c>
      <c r="I222" s="320" t="s">
        <v>12903</v>
      </c>
      <c r="J222" s="320" t="s">
        <v>12904</v>
      </c>
      <c r="K222" s="320" t="s">
        <v>12988</v>
      </c>
      <c r="L222" s="320" t="s">
        <v>12989</v>
      </c>
      <c r="M222" s="320" t="s">
        <v>12990</v>
      </c>
      <c r="N222" s="320" t="s">
        <v>12991</v>
      </c>
      <c r="O222" s="320" t="s">
        <v>12992</v>
      </c>
      <c r="P222" s="320" t="s">
        <v>11695</v>
      </c>
      <c r="Q222" s="320" t="s">
        <v>11696</v>
      </c>
      <c r="R222" s="320" t="s">
        <v>11697</v>
      </c>
      <c r="S222" s="320" t="s">
        <v>12993</v>
      </c>
      <c r="T222" s="320" t="s">
        <v>12994</v>
      </c>
      <c r="U222" s="320" t="s">
        <v>12995</v>
      </c>
      <c r="V222" s="320" t="s">
        <v>12996</v>
      </c>
      <c r="W222" s="320" t="s">
        <v>11702</v>
      </c>
      <c r="X222" s="320" t="s">
        <v>11703</v>
      </c>
      <c r="Y222" s="320" t="s">
        <v>12997</v>
      </c>
      <c r="Z222" s="320" t="s">
        <v>11705</v>
      </c>
      <c r="AA222" s="320" t="s">
        <v>11706</v>
      </c>
      <c r="AB222" s="320" t="s">
        <v>12998</v>
      </c>
      <c r="AC222" s="320" t="s">
        <v>11708</v>
      </c>
      <c r="AD222" s="320" t="s">
        <v>11709</v>
      </c>
      <c r="AE222" s="320" t="s">
        <v>11975</v>
      </c>
      <c r="AF222" s="320" t="s">
        <v>11711</v>
      </c>
      <c r="AG222" s="320" t="s">
        <v>12999</v>
      </c>
      <c r="AH222" s="320" t="s">
        <v>13000</v>
      </c>
      <c r="AI222" s="320" t="s">
        <v>13001</v>
      </c>
      <c r="AJ222" s="320" t="s">
        <v>13002</v>
      </c>
      <c r="AK222" s="321" t="s">
        <v>7743</v>
      </c>
      <c r="AL222" s="322" t="s">
        <v>13003</v>
      </c>
    </row>
    <row r="223" spans="1:38" ht="15.75" x14ac:dyDescent="0.25">
      <c r="A223" s="318" t="s">
        <v>12904</v>
      </c>
      <c r="B223" s="296" t="str">
        <f t="shared" si="4"/>
        <v>Qualité du repas, appétence et identification</v>
      </c>
      <c r="C223" s="319">
        <v>217</v>
      </c>
      <c r="D223" s="320" t="s">
        <v>13004</v>
      </c>
      <c r="E223" s="320">
        <v>268</v>
      </c>
      <c r="F223" s="320" t="s">
        <v>11686</v>
      </c>
      <c r="G223" s="320" t="s">
        <v>11687</v>
      </c>
      <c r="H223" s="320" t="s">
        <v>8367</v>
      </c>
      <c r="I223" s="320" t="s">
        <v>12903</v>
      </c>
      <c r="J223" s="320" t="s">
        <v>12904</v>
      </c>
      <c r="K223" s="320" t="s">
        <v>13005</v>
      </c>
      <c r="L223" s="320" t="s">
        <v>13006</v>
      </c>
      <c r="M223" s="320" t="s">
        <v>13007</v>
      </c>
      <c r="N223" s="320" t="s">
        <v>13008</v>
      </c>
      <c r="O223" s="320" t="s">
        <v>13009</v>
      </c>
      <c r="P223" s="320" t="s">
        <v>11695</v>
      </c>
      <c r="Q223" s="320" t="s">
        <v>11696</v>
      </c>
      <c r="R223" s="320" t="s">
        <v>11697</v>
      </c>
      <c r="S223" s="320" t="s">
        <v>13010</v>
      </c>
      <c r="T223" s="320" t="s">
        <v>13011</v>
      </c>
      <c r="U223" s="320" t="s">
        <v>13012</v>
      </c>
      <c r="V223" s="320" t="s">
        <v>12327</v>
      </c>
      <c r="W223" s="320" t="s">
        <v>11702</v>
      </c>
      <c r="X223" s="320" t="s">
        <v>11703</v>
      </c>
      <c r="Y223" s="320" t="s">
        <v>13013</v>
      </c>
      <c r="Z223" s="320" t="s">
        <v>11705</v>
      </c>
      <c r="AA223" s="320" t="s">
        <v>11706</v>
      </c>
      <c r="AB223" s="320" t="s">
        <v>13014</v>
      </c>
      <c r="AC223" s="320" t="s">
        <v>11708</v>
      </c>
      <c r="AD223" s="320" t="s">
        <v>11709</v>
      </c>
      <c r="AE223" s="320" t="s">
        <v>11975</v>
      </c>
      <c r="AF223" s="320" t="s">
        <v>11711</v>
      </c>
      <c r="AG223" s="320" t="s">
        <v>13015</v>
      </c>
      <c r="AH223" s="320" t="s">
        <v>13016</v>
      </c>
      <c r="AI223" s="320" t="s">
        <v>13017</v>
      </c>
      <c r="AJ223" s="320" t="s">
        <v>13018</v>
      </c>
      <c r="AK223" s="321" t="s">
        <v>7743</v>
      </c>
      <c r="AL223" s="322" t="s">
        <v>13019</v>
      </c>
    </row>
    <row r="224" spans="1:38" ht="15.75" x14ac:dyDescent="0.25">
      <c r="A224" s="318" t="s">
        <v>12904</v>
      </c>
      <c r="B224" s="296" t="str">
        <f t="shared" si="4"/>
        <v>Qualité du repas, appétence et identification</v>
      </c>
      <c r="C224" s="319">
        <v>218</v>
      </c>
      <c r="D224" s="320" t="s">
        <v>13020</v>
      </c>
      <c r="E224" s="320">
        <v>269</v>
      </c>
      <c r="F224" s="320" t="s">
        <v>11686</v>
      </c>
      <c r="G224" s="320" t="s">
        <v>11687</v>
      </c>
      <c r="H224" s="320" t="s">
        <v>8367</v>
      </c>
      <c r="I224" s="320" t="s">
        <v>12903</v>
      </c>
      <c r="J224" s="320" t="s">
        <v>12904</v>
      </c>
      <c r="K224" s="320" t="s">
        <v>13021</v>
      </c>
      <c r="L224" s="320" t="s">
        <v>13022</v>
      </c>
      <c r="M224" s="320" t="s">
        <v>13023</v>
      </c>
      <c r="N224" s="320" t="s">
        <v>13024</v>
      </c>
      <c r="O224" s="320" t="s">
        <v>13025</v>
      </c>
      <c r="P224" s="320" t="s">
        <v>11695</v>
      </c>
      <c r="Q224" s="320" t="s">
        <v>11696</v>
      </c>
      <c r="R224" s="320" t="s">
        <v>11697</v>
      </c>
      <c r="S224" s="320" t="s">
        <v>13026</v>
      </c>
      <c r="T224" s="320" t="s">
        <v>13027</v>
      </c>
      <c r="U224" s="320" t="s">
        <v>13028</v>
      </c>
      <c r="V224" s="320" t="s">
        <v>13029</v>
      </c>
      <c r="W224" s="320" t="s">
        <v>11702</v>
      </c>
      <c r="X224" s="320" t="s">
        <v>11703</v>
      </c>
      <c r="Y224" s="320" t="s">
        <v>13030</v>
      </c>
      <c r="Z224" s="320" t="s">
        <v>11705</v>
      </c>
      <c r="AA224" s="320" t="s">
        <v>11706</v>
      </c>
      <c r="AB224" s="320" t="s">
        <v>13031</v>
      </c>
      <c r="AC224" s="320" t="s">
        <v>11708</v>
      </c>
      <c r="AD224" s="320" t="s">
        <v>11709</v>
      </c>
      <c r="AE224" s="320" t="s">
        <v>11975</v>
      </c>
      <c r="AF224" s="320" t="s">
        <v>11711</v>
      </c>
      <c r="AG224" s="320" t="s">
        <v>13032</v>
      </c>
      <c r="AH224" s="320" t="s">
        <v>13033</v>
      </c>
      <c r="AI224" s="320" t="s">
        <v>13034</v>
      </c>
      <c r="AJ224" s="320" t="s">
        <v>13035</v>
      </c>
      <c r="AK224" s="321" t="s">
        <v>7743</v>
      </c>
      <c r="AL224" s="322" t="s">
        <v>13036</v>
      </c>
    </row>
    <row r="225" spans="1:38" ht="15.75" x14ac:dyDescent="0.25">
      <c r="A225" s="318" t="s">
        <v>13039</v>
      </c>
      <c r="B225" s="296" t="str">
        <f t="shared" si="4"/>
        <v>Textures modifiées — général</v>
      </c>
      <c r="C225" s="319">
        <v>219</v>
      </c>
      <c r="D225" s="320" t="s">
        <v>13037</v>
      </c>
      <c r="E225" s="320">
        <v>270</v>
      </c>
      <c r="F225" s="320" t="s">
        <v>11686</v>
      </c>
      <c r="G225" s="320" t="s">
        <v>11687</v>
      </c>
      <c r="H225" s="320" t="s">
        <v>7754</v>
      </c>
      <c r="I225" s="320" t="s">
        <v>13038</v>
      </c>
      <c r="J225" s="320" t="s">
        <v>13039</v>
      </c>
      <c r="K225" s="320" t="s">
        <v>13040</v>
      </c>
      <c r="L225" s="320" t="s">
        <v>12611</v>
      </c>
      <c r="M225" s="320" t="s">
        <v>13041</v>
      </c>
      <c r="N225" s="320" t="s">
        <v>12613</v>
      </c>
      <c r="O225" s="320" t="s">
        <v>13042</v>
      </c>
      <c r="P225" s="320" t="s">
        <v>11695</v>
      </c>
      <c r="Q225" s="320" t="s">
        <v>11696</v>
      </c>
      <c r="R225" s="320" t="s">
        <v>11697</v>
      </c>
      <c r="S225" s="320" t="s">
        <v>13043</v>
      </c>
      <c r="T225" s="320" t="s">
        <v>13044</v>
      </c>
      <c r="U225" s="320" t="s">
        <v>13045</v>
      </c>
      <c r="V225" s="320" t="s">
        <v>12979</v>
      </c>
      <c r="W225" s="320" t="s">
        <v>11702</v>
      </c>
      <c r="X225" s="320" t="s">
        <v>11703</v>
      </c>
      <c r="Y225" s="320" t="s">
        <v>13046</v>
      </c>
      <c r="Z225" s="320" t="s">
        <v>11705</v>
      </c>
      <c r="AA225" s="320" t="s">
        <v>11706</v>
      </c>
      <c r="AB225" s="320" t="s">
        <v>13047</v>
      </c>
      <c r="AC225" s="320" t="s">
        <v>11708</v>
      </c>
      <c r="AD225" s="320" t="s">
        <v>11709</v>
      </c>
      <c r="AE225" s="320" t="s">
        <v>13048</v>
      </c>
      <c r="AF225" s="320" t="s">
        <v>11711</v>
      </c>
      <c r="AG225" s="320" t="s">
        <v>13049</v>
      </c>
      <c r="AH225" s="320" t="s">
        <v>13050</v>
      </c>
      <c r="AI225" s="320" t="s">
        <v>13051</v>
      </c>
      <c r="AJ225" s="320" t="s">
        <v>13052</v>
      </c>
      <c r="AK225" s="321" t="s">
        <v>12645</v>
      </c>
      <c r="AL225" s="322" t="s">
        <v>13053</v>
      </c>
    </row>
    <row r="226" spans="1:38" ht="15.75" x14ac:dyDescent="0.25">
      <c r="A226" s="318" t="s">
        <v>13039</v>
      </c>
      <c r="B226" s="296" t="str">
        <f t="shared" si="4"/>
        <v>Textures modifiées — général</v>
      </c>
      <c r="C226" s="319">
        <v>220</v>
      </c>
      <c r="D226" s="320" t="s">
        <v>13054</v>
      </c>
      <c r="E226" s="320">
        <v>271</v>
      </c>
      <c r="F226" s="320" t="s">
        <v>11686</v>
      </c>
      <c r="G226" s="320" t="s">
        <v>11687</v>
      </c>
      <c r="H226" s="320" t="s">
        <v>7754</v>
      </c>
      <c r="I226" s="320" t="s">
        <v>13038</v>
      </c>
      <c r="J226" s="320" t="s">
        <v>13039</v>
      </c>
      <c r="K226" s="320" t="s">
        <v>13055</v>
      </c>
      <c r="L226" s="320" t="s">
        <v>13056</v>
      </c>
      <c r="M226" s="320" t="s">
        <v>13057</v>
      </c>
      <c r="N226" s="320" t="s">
        <v>13058</v>
      </c>
      <c r="O226" s="320" t="s">
        <v>13059</v>
      </c>
      <c r="P226" s="320" t="s">
        <v>11695</v>
      </c>
      <c r="Q226" s="320" t="s">
        <v>11696</v>
      </c>
      <c r="R226" s="320" t="s">
        <v>11697</v>
      </c>
      <c r="S226" s="320" t="s">
        <v>13060</v>
      </c>
      <c r="T226" s="320" t="s">
        <v>13061</v>
      </c>
      <c r="U226" s="320" t="s">
        <v>13062</v>
      </c>
      <c r="V226" s="320" t="s">
        <v>12979</v>
      </c>
      <c r="W226" s="320" t="s">
        <v>11702</v>
      </c>
      <c r="X226" s="320" t="s">
        <v>11703</v>
      </c>
      <c r="Y226" s="320" t="s">
        <v>13063</v>
      </c>
      <c r="Z226" s="320" t="s">
        <v>11705</v>
      </c>
      <c r="AA226" s="320" t="s">
        <v>11706</v>
      </c>
      <c r="AB226" s="320" t="s">
        <v>13064</v>
      </c>
      <c r="AC226" s="320" t="s">
        <v>11708</v>
      </c>
      <c r="AD226" s="320" t="s">
        <v>11709</v>
      </c>
      <c r="AE226" s="320" t="s">
        <v>13048</v>
      </c>
      <c r="AF226" s="320" t="s">
        <v>11711</v>
      </c>
      <c r="AG226" s="320" t="s">
        <v>13065</v>
      </c>
      <c r="AH226" s="320" t="s">
        <v>13066</v>
      </c>
      <c r="AI226" s="320" t="s">
        <v>13067</v>
      </c>
      <c r="AJ226" s="320" t="s">
        <v>13068</v>
      </c>
      <c r="AK226" s="321" t="s">
        <v>12645</v>
      </c>
      <c r="AL226" s="322" t="s">
        <v>13069</v>
      </c>
    </row>
    <row r="227" spans="1:38" ht="15.75" x14ac:dyDescent="0.25">
      <c r="A227" s="318" t="s">
        <v>13039</v>
      </c>
      <c r="B227" s="296" t="str">
        <f t="shared" si="4"/>
        <v>Textures modifiées — général</v>
      </c>
      <c r="C227" s="319">
        <v>221</v>
      </c>
      <c r="D227" s="320" t="s">
        <v>13071</v>
      </c>
      <c r="E227" s="320">
        <v>272</v>
      </c>
      <c r="F227" s="320" t="s">
        <v>11686</v>
      </c>
      <c r="G227" s="320" t="s">
        <v>11687</v>
      </c>
      <c r="H227" s="320" t="s">
        <v>7754</v>
      </c>
      <c r="I227" s="320" t="s">
        <v>13038</v>
      </c>
      <c r="J227" s="320" t="s">
        <v>13039</v>
      </c>
      <c r="K227" s="320" t="s">
        <v>13072</v>
      </c>
      <c r="L227" s="320" t="s">
        <v>12271</v>
      </c>
      <c r="M227" s="320" t="s">
        <v>13073</v>
      </c>
      <c r="N227" s="320" t="s">
        <v>12273</v>
      </c>
      <c r="O227" s="320" t="s">
        <v>13074</v>
      </c>
      <c r="P227" s="320" t="s">
        <v>11695</v>
      </c>
      <c r="Q227" s="320" t="s">
        <v>11696</v>
      </c>
      <c r="R227" s="320" t="s">
        <v>11697</v>
      </c>
      <c r="S227" s="320" t="s">
        <v>13075</v>
      </c>
      <c r="T227" s="320" t="s">
        <v>13076</v>
      </c>
      <c r="U227" s="320" t="s">
        <v>13077</v>
      </c>
      <c r="V227" s="320" t="s">
        <v>13078</v>
      </c>
      <c r="W227" s="320" t="s">
        <v>11702</v>
      </c>
      <c r="X227" s="320" t="s">
        <v>11703</v>
      </c>
      <c r="Y227" s="320" t="s">
        <v>13079</v>
      </c>
      <c r="Z227" s="320" t="s">
        <v>11705</v>
      </c>
      <c r="AA227" s="320" t="s">
        <v>11706</v>
      </c>
      <c r="AB227" s="320" t="s">
        <v>13080</v>
      </c>
      <c r="AC227" s="320" t="s">
        <v>11708</v>
      </c>
      <c r="AD227" s="320" t="s">
        <v>11709</v>
      </c>
      <c r="AE227" s="320" t="s">
        <v>13048</v>
      </c>
      <c r="AF227" s="320" t="s">
        <v>11711</v>
      </c>
      <c r="AG227" s="320" t="s">
        <v>13081</v>
      </c>
      <c r="AH227" s="320" t="s">
        <v>13082</v>
      </c>
      <c r="AI227" s="320" t="s">
        <v>13083</v>
      </c>
      <c r="AJ227" s="320" t="s">
        <v>13084</v>
      </c>
      <c r="AK227" s="321" t="s">
        <v>12645</v>
      </c>
      <c r="AL227" s="322" t="s">
        <v>13085</v>
      </c>
    </row>
    <row r="228" spans="1:38" ht="15.75" x14ac:dyDescent="0.25">
      <c r="A228" s="318" t="s">
        <v>13039</v>
      </c>
      <c r="B228" s="296" t="str">
        <f t="shared" si="4"/>
        <v>Textures modifiées — général</v>
      </c>
      <c r="C228" s="319">
        <v>222</v>
      </c>
      <c r="D228" s="320" t="s">
        <v>13087</v>
      </c>
      <c r="E228" s="320">
        <v>273</v>
      </c>
      <c r="F228" s="320" t="s">
        <v>11686</v>
      </c>
      <c r="G228" s="320" t="s">
        <v>11687</v>
      </c>
      <c r="H228" s="320" t="s">
        <v>7754</v>
      </c>
      <c r="I228" s="320" t="s">
        <v>13038</v>
      </c>
      <c r="J228" s="320" t="s">
        <v>13039</v>
      </c>
      <c r="K228" s="320" t="s">
        <v>13088</v>
      </c>
      <c r="L228" s="320" t="s">
        <v>13089</v>
      </c>
      <c r="M228" s="320" t="s">
        <v>13090</v>
      </c>
      <c r="N228" s="320" t="s">
        <v>13091</v>
      </c>
      <c r="O228" s="320" t="s">
        <v>13092</v>
      </c>
      <c r="P228" s="320" t="s">
        <v>11695</v>
      </c>
      <c r="Q228" s="320" t="s">
        <v>11696</v>
      </c>
      <c r="R228" s="320" t="s">
        <v>11697</v>
      </c>
      <c r="S228" s="320" t="s">
        <v>13093</v>
      </c>
      <c r="T228" s="320" t="s">
        <v>13094</v>
      </c>
      <c r="U228" s="320" t="s">
        <v>13095</v>
      </c>
      <c r="V228" s="320" t="s">
        <v>12445</v>
      </c>
      <c r="W228" s="320" t="s">
        <v>11702</v>
      </c>
      <c r="X228" s="320" t="s">
        <v>11703</v>
      </c>
      <c r="Y228" s="320" t="s">
        <v>13096</v>
      </c>
      <c r="Z228" s="320" t="s">
        <v>11705</v>
      </c>
      <c r="AA228" s="320" t="s">
        <v>11706</v>
      </c>
      <c r="AB228" s="320" t="s">
        <v>13097</v>
      </c>
      <c r="AC228" s="320" t="s">
        <v>11708</v>
      </c>
      <c r="AD228" s="320" t="s">
        <v>11709</v>
      </c>
      <c r="AE228" s="320" t="s">
        <v>13048</v>
      </c>
      <c r="AF228" s="320" t="s">
        <v>11711</v>
      </c>
      <c r="AG228" s="320" t="s">
        <v>13098</v>
      </c>
      <c r="AH228" s="320" t="s">
        <v>13099</v>
      </c>
      <c r="AI228" s="320" t="s">
        <v>13100</v>
      </c>
      <c r="AJ228" s="320" t="s">
        <v>13101</v>
      </c>
      <c r="AK228" s="321" t="s">
        <v>12645</v>
      </c>
      <c r="AL228" s="322" t="s">
        <v>13102</v>
      </c>
    </row>
    <row r="229" spans="1:38" ht="15.75" x14ac:dyDescent="0.25">
      <c r="A229" s="318" t="s">
        <v>13039</v>
      </c>
      <c r="B229" s="296" t="str">
        <f t="shared" si="4"/>
        <v>Textures modifiées — général</v>
      </c>
      <c r="C229" s="319">
        <v>223</v>
      </c>
      <c r="D229" s="320" t="s">
        <v>13105</v>
      </c>
      <c r="E229" s="320">
        <v>274</v>
      </c>
      <c r="F229" s="320" t="s">
        <v>11686</v>
      </c>
      <c r="G229" s="320" t="s">
        <v>11687</v>
      </c>
      <c r="H229" s="320" t="s">
        <v>7754</v>
      </c>
      <c r="I229" s="320" t="s">
        <v>13038</v>
      </c>
      <c r="J229" s="320" t="s">
        <v>13039</v>
      </c>
      <c r="K229" s="320" t="s">
        <v>13106</v>
      </c>
      <c r="L229" s="320" t="s">
        <v>13107</v>
      </c>
      <c r="M229" s="320" t="s">
        <v>13108</v>
      </c>
      <c r="N229" s="320" t="s">
        <v>13109</v>
      </c>
      <c r="O229" s="320" t="s">
        <v>13110</v>
      </c>
      <c r="P229" s="320" t="s">
        <v>11695</v>
      </c>
      <c r="Q229" s="320" t="s">
        <v>11696</v>
      </c>
      <c r="R229" s="320" t="s">
        <v>11697</v>
      </c>
      <c r="S229" s="320" t="s">
        <v>13111</v>
      </c>
      <c r="T229" s="320" t="s">
        <v>13112</v>
      </c>
      <c r="U229" s="320" t="s">
        <v>13113</v>
      </c>
      <c r="V229" s="320" t="s">
        <v>13114</v>
      </c>
      <c r="W229" s="320" t="s">
        <v>11702</v>
      </c>
      <c r="X229" s="320" t="s">
        <v>11703</v>
      </c>
      <c r="Y229" s="320" t="s">
        <v>13115</v>
      </c>
      <c r="Z229" s="320" t="s">
        <v>11705</v>
      </c>
      <c r="AA229" s="320" t="s">
        <v>11706</v>
      </c>
      <c r="AB229" s="320" t="s">
        <v>13116</v>
      </c>
      <c r="AC229" s="320" t="s">
        <v>11708</v>
      </c>
      <c r="AD229" s="320" t="s">
        <v>11709</v>
      </c>
      <c r="AE229" s="320" t="s">
        <v>13048</v>
      </c>
      <c r="AF229" s="320" t="s">
        <v>11711</v>
      </c>
      <c r="AG229" s="320" t="s">
        <v>13117</v>
      </c>
      <c r="AH229" s="320" t="s">
        <v>13118</v>
      </c>
      <c r="AI229" s="320" t="s">
        <v>13119</v>
      </c>
      <c r="AJ229" s="320" t="s">
        <v>13120</v>
      </c>
      <c r="AK229" s="321" t="s">
        <v>12645</v>
      </c>
      <c r="AL229" s="322" t="s">
        <v>13121</v>
      </c>
    </row>
    <row r="230" spans="1:38" ht="15.75" x14ac:dyDescent="0.25">
      <c r="A230" s="318" t="s">
        <v>13039</v>
      </c>
      <c r="B230" s="296" t="str">
        <f t="shared" si="4"/>
        <v>Textures modifiées — général</v>
      </c>
      <c r="C230" s="319">
        <v>224</v>
      </c>
      <c r="D230" s="320" t="s">
        <v>13123</v>
      </c>
      <c r="E230" s="320">
        <v>275</v>
      </c>
      <c r="F230" s="320" t="s">
        <v>11686</v>
      </c>
      <c r="G230" s="320" t="s">
        <v>11687</v>
      </c>
      <c r="H230" s="320" t="s">
        <v>7754</v>
      </c>
      <c r="I230" s="320" t="s">
        <v>13038</v>
      </c>
      <c r="J230" s="320" t="s">
        <v>13039</v>
      </c>
      <c r="K230" s="320" t="s">
        <v>13124</v>
      </c>
      <c r="L230" s="320" t="s">
        <v>13125</v>
      </c>
      <c r="M230" s="320" t="s">
        <v>13126</v>
      </c>
      <c r="N230" s="320" t="s">
        <v>13127</v>
      </c>
      <c r="O230" s="320" t="s">
        <v>13128</v>
      </c>
      <c r="P230" s="320" t="s">
        <v>11695</v>
      </c>
      <c r="Q230" s="320" t="s">
        <v>11696</v>
      </c>
      <c r="R230" s="320" t="s">
        <v>11697</v>
      </c>
      <c r="S230" s="320" t="s">
        <v>13129</v>
      </c>
      <c r="T230" s="320" t="s">
        <v>13130</v>
      </c>
      <c r="U230" s="320" t="s">
        <v>13131</v>
      </c>
      <c r="V230" s="320" t="s">
        <v>13132</v>
      </c>
      <c r="W230" s="320" t="s">
        <v>11702</v>
      </c>
      <c r="X230" s="320" t="s">
        <v>11703</v>
      </c>
      <c r="Y230" s="320" t="s">
        <v>13133</v>
      </c>
      <c r="Z230" s="320" t="s">
        <v>11705</v>
      </c>
      <c r="AA230" s="320" t="s">
        <v>11706</v>
      </c>
      <c r="AB230" s="320" t="s">
        <v>13134</v>
      </c>
      <c r="AC230" s="320" t="s">
        <v>11708</v>
      </c>
      <c r="AD230" s="320" t="s">
        <v>11709</v>
      </c>
      <c r="AE230" s="320" t="s">
        <v>13048</v>
      </c>
      <c r="AF230" s="320" t="s">
        <v>11711</v>
      </c>
      <c r="AG230" s="320" t="s">
        <v>13135</v>
      </c>
      <c r="AH230" s="320" t="s">
        <v>13136</v>
      </c>
      <c r="AI230" s="320" t="s">
        <v>13137</v>
      </c>
      <c r="AJ230" s="320" t="s">
        <v>13138</v>
      </c>
      <c r="AK230" s="321" t="s">
        <v>12645</v>
      </c>
      <c r="AL230" s="322" t="s">
        <v>13139</v>
      </c>
    </row>
    <row r="231" spans="1:38" ht="15.75" x14ac:dyDescent="0.25">
      <c r="A231" s="318" t="s">
        <v>13039</v>
      </c>
      <c r="B231" s="296" t="str">
        <f t="shared" si="4"/>
        <v>Textures modifiées — général</v>
      </c>
      <c r="C231" s="319">
        <v>225</v>
      </c>
      <c r="D231" s="320" t="s">
        <v>13141</v>
      </c>
      <c r="E231" s="320">
        <v>276</v>
      </c>
      <c r="F231" s="320" t="s">
        <v>11686</v>
      </c>
      <c r="G231" s="320" t="s">
        <v>11687</v>
      </c>
      <c r="H231" s="320" t="s">
        <v>7754</v>
      </c>
      <c r="I231" s="320" t="s">
        <v>13038</v>
      </c>
      <c r="J231" s="320" t="s">
        <v>13039</v>
      </c>
      <c r="K231" s="320" t="s">
        <v>13142</v>
      </c>
      <c r="L231" s="320" t="s">
        <v>13143</v>
      </c>
      <c r="M231" s="320" t="s">
        <v>13144</v>
      </c>
      <c r="N231" s="320" t="s">
        <v>13145</v>
      </c>
      <c r="O231" s="320" t="s">
        <v>13146</v>
      </c>
      <c r="P231" s="320" t="s">
        <v>11695</v>
      </c>
      <c r="Q231" s="320" t="s">
        <v>11696</v>
      </c>
      <c r="R231" s="320" t="s">
        <v>11697</v>
      </c>
      <c r="S231" s="320" t="s">
        <v>13147</v>
      </c>
      <c r="T231" s="320" t="s">
        <v>13148</v>
      </c>
      <c r="U231" s="320" t="s">
        <v>13149</v>
      </c>
      <c r="V231" s="320" t="s">
        <v>13150</v>
      </c>
      <c r="W231" s="320" t="s">
        <v>11702</v>
      </c>
      <c r="X231" s="320" t="s">
        <v>11703</v>
      </c>
      <c r="Y231" s="320" t="s">
        <v>13151</v>
      </c>
      <c r="Z231" s="320" t="s">
        <v>11705</v>
      </c>
      <c r="AA231" s="320" t="s">
        <v>11706</v>
      </c>
      <c r="AB231" s="320" t="s">
        <v>13152</v>
      </c>
      <c r="AC231" s="320" t="s">
        <v>11708</v>
      </c>
      <c r="AD231" s="320" t="s">
        <v>11709</v>
      </c>
      <c r="AE231" s="320" t="s">
        <v>13048</v>
      </c>
      <c r="AF231" s="320" t="s">
        <v>11711</v>
      </c>
      <c r="AG231" s="320" t="s">
        <v>13153</v>
      </c>
      <c r="AH231" s="320" t="s">
        <v>13154</v>
      </c>
      <c r="AI231" s="320" t="s">
        <v>13155</v>
      </c>
      <c r="AJ231" s="320" t="s">
        <v>13156</v>
      </c>
      <c r="AK231" s="321" t="s">
        <v>12645</v>
      </c>
      <c r="AL231" s="322" t="s">
        <v>13157</v>
      </c>
    </row>
    <row r="232" spans="1:38" ht="15.75" x14ac:dyDescent="0.25">
      <c r="A232" s="318" t="s">
        <v>13039</v>
      </c>
      <c r="B232" s="296" t="str">
        <f t="shared" si="4"/>
        <v>Textures modifiées — général</v>
      </c>
      <c r="C232" s="319">
        <v>226</v>
      </c>
      <c r="D232" s="320" t="s">
        <v>13158</v>
      </c>
      <c r="E232" s="320">
        <v>277</v>
      </c>
      <c r="F232" s="320" t="s">
        <v>11686</v>
      </c>
      <c r="G232" s="320" t="s">
        <v>11687</v>
      </c>
      <c r="H232" s="320" t="s">
        <v>7754</v>
      </c>
      <c r="I232" s="320" t="s">
        <v>13038</v>
      </c>
      <c r="J232" s="320" t="s">
        <v>13039</v>
      </c>
      <c r="K232" s="320" t="s">
        <v>13159</v>
      </c>
      <c r="L232" s="320" t="s">
        <v>13160</v>
      </c>
      <c r="M232" s="320" t="s">
        <v>13161</v>
      </c>
      <c r="N232" s="320" t="s">
        <v>13162</v>
      </c>
      <c r="O232" s="320" t="s">
        <v>13163</v>
      </c>
      <c r="P232" s="320" t="s">
        <v>11695</v>
      </c>
      <c r="Q232" s="320" t="s">
        <v>11696</v>
      </c>
      <c r="R232" s="320" t="s">
        <v>11697</v>
      </c>
      <c r="S232" s="320" t="s">
        <v>13164</v>
      </c>
      <c r="T232" s="320" t="s">
        <v>13165</v>
      </c>
      <c r="U232" s="320" t="s">
        <v>13166</v>
      </c>
      <c r="V232" s="320" t="s">
        <v>13167</v>
      </c>
      <c r="W232" s="320" t="s">
        <v>11702</v>
      </c>
      <c r="X232" s="320" t="s">
        <v>11703</v>
      </c>
      <c r="Y232" s="320" t="s">
        <v>13168</v>
      </c>
      <c r="Z232" s="320" t="s">
        <v>11705</v>
      </c>
      <c r="AA232" s="320" t="s">
        <v>11706</v>
      </c>
      <c r="AB232" s="320" t="s">
        <v>13169</v>
      </c>
      <c r="AC232" s="320" t="s">
        <v>11708</v>
      </c>
      <c r="AD232" s="320" t="s">
        <v>11709</v>
      </c>
      <c r="AE232" s="320" t="s">
        <v>13048</v>
      </c>
      <c r="AF232" s="320" t="s">
        <v>11711</v>
      </c>
      <c r="AG232" s="320" t="s">
        <v>13170</v>
      </c>
      <c r="AH232" s="320" t="s">
        <v>13171</v>
      </c>
      <c r="AI232" s="320" t="s">
        <v>13172</v>
      </c>
      <c r="AJ232" s="320" t="s">
        <v>13173</v>
      </c>
      <c r="AK232" s="321" t="s">
        <v>12645</v>
      </c>
      <c r="AL232" s="322" t="s">
        <v>13174</v>
      </c>
    </row>
    <row r="233" spans="1:38" ht="15.75" x14ac:dyDescent="0.25">
      <c r="A233" s="318" t="s">
        <v>7696</v>
      </c>
      <c r="B233" s="296" t="str">
        <f t="shared" si="4"/>
        <v>Textures et niveaux IDDSI</v>
      </c>
      <c r="C233" s="319">
        <v>227</v>
      </c>
      <c r="D233" s="320" t="s">
        <v>284</v>
      </c>
      <c r="E233" s="320">
        <v>11</v>
      </c>
      <c r="F233" s="320" t="s">
        <v>7372</v>
      </c>
      <c r="G233" s="320" t="s">
        <v>7373</v>
      </c>
      <c r="H233" s="320" t="s">
        <v>7374</v>
      </c>
      <c r="I233" s="320" t="s">
        <v>7375</v>
      </c>
      <c r="J233" s="320" t="s">
        <v>7696</v>
      </c>
      <c r="K233" s="320" t="s">
        <v>7697</v>
      </c>
      <c r="L233" s="320" t="s">
        <v>2873</v>
      </c>
      <c r="M233" s="320" t="s">
        <v>7698</v>
      </c>
      <c r="N233" s="320" t="s">
        <v>7699</v>
      </c>
      <c r="O233" s="320" t="s">
        <v>7700</v>
      </c>
      <c r="P233" s="320" t="s">
        <v>7382</v>
      </c>
      <c r="Q233" s="320" t="s">
        <v>7383</v>
      </c>
      <c r="R233" s="320" t="s">
        <v>7384</v>
      </c>
      <c r="S233" s="320" t="s">
        <v>7701</v>
      </c>
      <c r="T233" s="320" t="s">
        <v>7702</v>
      </c>
      <c r="U233" s="320" t="s">
        <v>7703</v>
      </c>
      <c r="V233" s="320" t="s">
        <v>7704</v>
      </c>
      <c r="W233" s="320" t="s">
        <v>7705</v>
      </c>
      <c r="X233" s="320" t="s">
        <v>7706</v>
      </c>
      <c r="Y233" s="320" t="s">
        <v>7707</v>
      </c>
      <c r="Z233" s="320" t="s">
        <v>7708</v>
      </c>
      <c r="AA233" s="320" t="s">
        <v>7709</v>
      </c>
      <c r="AB233" s="320" t="s">
        <v>7710</v>
      </c>
      <c r="AC233" s="320" t="s">
        <v>7711</v>
      </c>
      <c r="AD233" s="320" t="s">
        <v>7712</v>
      </c>
      <c r="AE233" s="320" t="s">
        <v>7397</v>
      </c>
      <c r="AF233" s="320" t="s">
        <v>7713</v>
      </c>
      <c r="AG233" s="320" t="s">
        <v>7714</v>
      </c>
      <c r="AH233" s="320" t="s">
        <v>7715</v>
      </c>
      <c r="AI233" s="320" t="s">
        <v>7716</v>
      </c>
      <c r="AJ233" s="320" t="s">
        <v>7717</v>
      </c>
      <c r="AK233" s="321" t="s">
        <v>7684</v>
      </c>
      <c r="AL233" s="322" t="s">
        <v>7718</v>
      </c>
    </row>
    <row r="234" spans="1:38" ht="15.75" x14ac:dyDescent="0.25">
      <c r="A234" s="318" t="s">
        <v>8157</v>
      </c>
      <c r="B234" s="296" t="str">
        <f t="shared" si="4"/>
        <v>Santé, nutrition et hydratation</v>
      </c>
      <c r="C234" s="319">
        <v>228</v>
      </c>
      <c r="D234" s="320" t="s">
        <v>554</v>
      </c>
      <c r="E234" s="320">
        <v>28</v>
      </c>
      <c r="F234" s="320" t="s">
        <v>7372</v>
      </c>
      <c r="G234" s="320" t="s">
        <v>7373</v>
      </c>
      <c r="H234" s="320" t="s">
        <v>8083</v>
      </c>
      <c r="I234" s="320" t="s">
        <v>8084</v>
      </c>
      <c r="J234" s="320" t="s">
        <v>8157</v>
      </c>
      <c r="K234" s="320" t="s">
        <v>8158</v>
      </c>
      <c r="L234" s="320" t="s">
        <v>2873</v>
      </c>
      <c r="M234" s="320" t="s">
        <v>8159</v>
      </c>
      <c r="N234" s="320" t="s">
        <v>8160</v>
      </c>
      <c r="O234" s="320" t="s">
        <v>8161</v>
      </c>
      <c r="P234" s="320" t="s">
        <v>7382</v>
      </c>
      <c r="Q234" s="320" t="s">
        <v>7383</v>
      </c>
      <c r="R234" s="320" t="s">
        <v>7384</v>
      </c>
      <c r="S234" s="320" t="s">
        <v>8162</v>
      </c>
      <c r="T234" s="320" t="s">
        <v>8163</v>
      </c>
      <c r="U234" s="320" t="s">
        <v>8164</v>
      </c>
      <c r="V234" s="320" t="s">
        <v>8165</v>
      </c>
      <c r="W234" s="320" t="s">
        <v>8166</v>
      </c>
      <c r="X234" s="320" t="s">
        <v>8167</v>
      </c>
      <c r="Y234" s="320" t="s">
        <v>8168</v>
      </c>
      <c r="Z234" s="320" t="s">
        <v>8169</v>
      </c>
      <c r="AA234" s="320" t="s">
        <v>8170</v>
      </c>
      <c r="AB234" s="320" t="s">
        <v>8171</v>
      </c>
      <c r="AC234" s="320" t="s">
        <v>8172</v>
      </c>
      <c r="AD234" s="320" t="s">
        <v>8173</v>
      </c>
      <c r="AE234" s="320" t="s">
        <v>8102</v>
      </c>
      <c r="AF234" s="320" t="s">
        <v>8103</v>
      </c>
      <c r="AG234" s="320" t="s">
        <v>8174</v>
      </c>
      <c r="AH234" s="320" t="s">
        <v>8175</v>
      </c>
      <c r="AI234" s="320" t="s">
        <v>8176</v>
      </c>
      <c r="AJ234" s="320" t="s">
        <v>8177</v>
      </c>
      <c r="AK234" s="321" t="s">
        <v>7778</v>
      </c>
      <c r="AL234" s="322" t="s">
        <v>8178</v>
      </c>
    </row>
    <row r="235" spans="1:38" ht="15.75" x14ac:dyDescent="0.25">
      <c r="A235" s="318" t="s">
        <v>8320</v>
      </c>
      <c r="B235" s="296" t="str">
        <f t="shared" si="4"/>
        <v>Santé, nutrition et hydratation</v>
      </c>
      <c r="C235" s="319">
        <v>229</v>
      </c>
      <c r="D235" s="320" t="s">
        <v>660</v>
      </c>
      <c r="E235" s="320">
        <v>35</v>
      </c>
      <c r="F235" s="320" t="s">
        <v>7372</v>
      </c>
      <c r="G235" s="320" t="s">
        <v>7373</v>
      </c>
      <c r="H235" s="320" t="s">
        <v>8083</v>
      </c>
      <c r="I235" s="320" t="s">
        <v>8084</v>
      </c>
      <c r="J235" s="320" t="s">
        <v>8320</v>
      </c>
      <c r="K235" s="320" t="s">
        <v>8321</v>
      </c>
      <c r="L235" s="320" t="s">
        <v>7663</v>
      </c>
      <c r="M235" s="320" t="s">
        <v>8322</v>
      </c>
      <c r="N235" s="320" t="s">
        <v>8323</v>
      </c>
      <c r="O235" s="320" t="s">
        <v>8324</v>
      </c>
      <c r="P235" s="320" t="s">
        <v>7382</v>
      </c>
      <c r="Q235" s="320" t="s">
        <v>7383</v>
      </c>
      <c r="R235" s="320" t="s">
        <v>7384</v>
      </c>
      <c r="S235" s="320" t="s">
        <v>8325</v>
      </c>
      <c r="T235" s="320" t="s">
        <v>8326</v>
      </c>
      <c r="U235" s="320" t="s">
        <v>8327</v>
      </c>
      <c r="V235" s="320" t="s">
        <v>8328</v>
      </c>
      <c r="W235" s="320" t="s">
        <v>8329</v>
      </c>
      <c r="X235" s="320" t="s">
        <v>8330</v>
      </c>
      <c r="Y235" s="320" t="s">
        <v>8331</v>
      </c>
      <c r="Z235" s="320" t="s">
        <v>8332</v>
      </c>
      <c r="AA235" s="320" t="s">
        <v>8333</v>
      </c>
      <c r="AB235" s="320" t="s">
        <v>8334</v>
      </c>
      <c r="AC235" s="320" t="s">
        <v>8335</v>
      </c>
      <c r="AD235" s="320" t="s">
        <v>8336</v>
      </c>
      <c r="AE235" s="320" t="s">
        <v>8102</v>
      </c>
      <c r="AF235" s="320" t="s">
        <v>8103</v>
      </c>
      <c r="AG235" s="320" t="s">
        <v>8337</v>
      </c>
      <c r="AH235" s="320" t="s">
        <v>8338</v>
      </c>
      <c r="AI235" s="320" t="s">
        <v>8339</v>
      </c>
      <c r="AJ235" s="320" t="s">
        <v>8340</v>
      </c>
      <c r="AK235" s="321" t="s">
        <v>7778</v>
      </c>
      <c r="AL235" s="322" t="s">
        <v>8341</v>
      </c>
    </row>
    <row r="236" spans="1:38" ht="15.75" x14ac:dyDescent="0.25">
      <c r="A236" s="318" t="s">
        <v>8345</v>
      </c>
      <c r="B236" s="296" t="str">
        <f t="shared" si="4"/>
        <v>Santé, nutrition et hydratation</v>
      </c>
      <c r="C236" s="319">
        <v>230</v>
      </c>
      <c r="D236" s="320" t="s">
        <v>674</v>
      </c>
      <c r="E236" s="320">
        <v>36</v>
      </c>
      <c r="F236" s="320" t="s">
        <v>7372</v>
      </c>
      <c r="G236" s="320" t="s">
        <v>7373</v>
      </c>
      <c r="H236" s="320" t="s">
        <v>8083</v>
      </c>
      <c r="I236" s="320" t="s">
        <v>8084</v>
      </c>
      <c r="J236" s="320" t="s">
        <v>8345</v>
      </c>
      <c r="K236" s="320" t="s">
        <v>8346</v>
      </c>
      <c r="L236" s="320" t="s">
        <v>7663</v>
      </c>
      <c r="M236" s="320" t="s">
        <v>8347</v>
      </c>
      <c r="N236" s="320" t="s">
        <v>8348</v>
      </c>
      <c r="O236" s="320" t="s">
        <v>8349</v>
      </c>
      <c r="P236" s="320" t="s">
        <v>7382</v>
      </c>
      <c r="Q236" s="320" t="s">
        <v>7383</v>
      </c>
      <c r="R236" s="320" t="s">
        <v>7384</v>
      </c>
      <c r="S236" s="320" t="s">
        <v>8350</v>
      </c>
      <c r="T236" s="320" t="s">
        <v>8351</v>
      </c>
      <c r="U236" s="320" t="s">
        <v>8352</v>
      </c>
      <c r="V236" s="320" t="s">
        <v>8353</v>
      </c>
      <c r="W236" s="320" t="s">
        <v>8354</v>
      </c>
      <c r="X236" s="320" t="s">
        <v>8355</v>
      </c>
      <c r="Y236" s="320" t="s">
        <v>8356</v>
      </c>
      <c r="Z236" s="320" t="s">
        <v>8357</v>
      </c>
      <c r="AA236" s="320" t="s">
        <v>8358</v>
      </c>
      <c r="AB236" s="320" t="s">
        <v>8359</v>
      </c>
      <c r="AC236" s="320" t="s">
        <v>8360</v>
      </c>
      <c r="AD236" s="320" t="s">
        <v>8361</v>
      </c>
      <c r="AE236" s="320" t="s">
        <v>8102</v>
      </c>
      <c r="AF236" s="320" t="s">
        <v>8103</v>
      </c>
      <c r="AG236" s="320" t="s">
        <v>8362</v>
      </c>
      <c r="AH236" s="320" t="s">
        <v>8363</v>
      </c>
      <c r="AI236" s="320" t="s">
        <v>8364</v>
      </c>
      <c r="AJ236" s="320" t="s">
        <v>8365</v>
      </c>
      <c r="AK236" s="321" t="s">
        <v>7778</v>
      </c>
      <c r="AL236" s="322" t="s">
        <v>8366</v>
      </c>
    </row>
    <row r="237" spans="1:38" ht="15.75" x14ac:dyDescent="0.25">
      <c r="A237" s="318" t="s">
        <v>8422</v>
      </c>
      <c r="B237" s="296" t="str">
        <f t="shared" si="4"/>
        <v>Qualité du repas, appétence et identification</v>
      </c>
      <c r="C237" s="319">
        <v>231</v>
      </c>
      <c r="D237" s="320" t="s">
        <v>719</v>
      </c>
      <c r="E237" s="320">
        <v>39</v>
      </c>
      <c r="F237" s="320" t="s">
        <v>7372</v>
      </c>
      <c r="G237" s="320" t="s">
        <v>7753</v>
      </c>
      <c r="H237" s="320" t="s">
        <v>8367</v>
      </c>
      <c r="I237" s="320" t="s">
        <v>8368</v>
      </c>
      <c r="J237" s="320" t="s">
        <v>8422</v>
      </c>
      <c r="K237" s="320" t="s">
        <v>8423</v>
      </c>
      <c r="L237" s="320" t="s">
        <v>2873</v>
      </c>
      <c r="M237" s="320" t="s">
        <v>8424</v>
      </c>
      <c r="N237" s="320" t="s">
        <v>8425</v>
      </c>
      <c r="O237" s="320" t="s">
        <v>8426</v>
      </c>
      <c r="P237" s="320" t="s">
        <v>7382</v>
      </c>
      <c r="Q237" s="320" t="s">
        <v>7383</v>
      </c>
      <c r="R237" s="320" t="s">
        <v>7384</v>
      </c>
      <c r="S237" s="320" t="s">
        <v>8427</v>
      </c>
      <c r="T237" s="320" t="s">
        <v>8428</v>
      </c>
      <c r="U237" s="320" t="s">
        <v>8429</v>
      </c>
      <c r="V237" s="320" t="s">
        <v>8430</v>
      </c>
      <c r="W237" s="320" t="s">
        <v>8431</v>
      </c>
      <c r="X237" s="320" t="s">
        <v>8432</v>
      </c>
      <c r="Y237" s="320" t="s">
        <v>8433</v>
      </c>
      <c r="Z237" s="320" t="s">
        <v>8434</v>
      </c>
      <c r="AA237" s="320" t="s">
        <v>8435</v>
      </c>
      <c r="AB237" s="320" t="s">
        <v>8436</v>
      </c>
      <c r="AC237" s="320" t="s">
        <v>8437</v>
      </c>
      <c r="AD237" s="320" t="s">
        <v>8438</v>
      </c>
      <c r="AE237" s="320" t="s">
        <v>7397</v>
      </c>
      <c r="AF237" s="320" t="s">
        <v>8103</v>
      </c>
      <c r="AG237" s="320" t="s">
        <v>8439</v>
      </c>
      <c r="AH237" s="320" t="s">
        <v>8440</v>
      </c>
      <c r="AI237" s="320" t="s">
        <v>8441</v>
      </c>
      <c r="AJ237" s="320" t="s">
        <v>8442</v>
      </c>
      <c r="AK237" s="321" t="s">
        <v>7778</v>
      </c>
      <c r="AL237" s="322" t="s">
        <v>8443</v>
      </c>
    </row>
    <row r="238" spans="1:38" ht="15.75" x14ac:dyDescent="0.25">
      <c r="A238" s="318" t="s">
        <v>8488</v>
      </c>
      <c r="B238" s="296" t="str">
        <f t="shared" si="4"/>
        <v>Qualité du repas, appétence et identification</v>
      </c>
      <c r="C238" s="319">
        <v>232</v>
      </c>
      <c r="D238" s="320" t="s">
        <v>764</v>
      </c>
      <c r="E238" s="320">
        <v>42</v>
      </c>
      <c r="F238" s="320" t="s">
        <v>7372</v>
      </c>
      <c r="G238" s="320" t="s">
        <v>7753</v>
      </c>
      <c r="H238" s="320" t="s">
        <v>8367</v>
      </c>
      <c r="I238" s="320" t="s">
        <v>8368</v>
      </c>
      <c r="J238" s="320" t="s">
        <v>8488</v>
      </c>
      <c r="K238" s="320" t="s">
        <v>8489</v>
      </c>
      <c r="L238" s="320" t="s">
        <v>7663</v>
      </c>
      <c r="M238" s="320" t="s">
        <v>8490</v>
      </c>
      <c r="N238" s="320" t="s">
        <v>8491</v>
      </c>
      <c r="O238" s="320" t="s">
        <v>8492</v>
      </c>
      <c r="P238" s="320" t="s">
        <v>7382</v>
      </c>
      <c r="Q238" s="320" t="s">
        <v>7383</v>
      </c>
      <c r="R238" s="320" t="s">
        <v>7384</v>
      </c>
      <c r="S238" s="320" t="s">
        <v>8493</v>
      </c>
      <c r="T238" s="320" t="s">
        <v>8494</v>
      </c>
      <c r="U238" s="320" t="s">
        <v>8495</v>
      </c>
      <c r="V238" s="320" t="s">
        <v>8496</v>
      </c>
      <c r="W238" s="320" t="s">
        <v>8497</v>
      </c>
      <c r="X238" s="320" t="s">
        <v>8498</v>
      </c>
      <c r="Y238" s="320" t="s">
        <v>8499</v>
      </c>
      <c r="Z238" s="320" t="s">
        <v>8500</v>
      </c>
      <c r="AA238" s="320" t="s">
        <v>8501</v>
      </c>
      <c r="AB238" s="320" t="s">
        <v>8502</v>
      </c>
      <c r="AC238" s="320" t="s">
        <v>8503</v>
      </c>
      <c r="AD238" s="320" t="s">
        <v>8504</v>
      </c>
      <c r="AE238" s="320" t="s">
        <v>7397</v>
      </c>
      <c r="AF238" s="320" t="s">
        <v>8103</v>
      </c>
      <c r="AG238" s="320" t="s">
        <v>8505</v>
      </c>
      <c r="AH238" s="320" t="s">
        <v>8506</v>
      </c>
      <c r="AI238" s="320" t="s">
        <v>8507</v>
      </c>
      <c r="AJ238" s="320" t="s">
        <v>8508</v>
      </c>
      <c r="AK238" s="321" t="s">
        <v>7778</v>
      </c>
      <c r="AL238" s="322" t="s">
        <v>8509</v>
      </c>
    </row>
    <row r="239" spans="1:38" ht="15.75" x14ac:dyDescent="0.25">
      <c r="A239" s="318" t="s">
        <v>9461</v>
      </c>
      <c r="B239" s="296" t="str">
        <f t="shared" si="4"/>
        <v>Refus alimentaires et adaptation</v>
      </c>
      <c r="C239" s="319">
        <v>233</v>
      </c>
      <c r="D239" s="320" t="s">
        <v>1462</v>
      </c>
      <c r="E239" s="320">
        <v>84</v>
      </c>
      <c r="F239" s="320" t="s">
        <v>7372</v>
      </c>
      <c r="G239" s="320" t="s">
        <v>7373</v>
      </c>
      <c r="H239" s="320" t="s">
        <v>9210</v>
      </c>
      <c r="I239" s="320" t="s">
        <v>9211</v>
      </c>
      <c r="J239" s="320" t="s">
        <v>9461</v>
      </c>
      <c r="K239" s="320" t="s">
        <v>9462</v>
      </c>
      <c r="L239" s="320" t="s">
        <v>7663</v>
      </c>
      <c r="M239" s="320" t="s">
        <v>9463</v>
      </c>
      <c r="N239" s="320" t="s">
        <v>9464</v>
      </c>
      <c r="O239" s="320" t="s">
        <v>9465</v>
      </c>
      <c r="P239" s="320" t="s">
        <v>7382</v>
      </c>
      <c r="Q239" s="320" t="s">
        <v>7383</v>
      </c>
      <c r="R239" s="320" t="s">
        <v>7384</v>
      </c>
      <c r="S239" s="320" t="s">
        <v>9466</v>
      </c>
      <c r="T239" s="320" t="s">
        <v>9467</v>
      </c>
      <c r="U239" s="320" t="s">
        <v>9468</v>
      </c>
      <c r="V239" s="320" t="s">
        <v>9469</v>
      </c>
      <c r="W239" s="320" t="s">
        <v>9470</v>
      </c>
      <c r="X239" s="320" t="s">
        <v>9471</v>
      </c>
      <c r="Y239" s="320" t="s">
        <v>9472</v>
      </c>
      <c r="Z239" s="320" t="s">
        <v>9473</v>
      </c>
      <c r="AA239" s="320" t="s">
        <v>9474</v>
      </c>
      <c r="AB239" s="320" t="s">
        <v>9475</v>
      </c>
      <c r="AC239" s="320" t="s">
        <v>9476</v>
      </c>
      <c r="AD239" s="320" t="s">
        <v>9477</v>
      </c>
      <c r="AE239" s="320" t="s">
        <v>7397</v>
      </c>
      <c r="AF239" s="320" t="s">
        <v>9478</v>
      </c>
      <c r="AG239" s="320" t="s">
        <v>9230</v>
      </c>
      <c r="AH239" s="320" t="s">
        <v>9479</v>
      </c>
      <c r="AI239" s="320" t="s">
        <v>9480</v>
      </c>
      <c r="AJ239" s="320" t="s">
        <v>9481</v>
      </c>
      <c r="AK239" s="321" t="s">
        <v>7778</v>
      </c>
      <c r="AL239" s="322" t="s">
        <v>9482</v>
      </c>
    </row>
    <row r="240" spans="1:38" ht="15.75" x14ac:dyDescent="0.25">
      <c r="A240" s="318" t="s">
        <v>10289</v>
      </c>
      <c r="B240" s="296" t="str">
        <f t="shared" si="4"/>
        <v>Cadre réglementaire et ESMS</v>
      </c>
      <c r="C240" s="319">
        <v>234</v>
      </c>
      <c r="D240" s="320" t="s">
        <v>2082</v>
      </c>
      <c r="E240" s="320">
        <v>120</v>
      </c>
      <c r="F240" s="320" t="s">
        <v>7372</v>
      </c>
      <c r="G240" s="320" t="s">
        <v>10040</v>
      </c>
      <c r="H240" s="320" t="s">
        <v>10041</v>
      </c>
      <c r="I240" s="320" t="s">
        <v>10042</v>
      </c>
      <c r="J240" s="320" t="s">
        <v>10289</v>
      </c>
      <c r="K240" s="320" t="s">
        <v>10290</v>
      </c>
      <c r="L240" s="320" t="s">
        <v>7663</v>
      </c>
      <c r="M240" s="320" t="s">
        <v>10291</v>
      </c>
      <c r="N240" s="320" t="s">
        <v>10292</v>
      </c>
      <c r="O240" s="320" t="s">
        <v>10293</v>
      </c>
      <c r="P240" s="320" t="s">
        <v>7382</v>
      </c>
      <c r="Q240" s="320" t="s">
        <v>7383</v>
      </c>
      <c r="R240" s="320" t="s">
        <v>7384</v>
      </c>
      <c r="S240" s="320" t="s">
        <v>10294</v>
      </c>
      <c r="T240" s="320" t="s">
        <v>10295</v>
      </c>
      <c r="U240" s="320" t="s">
        <v>10296</v>
      </c>
      <c r="V240" s="320" t="s">
        <v>10297</v>
      </c>
      <c r="W240" s="320" t="s">
        <v>10298</v>
      </c>
      <c r="X240" s="320" t="s">
        <v>10299</v>
      </c>
      <c r="Y240" s="320" t="s">
        <v>10300</v>
      </c>
      <c r="Z240" s="320" t="s">
        <v>10301</v>
      </c>
      <c r="AA240" s="320" t="s">
        <v>10302</v>
      </c>
      <c r="AB240" s="320" t="s">
        <v>10303</v>
      </c>
      <c r="AC240" s="320" t="s">
        <v>10304</v>
      </c>
      <c r="AD240" s="320" t="s">
        <v>10305</v>
      </c>
      <c r="AE240" s="320" t="s">
        <v>8266</v>
      </c>
      <c r="AF240" s="320" t="s">
        <v>10306</v>
      </c>
      <c r="AG240" s="320" t="s">
        <v>9230</v>
      </c>
      <c r="AH240" s="320" t="s">
        <v>10307</v>
      </c>
      <c r="AI240" s="320" t="s">
        <v>10308</v>
      </c>
      <c r="AJ240" s="320" t="s">
        <v>10309</v>
      </c>
      <c r="AK240" s="321" t="s">
        <v>7778</v>
      </c>
      <c r="AL240" s="322" t="s">
        <v>10310</v>
      </c>
    </row>
    <row r="241" spans="1:38" ht="15.75" x14ac:dyDescent="0.25">
      <c r="A241" s="318" t="s">
        <v>10706</v>
      </c>
      <c r="B241" s="296" t="str">
        <f t="shared" si="4"/>
        <v>Allergènes, régimes et traçabilité convive</v>
      </c>
      <c r="C241" s="319">
        <v>235</v>
      </c>
      <c r="D241" s="320" t="s">
        <v>2311</v>
      </c>
      <c r="E241" s="320">
        <v>138</v>
      </c>
      <c r="F241" s="320" t="s">
        <v>7372</v>
      </c>
      <c r="G241" s="320" t="s">
        <v>7373</v>
      </c>
      <c r="H241" s="320" t="s">
        <v>10549</v>
      </c>
      <c r="I241" s="320" t="s">
        <v>10550</v>
      </c>
      <c r="J241" s="320" t="s">
        <v>10706</v>
      </c>
      <c r="K241" s="320" t="s">
        <v>10707</v>
      </c>
      <c r="L241" s="320" t="s">
        <v>7663</v>
      </c>
      <c r="M241" s="320" t="s">
        <v>10708</v>
      </c>
      <c r="N241" s="320" t="s">
        <v>10709</v>
      </c>
      <c r="O241" s="320" t="s">
        <v>10710</v>
      </c>
      <c r="P241" s="320" t="s">
        <v>7382</v>
      </c>
      <c r="Q241" s="320" t="s">
        <v>7383</v>
      </c>
      <c r="R241" s="320" t="s">
        <v>7384</v>
      </c>
      <c r="S241" s="320" t="s">
        <v>10711</v>
      </c>
      <c r="T241" s="320" t="s">
        <v>10712</v>
      </c>
      <c r="U241" s="320" t="s">
        <v>10713</v>
      </c>
      <c r="V241" s="320" t="s">
        <v>10714</v>
      </c>
      <c r="W241" s="320" t="s">
        <v>10715</v>
      </c>
      <c r="X241" s="320" t="s">
        <v>10716</v>
      </c>
      <c r="Y241" s="320" t="s">
        <v>10717</v>
      </c>
      <c r="Z241" s="320" t="s">
        <v>10718</v>
      </c>
      <c r="AA241" s="320" t="s">
        <v>10719</v>
      </c>
      <c r="AB241" s="320" t="s">
        <v>10720</v>
      </c>
      <c r="AC241" s="320" t="s">
        <v>10721</v>
      </c>
      <c r="AD241" s="320" t="s">
        <v>10722</v>
      </c>
      <c r="AE241" s="320" t="s">
        <v>7970</v>
      </c>
      <c r="AF241" s="320" t="s">
        <v>10723</v>
      </c>
      <c r="AG241" s="320" t="s">
        <v>9230</v>
      </c>
      <c r="AH241" s="320" t="s">
        <v>10724</v>
      </c>
      <c r="AI241" s="320" t="s">
        <v>10725</v>
      </c>
      <c r="AJ241" s="320" t="s">
        <v>10726</v>
      </c>
      <c r="AK241" s="321" t="s">
        <v>7778</v>
      </c>
      <c r="AL241" s="322" t="s">
        <v>10727</v>
      </c>
    </row>
    <row r="242" spans="1:38" ht="15.75" x14ac:dyDescent="0.25">
      <c r="A242" s="318" t="s">
        <v>11101</v>
      </c>
      <c r="B242" s="296" t="str">
        <f t="shared" si="4"/>
        <v>Santé, nutrition et hydratation</v>
      </c>
      <c r="C242" s="319">
        <v>236</v>
      </c>
      <c r="D242" s="320" t="s">
        <v>2538</v>
      </c>
      <c r="E242" s="320">
        <v>156</v>
      </c>
      <c r="F242" s="320" t="s">
        <v>7372</v>
      </c>
      <c r="G242" s="320" t="s">
        <v>7373</v>
      </c>
      <c r="H242" s="320" t="s">
        <v>8083</v>
      </c>
      <c r="I242" s="320" t="s">
        <v>11100</v>
      </c>
      <c r="J242" s="320" t="s">
        <v>11101</v>
      </c>
      <c r="K242" s="320" t="s">
        <v>11102</v>
      </c>
      <c r="L242" s="320" t="s">
        <v>7663</v>
      </c>
      <c r="M242" s="320" t="s">
        <v>11102</v>
      </c>
      <c r="N242" s="320" t="s">
        <v>11102</v>
      </c>
      <c r="O242" s="320" t="s">
        <v>11102</v>
      </c>
      <c r="P242" s="320" t="s">
        <v>7382</v>
      </c>
      <c r="Q242" s="320" t="s">
        <v>7383</v>
      </c>
      <c r="R242" s="320" t="s">
        <v>7384</v>
      </c>
      <c r="S242" s="320" t="s">
        <v>11103</v>
      </c>
      <c r="T242" s="320" t="s">
        <v>11104</v>
      </c>
      <c r="U242" s="320" t="s">
        <v>11105</v>
      </c>
      <c r="V242" s="320" t="s">
        <v>11106</v>
      </c>
      <c r="W242" s="320" t="s">
        <v>11107</v>
      </c>
      <c r="X242" s="320" t="s">
        <v>11108</v>
      </c>
      <c r="Y242" s="320" t="s">
        <v>11109</v>
      </c>
      <c r="Z242" s="320" t="s">
        <v>11110</v>
      </c>
      <c r="AA242" s="320" t="s">
        <v>11111</v>
      </c>
      <c r="AB242" s="320" t="s">
        <v>11112</v>
      </c>
      <c r="AC242" s="320" t="s">
        <v>11113</v>
      </c>
      <c r="AD242" s="320" t="s">
        <v>11114</v>
      </c>
      <c r="AE242" s="320" t="s">
        <v>8102</v>
      </c>
      <c r="AF242" s="320" t="s">
        <v>11086</v>
      </c>
      <c r="AG242" s="320" t="s">
        <v>11087</v>
      </c>
      <c r="AH242" s="320" t="s">
        <v>11115</v>
      </c>
      <c r="AI242" s="320" t="s">
        <v>11116</v>
      </c>
      <c r="AJ242" s="320" t="s">
        <v>11117</v>
      </c>
      <c r="AK242" s="321" t="s">
        <v>11091</v>
      </c>
      <c r="AL242" s="322" t="s">
        <v>11118</v>
      </c>
    </row>
    <row r="243" spans="1:38" ht="15.75" x14ac:dyDescent="0.25">
      <c r="A243" s="318" t="s">
        <v>11139</v>
      </c>
      <c r="B243" s="296" t="str">
        <f t="shared" si="4"/>
        <v>Service, accompagnement et observation</v>
      </c>
      <c r="C243" s="319">
        <v>237</v>
      </c>
      <c r="D243" s="320" t="s">
        <v>2567</v>
      </c>
      <c r="E243" s="320">
        <v>158</v>
      </c>
      <c r="F243" s="320" t="s">
        <v>7372</v>
      </c>
      <c r="G243" s="320" t="s">
        <v>7373</v>
      </c>
      <c r="H243" s="320" t="s">
        <v>8925</v>
      </c>
      <c r="I243" s="320" t="s">
        <v>11138</v>
      </c>
      <c r="J243" s="320" t="s">
        <v>11139</v>
      </c>
      <c r="K243" s="320" t="s">
        <v>11140</v>
      </c>
      <c r="L243" s="320" t="s">
        <v>7663</v>
      </c>
      <c r="M243" s="320" t="s">
        <v>11140</v>
      </c>
      <c r="N243" s="320" t="s">
        <v>11140</v>
      </c>
      <c r="O243" s="320" t="s">
        <v>11140</v>
      </c>
      <c r="P243" s="320" t="s">
        <v>7382</v>
      </c>
      <c r="Q243" s="320" t="s">
        <v>7383</v>
      </c>
      <c r="R243" s="320" t="s">
        <v>7384</v>
      </c>
      <c r="S243" s="320" t="s">
        <v>11141</v>
      </c>
      <c r="T243" s="320" t="s">
        <v>11142</v>
      </c>
      <c r="U243" s="320" t="s">
        <v>11143</v>
      </c>
      <c r="V243" s="320" t="s">
        <v>11144</v>
      </c>
      <c r="W243" s="320" t="s">
        <v>11145</v>
      </c>
      <c r="X243" s="320" t="s">
        <v>11146</v>
      </c>
      <c r="Y243" s="320" t="s">
        <v>11147</v>
      </c>
      <c r="Z243" s="320" t="s">
        <v>11148</v>
      </c>
      <c r="AA243" s="320" t="s">
        <v>11149</v>
      </c>
      <c r="AB243" s="320" t="s">
        <v>11150</v>
      </c>
      <c r="AC243" s="320" t="s">
        <v>11151</v>
      </c>
      <c r="AD243" s="320" t="s">
        <v>11152</v>
      </c>
      <c r="AE243" s="320" t="s">
        <v>8266</v>
      </c>
      <c r="AF243" s="320" t="s">
        <v>11086</v>
      </c>
      <c r="AG243" s="320" t="s">
        <v>11087</v>
      </c>
      <c r="AH243" s="320" t="s">
        <v>11153</v>
      </c>
      <c r="AI243" s="320" t="s">
        <v>11154</v>
      </c>
      <c r="AJ243" s="320" t="s">
        <v>11155</v>
      </c>
      <c r="AK243" s="321" t="s">
        <v>11091</v>
      </c>
      <c r="AL243" s="322" t="s">
        <v>11156</v>
      </c>
    </row>
    <row r="244" spans="1:38" ht="15.75" x14ac:dyDescent="0.25">
      <c r="A244" s="318" t="s">
        <v>11491</v>
      </c>
      <c r="B244" s="296" t="str">
        <f t="shared" si="4"/>
        <v>Production cuisine, hygiène et PMS</v>
      </c>
      <c r="C244" s="319">
        <v>238</v>
      </c>
      <c r="D244" s="320" t="s">
        <v>2834</v>
      </c>
      <c r="E244" s="320">
        <v>181</v>
      </c>
      <c r="F244" s="320" t="s">
        <v>7372</v>
      </c>
      <c r="G244" s="320" t="s">
        <v>11431</v>
      </c>
      <c r="H244" s="320" t="s">
        <v>8645</v>
      </c>
      <c r="I244" s="320" t="s">
        <v>11432</v>
      </c>
      <c r="J244" s="320" t="s">
        <v>11491</v>
      </c>
      <c r="K244" s="320" t="s">
        <v>11492</v>
      </c>
      <c r="L244" s="320" t="s">
        <v>7663</v>
      </c>
      <c r="M244" s="320" t="s">
        <v>11493</v>
      </c>
      <c r="N244" s="320" t="s">
        <v>11494</v>
      </c>
      <c r="O244" s="320" t="s">
        <v>11495</v>
      </c>
      <c r="P244" s="320" t="s">
        <v>7382</v>
      </c>
      <c r="Q244" s="320" t="s">
        <v>7383</v>
      </c>
      <c r="R244" s="320" t="s">
        <v>7384</v>
      </c>
      <c r="S244" s="320" t="s">
        <v>11496</v>
      </c>
      <c r="T244" s="320" t="s">
        <v>11497</v>
      </c>
      <c r="U244" s="320" t="s">
        <v>11498</v>
      </c>
      <c r="V244" s="320" t="s">
        <v>11499</v>
      </c>
      <c r="W244" s="320" t="s">
        <v>11500</v>
      </c>
      <c r="X244" s="320" t="s">
        <v>11501</v>
      </c>
      <c r="Y244" s="320" t="s">
        <v>11502</v>
      </c>
      <c r="Z244" s="320" t="s">
        <v>11503</v>
      </c>
      <c r="AA244" s="320" t="s">
        <v>11504</v>
      </c>
      <c r="AB244" s="320" t="s">
        <v>11505</v>
      </c>
      <c r="AC244" s="320" t="s">
        <v>11506</v>
      </c>
      <c r="AD244" s="320" t="s">
        <v>11507</v>
      </c>
      <c r="AE244" s="320" t="s">
        <v>11508</v>
      </c>
      <c r="AF244" s="320" t="s">
        <v>11451</v>
      </c>
      <c r="AG244" s="320" t="s">
        <v>11509</v>
      </c>
      <c r="AH244" s="320" t="s">
        <v>11510</v>
      </c>
      <c r="AI244" s="320" t="s">
        <v>11511</v>
      </c>
      <c r="AJ244" s="320" t="s">
        <v>11512</v>
      </c>
      <c r="AK244" s="321" t="s">
        <v>11456</v>
      </c>
      <c r="AL244" s="322" t="s">
        <v>11491</v>
      </c>
    </row>
    <row r="245" spans="1:38" ht="15.75" x14ac:dyDescent="0.25">
      <c r="A245" s="318" t="s">
        <v>11537</v>
      </c>
      <c r="B245" s="296" t="str">
        <f t="shared" si="4"/>
        <v>Production cuisine, hygiène et PMS</v>
      </c>
      <c r="C245" s="319">
        <v>239</v>
      </c>
      <c r="D245" s="320" t="s">
        <v>2870</v>
      </c>
      <c r="E245" s="320">
        <v>183</v>
      </c>
      <c r="F245" s="320" t="s">
        <v>7372</v>
      </c>
      <c r="G245" s="320" t="s">
        <v>11431</v>
      </c>
      <c r="H245" s="320" t="s">
        <v>8645</v>
      </c>
      <c r="I245" s="320" t="s">
        <v>11432</v>
      </c>
      <c r="J245" s="320" t="s">
        <v>11537</v>
      </c>
      <c r="K245" s="320" t="s">
        <v>11538</v>
      </c>
      <c r="L245" s="320" t="s">
        <v>7663</v>
      </c>
      <c r="M245" s="320" t="s">
        <v>11539</v>
      </c>
      <c r="N245" s="320" t="s">
        <v>11540</v>
      </c>
      <c r="O245" s="320" t="s">
        <v>11541</v>
      </c>
      <c r="P245" s="320" t="s">
        <v>7382</v>
      </c>
      <c r="Q245" s="320" t="s">
        <v>7383</v>
      </c>
      <c r="R245" s="320" t="s">
        <v>7384</v>
      </c>
      <c r="S245" s="320" t="s">
        <v>11542</v>
      </c>
      <c r="T245" s="320" t="s">
        <v>11543</v>
      </c>
      <c r="U245" s="320" t="s">
        <v>11544</v>
      </c>
      <c r="V245" s="320" t="s">
        <v>11545</v>
      </c>
      <c r="W245" s="320" t="s">
        <v>11546</v>
      </c>
      <c r="X245" s="320" t="s">
        <v>11547</v>
      </c>
      <c r="Y245" s="320" t="s">
        <v>11548</v>
      </c>
      <c r="Z245" s="320" t="s">
        <v>11549</v>
      </c>
      <c r="AA245" s="320" t="s">
        <v>11550</v>
      </c>
      <c r="AB245" s="320" t="s">
        <v>11551</v>
      </c>
      <c r="AC245" s="320" t="s">
        <v>11552</v>
      </c>
      <c r="AD245" s="320" t="s">
        <v>11553</v>
      </c>
      <c r="AE245" s="320" t="s">
        <v>11554</v>
      </c>
      <c r="AF245" s="320" t="s">
        <v>11451</v>
      </c>
      <c r="AG245" s="320" t="s">
        <v>11555</v>
      </c>
      <c r="AH245" s="320" t="s">
        <v>11556</v>
      </c>
      <c r="AI245" s="320" t="s">
        <v>11557</v>
      </c>
      <c r="AJ245" s="320" t="s">
        <v>11558</v>
      </c>
      <c r="AK245" s="321" t="s">
        <v>11456</v>
      </c>
      <c r="AL245" s="322" t="s">
        <v>11537</v>
      </c>
    </row>
    <row r="246" spans="1:38" ht="15.75" x14ac:dyDescent="0.25">
      <c r="A246" s="318" t="s">
        <v>12222</v>
      </c>
      <c r="B246" s="296" t="str">
        <f t="shared" si="4"/>
        <v>Service, accompagnement et observation</v>
      </c>
      <c r="C246" s="319">
        <v>240</v>
      </c>
      <c r="D246" s="320" t="s">
        <v>3711</v>
      </c>
      <c r="E246" s="320">
        <v>222</v>
      </c>
      <c r="F246" s="320" t="s">
        <v>11686</v>
      </c>
      <c r="G246" s="320" t="s">
        <v>11687</v>
      </c>
      <c r="H246" s="320" t="s">
        <v>8925</v>
      </c>
      <c r="I246" s="320" t="s">
        <v>12221</v>
      </c>
      <c r="J246" s="320" t="s">
        <v>12222</v>
      </c>
      <c r="K246" s="320" t="s">
        <v>12223</v>
      </c>
      <c r="L246" s="320" t="s">
        <v>10682</v>
      </c>
      <c r="M246" s="320" t="s">
        <v>12224</v>
      </c>
      <c r="N246" s="320" t="s">
        <v>11800</v>
      </c>
      <c r="O246" s="320" t="s">
        <v>12225</v>
      </c>
      <c r="P246" s="320" t="s">
        <v>11695</v>
      </c>
      <c r="Q246" s="320" t="s">
        <v>11696</v>
      </c>
      <c r="R246" s="320" t="s">
        <v>11697</v>
      </c>
      <c r="S246" s="320" t="s">
        <v>12226</v>
      </c>
      <c r="T246" s="320" t="s">
        <v>12227</v>
      </c>
      <c r="U246" s="320" t="s">
        <v>12228</v>
      </c>
      <c r="V246" s="320" t="s">
        <v>12229</v>
      </c>
      <c r="W246" s="320" t="s">
        <v>11702</v>
      </c>
      <c r="X246" s="320" t="s">
        <v>11703</v>
      </c>
      <c r="Y246" s="320" t="s">
        <v>12230</v>
      </c>
      <c r="Z246" s="320" t="s">
        <v>11705</v>
      </c>
      <c r="AA246" s="320" t="s">
        <v>11706</v>
      </c>
      <c r="AB246" s="320" t="s">
        <v>12231</v>
      </c>
      <c r="AC246" s="320" t="s">
        <v>11708</v>
      </c>
      <c r="AD246" s="320" t="s">
        <v>11709</v>
      </c>
      <c r="AE246" s="320" t="s">
        <v>12232</v>
      </c>
      <c r="AF246" s="320" t="s">
        <v>11711</v>
      </c>
      <c r="AG246" s="320" t="s">
        <v>12233</v>
      </c>
      <c r="AH246" s="320" t="s">
        <v>12234</v>
      </c>
      <c r="AI246" s="320" t="s">
        <v>12235</v>
      </c>
      <c r="AJ246" s="320" t="s">
        <v>12236</v>
      </c>
      <c r="AK246" s="321" t="s">
        <v>7743</v>
      </c>
      <c r="AL246" s="322" t="s">
        <v>12237</v>
      </c>
    </row>
    <row r="247" spans="1:38" ht="15.75" x14ac:dyDescent="0.25">
      <c r="A247" s="318" t="s">
        <v>12222</v>
      </c>
      <c r="B247" s="296" t="str">
        <f t="shared" si="4"/>
        <v>Service, accompagnement et observation</v>
      </c>
      <c r="C247" s="319">
        <v>241</v>
      </c>
      <c r="D247" s="320" t="s">
        <v>3733</v>
      </c>
      <c r="E247" s="320">
        <v>223</v>
      </c>
      <c r="F247" s="320" t="s">
        <v>11686</v>
      </c>
      <c r="G247" s="320" t="s">
        <v>11687</v>
      </c>
      <c r="H247" s="320" t="s">
        <v>8925</v>
      </c>
      <c r="I247" s="320" t="s">
        <v>12221</v>
      </c>
      <c r="J247" s="320" t="s">
        <v>12222</v>
      </c>
      <c r="K247" s="320" t="s">
        <v>12238</v>
      </c>
      <c r="L247" s="320" t="s">
        <v>12239</v>
      </c>
      <c r="M247" s="320" t="s">
        <v>12240</v>
      </c>
      <c r="N247" s="320" t="s">
        <v>12241</v>
      </c>
      <c r="O247" s="320" t="s">
        <v>12242</v>
      </c>
      <c r="P247" s="320" t="s">
        <v>11695</v>
      </c>
      <c r="Q247" s="320" t="s">
        <v>11696</v>
      </c>
      <c r="R247" s="320" t="s">
        <v>11697</v>
      </c>
      <c r="S247" s="320" t="s">
        <v>12243</v>
      </c>
      <c r="T247" s="320" t="s">
        <v>12244</v>
      </c>
      <c r="U247" s="320" t="s">
        <v>12245</v>
      </c>
      <c r="V247" s="320" t="s">
        <v>12246</v>
      </c>
      <c r="W247" s="320" t="s">
        <v>11702</v>
      </c>
      <c r="X247" s="320" t="s">
        <v>11703</v>
      </c>
      <c r="Y247" s="320" t="s">
        <v>12247</v>
      </c>
      <c r="Z247" s="320" t="s">
        <v>11705</v>
      </c>
      <c r="AA247" s="320" t="s">
        <v>11706</v>
      </c>
      <c r="AB247" s="320" t="s">
        <v>12248</v>
      </c>
      <c r="AC247" s="320" t="s">
        <v>11708</v>
      </c>
      <c r="AD247" s="320" t="s">
        <v>11709</v>
      </c>
      <c r="AE247" s="320" t="s">
        <v>12232</v>
      </c>
      <c r="AF247" s="320" t="s">
        <v>11711</v>
      </c>
      <c r="AG247" s="320" t="s">
        <v>12249</v>
      </c>
      <c r="AH247" s="320" t="s">
        <v>12250</v>
      </c>
      <c r="AI247" s="320" t="s">
        <v>12251</v>
      </c>
      <c r="AJ247" s="320" t="s">
        <v>12252</v>
      </c>
      <c r="AK247" s="321" t="s">
        <v>7743</v>
      </c>
      <c r="AL247" s="322" t="s">
        <v>12253</v>
      </c>
    </row>
    <row r="248" spans="1:38" ht="15.75" x14ac:dyDescent="0.25">
      <c r="A248" s="318" t="s">
        <v>12222</v>
      </c>
      <c r="B248" s="296" t="str">
        <f t="shared" si="4"/>
        <v>Service, accompagnement et observation</v>
      </c>
      <c r="C248" s="319">
        <v>242</v>
      </c>
      <c r="D248" s="320" t="s">
        <v>3754</v>
      </c>
      <c r="E248" s="320">
        <v>224</v>
      </c>
      <c r="F248" s="320" t="s">
        <v>11686</v>
      </c>
      <c r="G248" s="320" t="s">
        <v>11687</v>
      </c>
      <c r="H248" s="320" t="s">
        <v>8925</v>
      </c>
      <c r="I248" s="320" t="s">
        <v>12221</v>
      </c>
      <c r="J248" s="320" t="s">
        <v>12222</v>
      </c>
      <c r="K248" s="320" t="s">
        <v>12254</v>
      </c>
      <c r="L248" s="320" t="s">
        <v>12255</v>
      </c>
      <c r="M248" s="320" t="s">
        <v>12256</v>
      </c>
      <c r="N248" s="320" t="s">
        <v>12257</v>
      </c>
      <c r="O248" s="320" t="s">
        <v>12258</v>
      </c>
      <c r="P248" s="320" t="s">
        <v>11695</v>
      </c>
      <c r="Q248" s="320" t="s">
        <v>11696</v>
      </c>
      <c r="R248" s="320" t="s">
        <v>11697</v>
      </c>
      <c r="S248" s="320" t="s">
        <v>12259</v>
      </c>
      <c r="T248" s="320" t="s">
        <v>12260</v>
      </c>
      <c r="U248" s="320" t="s">
        <v>12261</v>
      </c>
      <c r="V248" s="320" t="s">
        <v>12262</v>
      </c>
      <c r="W248" s="320" t="s">
        <v>11702</v>
      </c>
      <c r="X248" s="320" t="s">
        <v>11703</v>
      </c>
      <c r="Y248" s="320" t="s">
        <v>12263</v>
      </c>
      <c r="Z248" s="320" t="s">
        <v>11705</v>
      </c>
      <c r="AA248" s="320" t="s">
        <v>11706</v>
      </c>
      <c r="AB248" s="320" t="s">
        <v>12264</v>
      </c>
      <c r="AC248" s="320" t="s">
        <v>11708</v>
      </c>
      <c r="AD248" s="320" t="s">
        <v>11709</v>
      </c>
      <c r="AE248" s="320" t="s">
        <v>12232</v>
      </c>
      <c r="AF248" s="320" t="s">
        <v>11711</v>
      </c>
      <c r="AG248" s="320" t="s">
        <v>12265</v>
      </c>
      <c r="AH248" s="320" t="s">
        <v>12266</v>
      </c>
      <c r="AI248" s="320" t="s">
        <v>12267</v>
      </c>
      <c r="AJ248" s="320" t="s">
        <v>12268</v>
      </c>
      <c r="AK248" s="321" t="s">
        <v>7743</v>
      </c>
      <c r="AL248" s="322" t="s">
        <v>12269</v>
      </c>
    </row>
    <row r="249" spans="1:38" ht="15.75" x14ac:dyDescent="0.25">
      <c r="A249" s="318" t="s">
        <v>12222</v>
      </c>
      <c r="B249" s="296" t="str">
        <f t="shared" si="4"/>
        <v>Service, accompagnement et observation</v>
      </c>
      <c r="C249" s="319">
        <v>243</v>
      </c>
      <c r="D249" s="320" t="s">
        <v>3774</v>
      </c>
      <c r="E249" s="320">
        <v>225</v>
      </c>
      <c r="F249" s="320" t="s">
        <v>11686</v>
      </c>
      <c r="G249" s="320" t="s">
        <v>11687</v>
      </c>
      <c r="H249" s="320" t="s">
        <v>8925</v>
      </c>
      <c r="I249" s="320" t="s">
        <v>12221</v>
      </c>
      <c r="J249" s="320" t="s">
        <v>12222</v>
      </c>
      <c r="K249" s="320" t="s">
        <v>12270</v>
      </c>
      <c r="L249" s="320" t="s">
        <v>12271</v>
      </c>
      <c r="M249" s="320" t="s">
        <v>12272</v>
      </c>
      <c r="N249" s="320" t="s">
        <v>12273</v>
      </c>
      <c r="O249" s="320" t="s">
        <v>12274</v>
      </c>
      <c r="P249" s="320" t="s">
        <v>11695</v>
      </c>
      <c r="Q249" s="320" t="s">
        <v>11696</v>
      </c>
      <c r="R249" s="320" t="s">
        <v>11697</v>
      </c>
      <c r="S249" s="320" t="s">
        <v>12275</v>
      </c>
      <c r="T249" s="320" t="s">
        <v>12276</v>
      </c>
      <c r="U249" s="320" t="s">
        <v>12277</v>
      </c>
      <c r="V249" s="320" t="s">
        <v>12278</v>
      </c>
      <c r="W249" s="320" t="s">
        <v>11702</v>
      </c>
      <c r="X249" s="320" t="s">
        <v>11703</v>
      </c>
      <c r="Y249" s="320" t="s">
        <v>12279</v>
      </c>
      <c r="Z249" s="320" t="s">
        <v>11705</v>
      </c>
      <c r="AA249" s="320" t="s">
        <v>11706</v>
      </c>
      <c r="AB249" s="320" t="s">
        <v>12280</v>
      </c>
      <c r="AC249" s="320" t="s">
        <v>11708</v>
      </c>
      <c r="AD249" s="320" t="s">
        <v>11709</v>
      </c>
      <c r="AE249" s="320" t="s">
        <v>12232</v>
      </c>
      <c r="AF249" s="320" t="s">
        <v>11711</v>
      </c>
      <c r="AG249" s="320" t="s">
        <v>12281</v>
      </c>
      <c r="AH249" s="320" t="s">
        <v>12282</v>
      </c>
      <c r="AI249" s="320" t="s">
        <v>12283</v>
      </c>
      <c r="AJ249" s="320" t="s">
        <v>12284</v>
      </c>
      <c r="AK249" s="321" t="s">
        <v>7743</v>
      </c>
      <c r="AL249" s="322" t="s">
        <v>12285</v>
      </c>
    </row>
    <row r="250" spans="1:38" ht="15.75" x14ac:dyDescent="0.25">
      <c r="A250" s="318" t="s">
        <v>12222</v>
      </c>
      <c r="B250" s="296" t="str">
        <f t="shared" si="4"/>
        <v>Service, accompagnement et observation</v>
      </c>
      <c r="C250" s="319">
        <v>244</v>
      </c>
      <c r="D250" s="320" t="s">
        <v>3795</v>
      </c>
      <c r="E250" s="320">
        <v>226</v>
      </c>
      <c r="F250" s="320" t="s">
        <v>11686</v>
      </c>
      <c r="G250" s="320" t="s">
        <v>11687</v>
      </c>
      <c r="H250" s="320" t="s">
        <v>8925</v>
      </c>
      <c r="I250" s="320" t="s">
        <v>12221</v>
      </c>
      <c r="J250" s="320" t="s">
        <v>12222</v>
      </c>
      <c r="K250" s="320" t="s">
        <v>12286</v>
      </c>
      <c r="L250" s="320" t="s">
        <v>12287</v>
      </c>
      <c r="M250" s="320" t="s">
        <v>12288</v>
      </c>
      <c r="N250" s="320" t="s">
        <v>12289</v>
      </c>
      <c r="O250" s="320" t="s">
        <v>12290</v>
      </c>
      <c r="P250" s="320" t="s">
        <v>11695</v>
      </c>
      <c r="Q250" s="320" t="s">
        <v>11696</v>
      </c>
      <c r="R250" s="320" t="s">
        <v>11697</v>
      </c>
      <c r="S250" s="320" t="s">
        <v>12291</v>
      </c>
      <c r="T250" s="320" t="s">
        <v>12292</v>
      </c>
      <c r="U250" s="320" t="s">
        <v>12293</v>
      </c>
      <c r="V250" s="320" t="s">
        <v>12278</v>
      </c>
      <c r="W250" s="320" t="s">
        <v>11702</v>
      </c>
      <c r="X250" s="320" t="s">
        <v>11703</v>
      </c>
      <c r="Y250" s="320" t="s">
        <v>12294</v>
      </c>
      <c r="Z250" s="320" t="s">
        <v>11705</v>
      </c>
      <c r="AA250" s="320" t="s">
        <v>11706</v>
      </c>
      <c r="AB250" s="320" t="s">
        <v>12295</v>
      </c>
      <c r="AC250" s="320" t="s">
        <v>11708</v>
      </c>
      <c r="AD250" s="320" t="s">
        <v>11709</v>
      </c>
      <c r="AE250" s="320" t="s">
        <v>12232</v>
      </c>
      <c r="AF250" s="320" t="s">
        <v>11711</v>
      </c>
      <c r="AG250" s="320" t="s">
        <v>12296</v>
      </c>
      <c r="AH250" s="320" t="s">
        <v>12297</v>
      </c>
      <c r="AI250" s="320" t="s">
        <v>12298</v>
      </c>
      <c r="AJ250" s="320" t="s">
        <v>12299</v>
      </c>
      <c r="AK250" s="321" t="s">
        <v>7743</v>
      </c>
      <c r="AL250" s="322" t="s">
        <v>12300</v>
      </c>
    </row>
    <row r="251" spans="1:38" ht="15.75" x14ac:dyDescent="0.25">
      <c r="A251" s="318" t="s">
        <v>12222</v>
      </c>
      <c r="B251" s="296" t="str">
        <f t="shared" si="4"/>
        <v>Service, accompagnement et observation</v>
      </c>
      <c r="C251" s="319">
        <v>245</v>
      </c>
      <c r="D251" s="320" t="s">
        <v>3817</v>
      </c>
      <c r="E251" s="320">
        <v>227</v>
      </c>
      <c r="F251" s="320" t="s">
        <v>11686</v>
      </c>
      <c r="G251" s="320" t="s">
        <v>11687</v>
      </c>
      <c r="H251" s="320" t="s">
        <v>8925</v>
      </c>
      <c r="I251" s="320" t="s">
        <v>12221</v>
      </c>
      <c r="J251" s="320" t="s">
        <v>12222</v>
      </c>
      <c r="K251" s="320" t="s">
        <v>12302</v>
      </c>
      <c r="L251" s="320" t="s">
        <v>12303</v>
      </c>
      <c r="M251" s="320" t="s">
        <v>12304</v>
      </c>
      <c r="N251" s="320" t="s">
        <v>12305</v>
      </c>
      <c r="O251" s="320" t="s">
        <v>12306</v>
      </c>
      <c r="P251" s="320" t="s">
        <v>11695</v>
      </c>
      <c r="Q251" s="320" t="s">
        <v>11696</v>
      </c>
      <c r="R251" s="320" t="s">
        <v>11697</v>
      </c>
      <c r="S251" s="320" t="s">
        <v>12307</v>
      </c>
      <c r="T251" s="320" t="s">
        <v>12308</v>
      </c>
      <c r="U251" s="320" t="s">
        <v>12309</v>
      </c>
      <c r="V251" s="320" t="s">
        <v>12310</v>
      </c>
      <c r="W251" s="320" t="s">
        <v>11702</v>
      </c>
      <c r="X251" s="320" t="s">
        <v>11703</v>
      </c>
      <c r="Y251" s="320" t="s">
        <v>12311</v>
      </c>
      <c r="Z251" s="320" t="s">
        <v>11705</v>
      </c>
      <c r="AA251" s="320" t="s">
        <v>11706</v>
      </c>
      <c r="AB251" s="320" t="s">
        <v>12312</v>
      </c>
      <c r="AC251" s="320" t="s">
        <v>11708</v>
      </c>
      <c r="AD251" s="320" t="s">
        <v>11709</v>
      </c>
      <c r="AE251" s="320" t="s">
        <v>12232</v>
      </c>
      <c r="AF251" s="320" t="s">
        <v>11711</v>
      </c>
      <c r="AG251" s="320" t="s">
        <v>12313</v>
      </c>
      <c r="AH251" s="320" t="s">
        <v>12314</v>
      </c>
      <c r="AI251" s="320" t="s">
        <v>12315</v>
      </c>
      <c r="AJ251" s="320" t="s">
        <v>12316</v>
      </c>
      <c r="AK251" s="321" t="s">
        <v>7743</v>
      </c>
      <c r="AL251" s="322" t="s">
        <v>12317</v>
      </c>
    </row>
    <row r="252" spans="1:38" ht="15.75" x14ac:dyDescent="0.25">
      <c r="A252" s="318" t="s">
        <v>12222</v>
      </c>
      <c r="B252" s="296" t="str">
        <f t="shared" si="4"/>
        <v>Service, accompagnement et observation</v>
      </c>
      <c r="C252" s="319">
        <v>246</v>
      </c>
      <c r="D252" s="320" t="s">
        <v>3838</v>
      </c>
      <c r="E252" s="320">
        <v>228</v>
      </c>
      <c r="F252" s="320" t="s">
        <v>11686</v>
      </c>
      <c r="G252" s="320" t="s">
        <v>11687</v>
      </c>
      <c r="H252" s="320" t="s">
        <v>8925</v>
      </c>
      <c r="I252" s="320" t="s">
        <v>12221</v>
      </c>
      <c r="J252" s="320" t="s">
        <v>12222</v>
      </c>
      <c r="K252" s="320" t="s">
        <v>12319</v>
      </c>
      <c r="L252" s="320" t="s">
        <v>12320</v>
      </c>
      <c r="M252" s="320" t="s">
        <v>12321</v>
      </c>
      <c r="N252" s="320" t="s">
        <v>12322</v>
      </c>
      <c r="O252" s="320" t="s">
        <v>12323</v>
      </c>
      <c r="P252" s="320" t="s">
        <v>11695</v>
      </c>
      <c r="Q252" s="320" t="s">
        <v>11696</v>
      </c>
      <c r="R252" s="320" t="s">
        <v>11697</v>
      </c>
      <c r="S252" s="320" t="s">
        <v>12324</v>
      </c>
      <c r="T252" s="320" t="s">
        <v>12325</v>
      </c>
      <c r="U252" s="320" t="s">
        <v>12326</v>
      </c>
      <c r="V252" s="320" t="s">
        <v>12327</v>
      </c>
      <c r="W252" s="320" t="s">
        <v>11702</v>
      </c>
      <c r="X252" s="320" t="s">
        <v>11703</v>
      </c>
      <c r="Y252" s="320" t="s">
        <v>12328</v>
      </c>
      <c r="Z252" s="320" t="s">
        <v>11705</v>
      </c>
      <c r="AA252" s="320" t="s">
        <v>11706</v>
      </c>
      <c r="AB252" s="320" t="s">
        <v>12329</v>
      </c>
      <c r="AC252" s="320" t="s">
        <v>11708</v>
      </c>
      <c r="AD252" s="320" t="s">
        <v>11709</v>
      </c>
      <c r="AE252" s="320" t="s">
        <v>12232</v>
      </c>
      <c r="AF252" s="320" t="s">
        <v>11711</v>
      </c>
      <c r="AG252" s="320" t="s">
        <v>12330</v>
      </c>
      <c r="AH252" s="320" t="s">
        <v>12331</v>
      </c>
      <c r="AI252" s="320" t="s">
        <v>12332</v>
      </c>
      <c r="AJ252" s="320" t="s">
        <v>12333</v>
      </c>
      <c r="AK252" s="321" t="s">
        <v>7743</v>
      </c>
      <c r="AL252" s="322" t="s">
        <v>12334</v>
      </c>
    </row>
    <row r="253" spans="1:38" ht="15.75" x14ac:dyDescent="0.25">
      <c r="A253" s="318" t="s">
        <v>12222</v>
      </c>
      <c r="B253" s="296" t="str">
        <f t="shared" si="4"/>
        <v>Service, accompagnement et observation</v>
      </c>
      <c r="C253" s="319">
        <v>247</v>
      </c>
      <c r="D253" s="320" t="s">
        <v>3859</v>
      </c>
      <c r="E253" s="320">
        <v>229</v>
      </c>
      <c r="F253" s="320" t="s">
        <v>11686</v>
      </c>
      <c r="G253" s="320" t="s">
        <v>11687</v>
      </c>
      <c r="H253" s="320" t="s">
        <v>8925</v>
      </c>
      <c r="I253" s="320" t="s">
        <v>12221</v>
      </c>
      <c r="J253" s="320" t="s">
        <v>12222</v>
      </c>
      <c r="K253" s="320" t="s">
        <v>12337</v>
      </c>
      <c r="L253" s="320" t="s">
        <v>12338</v>
      </c>
      <c r="M253" s="320" t="s">
        <v>12339</v>
      </c>
      <c r="N253" s="320" t="s">
        <v>12340</v>
      </c>
      <c r="O253" s="320" t="s">
        <v>12341</v>
      </c>
      <c r="P253" s="320" t="s">
        <v>11695</v>
      </c>
      <c r="Q253" s="320" t="s">
        <v>11696</v>
      </c>
      <c r="R253" s="320" t="s">
        <v>11697</v>
      </c>
      <c r="S253" s="320" t="s">
        <v>12342</v>
      </c>
      <c r="T253" s="320" t="s">
        <v>12343</v>
      </c>
      <c r="U253" s="320" t="s">
        <v>12344</v>
      </c>
      <c r="V253" s="320" t="s">
        <v>12345</v>
      </c>
      <c r="W253" s="320" t="s">
        <v>11702</v>
      </c>
      <c r="X253" s="320" t="s">
        <v>11703</v>
      </c>
      <c r="Y253" s="320" t="s">
        <v>12346</v>
      </c>
      <c r="Z253" s="320" t="s">
        <v>11705</v>
      </c>
      <c r="AA253" s="320" t="s">
        <v>11706</v>
      </c>
      <c r="AB253" s="320" t="s">
        <v>12347</v>
      </c>
      <c r="AC253" s="320" t="s">
        <v>11708</v>
      </c>
      <c r="AD253" s="320" t="s">
        <v>11709</v>
      </c>
      <c r="AE253" s="320" t="s">
        <v>12232</v>
      </c>
      <c r="AF253" s="320" t="s">
        <v>11711</v>
      </c>
      <c r="AG253" s="320" t="s">
        <v>12348</v>
      </c>
      <c r="AH253" s="320" t="s">
        <v>12349</v>
      </c>
      <c r="AI253" s="320" t="s">
        <v>12350</v>
      </c>
      <c r="AJ253" s="320" t="s">
        <v>12351</v>
      </c>
      <c r="AK253" s="321" t="s">
        <v>7743</v>
      </c>
      <c r="AL253" s="322" t="s">
        <v>12352</v>
      </c>
    </row>
    <row r="254" spans="1:38" ht="15.75" x14ac:dyDescent="0.25">
      <c r="A254" s="318" t="s">
        <v>12764</v>
      </c>
      <c r="B254" s="296" t="str">
        <f t="shared" si="4"/>
        <v>Production cuisine, hygiène et PMS</v>
      </c>
      <c r="C254" s="319">
        <v>248</v>
      </c>
      <c r="D254" s="320" t="s">
        <v>12762</v>
      </c>
      <c r="E254" s="320">
        <v>254</v>
      </c>
      <c r="F254" s="320" t="s">
        <v>11686</v>
      </c>
      <c r="G254" s="320" t="s">
        <v>11687</v>
      </c>
      <c r="H254" s="320" t="s">
        <v>8645</v>
      </c>
      <c r="I254" s="320" t="s">
        <v>12763</v>
      </c>
      <c r="J254" s="320" t="s">
        <v>12764</v>
      </c>
      <c r="K254" s="320" t="s">
        <v>12765</v>
      </c>
      <c r="L254" s="320" t="s">
        <v>12766</v>
      </c>
      <c r="M254" s="320" t="s">
        <v>12767</v>
      </c>
      <c r="N254" s="320" t="s">
        <v>12768</v>
      </c>
      <c r="O254" s="320" t="s">
        <v>12769</v>
      </c>
      <c r="P254" s="320" t="s">
        <v>11695</v>
      </c>
      <c r="Q254" s="320" t="s">
        <v>11696</v>
      </c>
      <c r="R254" s="320" t="s">
        <v>11697</v>
      </c>
      <c r="S254" s="320" t="s">
        <v>12770</v>
      </c>
      <c r="T254" s="320" t="s">
        <v>12771</v>
      </c>
      <c r="U254" s="320" t="s">
        <v>12772</v>
      </c>
      <c r="V254" s="320" t="s">
        <v>12773</v>
      </c>
      <c r="W254" s="320" t="s">
        <v>11702</v>
      </c>
      <c r="X254" s="320" t="s">
        <v>11703</v>
      </c>
      <c r="Y254" s="320" t="s">
        <v>12774</v>
      </c>
      <c r="Z254" s="320" t="s">
        <v>11705</v>
      </c>
      <c r="AA254" s="320" t="s">
        <v>11706</v>
      </c>
      <c r="AB254" s="320" t="s">
        <v>12775</v>
      </c>
      <c r="AC254" s="320" t="s">
        <v>11708</v>
      </c>
      <c r="AD254" s="320" t="s">
        <v>11709</v>
      </c>
      <c r="AE254" s="320" t="s">
        <v>12776</v>
      </c>
      <c r="AF254" s="320" t="s">
        <v>11711</v>
      </c>
      <c r="AG254" s="320" t="s">
        <v>12777</v>
      </c>
      <c r="AH254" s="320" t="s">
        <v>12778</v>
      </c>
      <c r="AI254" s="320" t="s">
        <v>12779</v>
      </c>
      <c r="AJ254" s="320" t="s">
        <v>12780</v>
      </c>
      <c r="AK254" s="321" t="s">
        <v>12781</v>
      </c>
      <c r="AL254" s="322" t="s">
        <v>12782</v>
      </c>
    </row>
    <row r="255" spans="1:38" ht="15.75" x14ac:dyDescent="0.25">
      <c r="A255" s="318" t="s">
        <v>12764</v>
      </c>
      <c r="B255" s="296" t="str">
        <f t="shared" si="4"/>
        <v>Production cuisine, hygiène et PMS</v>
      </c>
      <c r="C255" s="319">
        <v>249</v>
      </c>
      <c r="D255" s="320" t="s">
        <v>12783</v>
      </c>
      <c r="E255" s="320">
        <v>255</v>
      </c>
      <c r="F255" s="320" t="s">
        <v>11686</v>
      </c>
      <c r="G255" s="320" t="s">
        <v>11687</v>
      </c>
      <c r="H255" s="320" t="s">
        <v>8645</v>
      </c>
      <c r="I255" s="320" t="s">
        <v>12763</v>
      </c>
      <c r="J255" s="320" t="s">
        <v>12764</v>
      </c>
      <c r="K255" s="320" t="s">
        <v>12784</v>
      </c>
      <c r="L255" s="320" t="s">
        <v>12785</v>
      </c>
      <c r="M255" s="320" t="s">
        <v>12786</v>
      </c>
      <c r="N255" s="320" t="s">
        <v>12787</v>
      </c>
      <c r="O255" s="320" t="s">
        <v>12788</v>
      </c>
      <c r="P255" s="320" t="s">
        <v>11695</v>
      </c>
      <c r="Q255" s="320" t="s">
        <v>11696</v>
      </c>
      <c r="R255" s="320" t="s">
        <v>11697</v>
      </c>
      <c r="S255" s="320" t="s">
        <v>12789</v>
      </c>
      <c r="T255" s="320" t="s">
        <v>12790</v>
      </c>
      <c r="U255" s="320" t="s">
        <v>12791</v>
      </c>
      <c r="V255" s="320" t="s">
        <v>11821</v>
      </c>
      <c r="W255" s="320" t="s">
        <v>11702</v>
      </c>
      <c r="X255" s="320" t="s">
        <v>11703</v>
      </c>
      <c r="Y255" s="320" t="s">
        <v>12792</v>
      </c>
      <c r="Z255" s="320" t="s">
        <v>11705</v>
      </c>
      <c r="AA255" s="320" t="s">
        <v>11706</v>
      </c>
      <c r="AB255" s="320" t="s">
        <v>12793</v>
      </c>
      <c r="AC255" s="320" t="s">
        <v>11708</v>
      </c>
      <c r="AD255" s="320" t="s">
        <v>11709</v>
      </c>
      <c r="AE255" s="320" t="s">
        <v>12776</v>
      </c>
      <c r="AF255" s="320" t="s">
        <v>11711</v>
      </c>
      <c r="AG255" s="320" t="s">
        <v>12794</v>
      </c>
      <c r="AH255" s="320" t="s">
        <v>12795</v>
      </c>
      <c r="AI255" s="320" t="s">
        <v>12796</v>
      </c>
      <c r="AJ255" s="320" t="s">
        <v>12797</v>
      </c>
      <c r="AK255" s="321" t="s">
        <v>12781</v>
      </c>
      <c r="AL255" s="322" t="s">
        <v>12798</v>
      </c>
    </row>
    <row r="256" spans="1:38" ht="15.75" x14ac:dyDescent="0.25">
      <c r="A256" s="318" t="s">
        <v>12764</v>
      </c>
      <c r="B256" s="296" t="str">
        <f t="shared" si="4"/>
        <v>Production cuisine, hygiène et PMS</v>
      </c>
      <c r="C256" s="319">
        <v>250</v>
      </c>
      <c r="D256" s="320" t="s">
        <v>12799</v>
      </c>
      <c r="E256" s="320">
        <v>256</v>
      </c>
      <c r="F256" s="320" t="s">
        <v>11686</v>
      </c>
      <c r="G256" s="320" t="s">
        <v>11687</v>
      </c>
      <c r="H256" s="320" t="s">
        <v>8645</v>
      </c>
      <c r="I256" s="320" t="s">
        <v>12763</v>
      </c>
      <c r="J256" s="320" t="s">
        <v>12764</v>
      </c>
      <c r="K256" s="320" t="s">
        <v>12800</v>
      </c>
      <c r="L256" s="320" t="s">
        <v>12801</v>
      </c>
      <c r="M256" s="320" t="s">
        <v>12802</v>
      </c>
      <c r="N256" s="320" t="s">
        <v>12803</v>
      </c>
      <c r="O256" s="320" t="s">
        <v>12804</v>
      </c>
      <c r="P256" s="320" t="s">
        <v>11695</v>
      </c>
      <c r="Q256" s="320" t="s">
        <v>11696</v>
      </c>
      <c r="R256" s="320" t="s">
        <v>11697</v>
      </c>
      <c r="S256" s="320" t="s">
        <v>12805</v>
      </c>
      <c r="T256" s="320" t="s">
        <v>12806</v>
      </c>
      <c r="U256" s="320" t="s">
        <v>12807</v>
      </c>
      <c r="V256" s="320" t="s">
        <v>12808</v>
      </c>
      <c r="W256" s="320" t="s">
        <v>11702</v>
      </c>
      <c r="X256" s="320" t="s">
        <v>11703</v>
      </c>
      <c r="Y256" s="320" t="s">
        <v>12809</v>
      </c>
      <c r="Z256" s="320" t="s">
        <v>11705</v>
      </c>
      <c r="AA256" s="320" t="s">
        <v>11706</v>
      </c>
      <c r="AB256" s="320" t="s">
        <v>12810</v>
      </c>
      <c r="AC256" s="320" t="s">
        <v>11708</v>
      </c>
      <c r="AD256" s="320" t="s">
        <v>11709</v>
      </c>
      <c r="AE256" s="320" t="s">
        <v>12776</v>
      </c>
      <c r="AF256" s="320" t="s">
        <v>11711</v>
      </c>
      <c r="AG256" s="320" t="s">
        <v>12811</v>
      </c>
      <c r="AH256" s="320" t="s">
        <v>12812</v>
      </c>
      <c r="AI256" s="320" t="s">
        <v>12813</v>
      </c>
      <c r="AJ256" s="320" t="s">
        <v>12814</v>
      </c>
      <c r="AK256" s="321" t="s">
        <v>12781</v>
      </c>
      <c r="AL256" s="322" t="s">
        <v>12815</v>
      </c>
    </row>
    <row r="257" spans="1:38" ht="15.75" x14ac:dyDescent="0.25">
      <c r="A257" s="318" t="s">
        <v>12764</v>
      </c>
      <c r="B257" s="296" t="str">
        <f t="shared" si="4"/>
        <v>Production cuisine, hygiène et PMS</v>
      </c>
      <c r="C257" s="319">
        <v>251</v>
      </c>
      <c r="D257" s="320" t="s">
        <v>12817</v>
      </c>
      <c r="E257" s="320">
        <v>257</v>
      </c>
      <c r="F257" s="320" t="s">
        <v>11686</v>
      </c>
      <c r="G257" s="320" t="s">
        <v>11687</v>
      </c>
      <c r="H257" s="320" t="s">
        <v>8645</v>
      </c>
      <c r="I257" s="320" t="s">
        <v>12763</v>
      </c>
      <c r="J257" s="320" t="s">
        <v>12764</v>
      </c>
      <c r="K257" s="320" t="s">
        <v>12818</v>
      </c>
      <c r="L257" s="320" t="s">
        <v>12819</v>
      </c>
      <c r="M257" s="320" t="s">
        <v>12820</v>
      </c>
      <c r="N257" s="320" t="s">
        <v>12821</v>
      </c>
      <c r="O257" s="320" t="s">
        <v>12822</v>
      </c>
      <c r="P257" s="320" t="s">
        <v>11695</v>
      </c>
      <c r="Q257" s="320" t="s">
        <v>11696</v>
      </c>
      <c r="R257" s="320" t="s">
        <v>11697</v>
      </c>
      <c r="S257" s="320" t="s">
        <v>12823</v>
      </c>
      <c r="T257" s="320" t="s">
        <v>12824</v>
      </c>
      <c r="U257" s="320" t="s">
        <v>12825</v>
      </c>
      <c r="V257" s="320" t="s">
        <v>12182</v>
      </c>
      <c r="W257" s="320" t="s">
        <v>11702</v>
      </c>
      <c r="X257" s="320" t="s">
        <v>11703</v>
      </c>
      <c r="Y257" s="320" t="s">
        <v>12826</v>
      </c>
      <c r="Z257" s="320" t="s">
        <v>11705</v>
      </c>
      <c r="AA257" s="320" t="s">
        <v>11706</v>
      </c>
      <c r="AB257" s="320" t="s">
        <v>12827</v>
      </c>
      <c r="AC257" s="320" t="s">
        <v>11708</v>
      </c>
      <c r="AD257" s="320" t="s">
        <v>11709</v>
      </c>
      <c r="AE257" s="320" t="s">
        <v>12776</v>
      </c>
      <c r="AF257" s="320" t="s">
        <v>11711</v>
      </c>
      <c r="AG257" s="320" t="s">
        <v>12828</v>
      </c>
      <c r="AH257" s="320" t="s">
        <v>12829</v>
      </c>
      <c r="AI257" s="320" t="s">
        <v>12830</v>
      </c>
      <c r="AJ257" s="320" t="s">
        <v>12831</v>
      </c>
      <c r="AK257" s="321" t="s">
        <v>12781</v>
      </c>
      <c r="AL257" s="322" t="s">
        <v>12832</v>
      </c>
    </row>
    <row r="258" spans="1:38" ht="15.75" x14ac:dyDescent="0.25">
      <c r="A258" s="318" t="s">
        <v>12764</v>
      </c>
      <c r="B258" s="296" t="str">
        <f t="shared" si="4"/>
        <v>Production cuisine, hygiène et PMS</v>
      </c>
      <c r="C258" s="319">
        <v>252</v>
      </c>
      <c r="D258" s="320" t="s">
        <v>12834</v>
      </c>
      <c r="E258" s="320">
        <v>258</v>
      </c>
      <c r="F258" s="320" t="s">
        <v>11686</v>
      </c>
      <c r="G258" s="320" t="s">
        <v>11687</v>
      </c>
      <c r="H258" s="320" t="s">
        <v>8645</v>
      </c>
      <c r="I258" s="320" t="s">
        <v>12763</v>
      </c>
      <c r="J258" s="320" t="s">
        <v>12764</v>
      </c>
      <c r="K258" s="320" t="s">
        <v>12835</v>
      </c>
      <c r="L258" s="320" t="s">
        <v>12376</v>
      </c>
      <c r="M258" s="320" t="s">
        <v>12836</v>
      </c>
      <c r="N258" s="320" t="s">
        <v>12378</v>
      </c>
      <c r="O258" s="320" t="s">
        <v>12837</v>
      </c>
      <c r="P258" s="320" t="s">
        <v>11695</v>
      </c>
      <c r="Q258" s="320" t="s">
        <v>11696</v>
      </c>
      <c r="R258" s="320" t="s">
        <v>11697</v>
      </c>
      <c r="S258" s="320" t="s">
        <v>12838</v>
      </c>
      <c r="T258" s="320" t="s">
        <v>12839</v>
      </c>
      <c r="U258" s="320" t="s">
        <v>12840</v>
      </c>
      <c r="V258" s="320" t="s">
        <v>12841</v>
      </c>
      <c r="W258" s="320" t="s">
        <v>11702</v>
      </c>
      <c r="X258" s="320" t="s">
        <v>11703</v>
      </c>
      <c r="Y258" s="320" t="s">
        <v>12842</v>
      </c>
      <c r="Z258" s="320" t="s">
        <v>11705</v>
      </c>
      <c r="AA258" s="320" t="s">
        <v>11706</v>
      </c>
      <c r="AB258" s="320" t="s">
        <v>12843</v>
      </c>
      <c r="AC258" s="320" t="s">
        <v>11708</v>
      </c>
      <c r="AD258" s="320" t="s">
        <v>11709</v>
      </c>
      <c r="AE258" s="320" t="s">
        <v>12776</v>
      </c>
      <c r="AF258" s="320" t="s">
        <v>11711</v>
      </c>
      <c r="AG258" s="320" t="s">
        <v>12844</v>
      </c>
      <c r="AH258" s="320" t="s">
        <v>12845</v>
      </c>
      <c r="AI258" s="320" t="s">
        <v>12846</v>
      </c>
      <c r="AJ258" s="320" t="s">
        <v>12847</v>
      </c>
      <c r="AK258" s="321" t="s">
        <v>12781</v>
      </c>
      <c r="AL258" s="322" t="s">
        <v>12848</v>
      </c>
    </row>
    <row r="259" spans="1:38" ht="15.75" x14ac:dyDescent="0.25">
      <c r="A259" s="318" t="s">
        <v>12764</v>
      </c>
      <c r="B259" s="296" t="str">
        <f t="shared" si="4"/>
        <v>Production cuisine, hygiène et PMS</v>
      </c>
      <c r="C259" s="319">
        <v>253</v>
      </c>
      <c r="D259" s="320" t="s">
        <v>12851</v>
      </c>
      <c r="E259" s="320">
        <v>259</v>
      </c>
      <c r="F259" s="320" t="s">
        <v>11686</v>
      </c>
      <c r="G259" s="320" t="s">
        <v>11687</v>
      </c>
      <c r="H259" s="320" t="s">
        <v>8645</v>
      </c>
      <c r="I259" s="320" t="s">
        <v>12763</v>
      </c>
      <c r="J259" s="320" t="s">
        <v>12764</v>
      </c>
      <c r="K259" s="320" t="s">
        <v>12852</v>
      </c>
      <c r="L259" s="320" t="s">
        <v>12376</v>
      </c>
      <c r="M259" s="320" t="s">
        <v>12853</v>
      </c>
      <c r="N259" s="320" t="s">
        <v>12378</v>
      </c>
      <c r="O259" s="320" t="s">
        <v>12854</v>
      </c>
      <c r="P259" s="320" t="s">
        <v>11695</v>
      </c>
      <c r="Q259" s="320" t="s">
        <v>11696</v>
      </c>
      <c r="R259" s="320" t="s">
        <v>11697</v>
      </c>
      <c r="S259" s="320" t="s">
        <v>12855</v>
      </c>
      <c r="T259" s="320" t="s">
        <v>12856</v>
      </c>
      <c r="U259" s="320" t="s">
        <v>12857</v>
      </c>
      <c r="V259" s="320" t="s">
        <v>12841</v>
      </c>
      <c r="W259" s="320" t="s">
        <v>11702</v>
      </c>
      <c r="X259" s="320" t="s">
        <v>11703</v>
      </c>
      <c r="Y259" s="320" t="s">
        <v>12858</v>
      </c>
      <c r="Z259" s="320" t="s">
        <v>11705</v>
      </c>
      <c r="AA259" s="320" t="s">
        <v>11706</v>
      </c>
      <c r="AB259" s="320" t="s">
        <v>12859</v>
      </c>
      <c r="AC259" s="320" t="s">
        <v>11708</v>
      </c>
      <c r="AD259" s="320" t="s">
        <v>11709</v>
      </c>
      <c r="AE259" s="320" t="s">
        <v>12776</v>
      </c>
      <c r="AF259" s="320" t="s">
        <v>11711</v>
      </c>
      <c r="AG259" s="320" t="s">
        <v>12860</v>
      </c>
      <c r="AH259" s="320" t="s">
        <v>12861</v>
      </c>
      <c r="AI259" s="320" t="s">
        <v>12862</v>
      </c>
      <c r="AJ259" s="320" t="s">
        <v>12863</v>
      </c>
      <c r="AK259" s="321" t="s">
        <v>12781</v>
      </c>
      <c r="AL259" s="322" t="s">
        <v>12864</v>
      </c>
    </row>
    <row r="260" spans="1:38" ht="15.75" x14ac:dyDescent="0.25">
      <c r="A260" s="318" t="s">
        <v>12764</v>
      </c>
      <c r="B260" s="296" t="str">
        <f t="shared" si="4"/>
        <v>Production cuisine, hygiène et PMS</v>
      </c>
      <c r="C260" s="319">
        <v>254</v>
      </c>
      <c r="D260" s="320" t="s">
        <v>12866</v>
      </c>
      <c r="E260" s="320">
        <v>260</v>
      </c>
      <c r="F260" s="320" t="s">
        <v>11686</v>
      </c>
      <c r="G260" s="320" t="s">
        <v>11687</v>
      </c>
      <c r="H260" s="320" t="s">
        <v>8645</v>
      </c>
      <c r="I260" s="320" t="s">
        <v>12763</v>
      </c>
      <c r="J260" s="320" t="s">
        <v>12764</v>
      </c>
      <c r="K260" s="320" t="s">
        <v>12867</v>
      </c>
      <c r="L260" s="320" t="s">
        <v>12868</v>
      </c>
      <c r="M260" s="320" t="s">
        <v>12869</v>
      </c>
      <c r="N260" s="320" t="s">
        <v>12870</v>
      </c>
      <c r="O260" s="320" t="s">
        <v>12871</v>
      </c>
      <c r="P260" s="320" t="s">
        <v>11695</v>
      </c>
      <c r="Q260" s="320" t="s">
        <v>11696</v>
      </c>
      <c r="R260" s="320" t="s">
        <v>11697</v>
      </c>
      <c r="S260" s="320" t="s">
        <v>12872</v>
      </c>
      <c r="T260" s="320" t="s">
        <v>12873</v>
      </c>
      <c r="U260" s="320" t="s">
        <v>12874</v>
      </c>
      <c r="V260" s="320" t="s">
        <v>12875</v>
      </c>
      <c r="W260" s="320" t="s">
        <v>11702</v>
      </c>
      <c r="X260" s="320" t="s">
        <v>11703</v>
      </c>
      <c r="Y260" s="320" t="s">
        <v>12876</v>
      </c>
      <c r="Z260" s="320" t="s">
        <v>11705</v>
      </c>
      <c r="AA260" s="320" t="s">
        <v>11706</v>
      </c>
      <c r="AB260" s="320" t="s">
        <v>12877</v>
      </c>
      <c r="AC260" s="320" t="s">
        <v>11708</v>
      </c>
      <c r="AD260" s="320" t="s">
        <v>11709</v>
      </c>
      <c r="AE260" s="320" t="s">
        <v>12776</v>
      </c>
      <c r="AF260" s="320" t="s">
        <v>11711</v>
      </c>
      <c r="AG260" s="320" t="s">
        <v>12878</v>
      </c>
      <c r="AH260" s="320" t="s">
        <v>12879</v>
      </c>
      <c r="AI260" s="320" t="s">
        <v>12880</v>
      </c>
      <c r="AJ260" s="320" t="s">
        <v>12881</v>
      </c>
      <c r="AK260" s="321" t="s">
        <v>12781</v>
      </c>
      <c r="AL260" s="322" t="s">
        <v>12882</v>
      </c>
    </row>
    <row r="261" spans="1:38" ht="15.75" x14ac:dyDescent="0.25">
      <c r="A261" s="318" t="s">
        <v>12764</v>
      </c>
      <c r="B261" s="296" t="str">
        <f t="shared" si="4"/>
        <v>Production cuisine, hygiène et PMS</v>
      </c>
      <c r="C261" s="319">
        <v>255</v>
      </c>
      <c r="D261" s="320" t="s">
        <v>12885</v>
      </c>
      <c r="E261" s="320">
        <v>261</v>
      </c>
      <c r="F261" s="320" t="s">
        <v>11686</v>
      </c>
      <c r="G261" s="320" t="s">
        <v>11687</v>
      </c>
      <c r="H261" s="320" t="s">
        <v>8645</v>
      </c>
      <c r="I261" s="320" t="s">
        <v>12763</v>
      </c>
      <c r="J261" s="320" t="s">
        <v>12764</v>
      </c>
      <c r="K261" s="320" t="s">
        <v>12886</v>
      </c>
      <c r="L261" s="320" t="s">
        <v>12887</v>
      </c>
      <c r="M261" s="320" t="s">
        <v>12888</v>
      </c>
      <c r="N261" s="320" t="s">
        <v>12889</v>
      </c>
      <c r="O261" s="320" t="s">
        <v>12890</v>
      </c>
      <c r="P261" s="320" t="s">
        <v>11695</v>
      </c>
      <c r="Q261" s="320" t="s">
        <v>11696</v>
      </c>
      <c r="R261" s="320" t="s">
        <v>11697</v>
      </c>
      <c r="S261" s="320" t="s">
        <v>12891</v>
      </c>
      <c r="T261" s="320" t="s">
        <v>12892</v>
      </c>
      <c r="U261" s="320" t="s">
        <v>12893</v>
      </c>
      <c r="V261" s="320" t="s">
        <v>12894</v>
      </c>
      <c r="W261" s="320" t="s">
        <v>11702</v>
      </c>
      <c r="X261" s="320" t="s">
        <v>11703</v>
      </c>
      <c r="Y261" s="320" t="s">
        <v>12895</v>
      </c>
      <c r="Z261" s="320" t="s">
        <v>11705</v>
      </c>
      <c r="AA261" s="320" t="s">
        <v>11706</v>
      </c>
      <c r="AB261" s="320" t="s">
        <v>12896</v>
      </c>
      <c r="AC261" s="320" t="s">
        <v>11708</v>
      </c>
      <c r="AD261" s="320" t="s">
        <v>11709</v>
      </c>
      <c r="AE261" s="320" t="s">
        <v>12776</v>
      </c>
      <c r="AF261" s="320" t="s">
        <v>11711</v>
      </c>
      <c r="AG261" s="320" t="s">
        <v>12897</v>
      </c>
      <c r="AH261" s="320" t="s">
        <v>12898</v>
      </c>
      <c r="AI261" s="320" t="s">
        <v>12899</v>
      </c>
      <c r="AJ261" s="320" t="s">
        <v>12900</v>
      </c>
      <c r="AK261" s="321" t="s">
        <v>12781</v>
      </c>
      <c r="AL261" s="322" t="s">
        <v>12901</v>
      </c>
    </row>
    <row r="262" spans="1:38" ht="15.75" x14ac:dyDescent="0.25">
      <c r="A262" s="318" t="s">
        <v>7626</v>
      </c>
      <c r="B262" s="296" t="str">
        <f t="shared" si="4"/>
        <v>Textures et niveaux IDDSI</v>
      </c>
      <c r="C262" s="319">
        <v>256</v>
      </c>
      <c r="D262" s="320" t="s">
        <v>244</v>
      </c>
      <c r="E262" s="320">
        <v>9</v>
      </c>
      <c r="F262" s="320" t="s">
        <v>7372</v>
      </c>
      <c r="G262" s="320" t="s">
        <v>7373</v>
      </c>
      <c r="H262" s="320" t="s">
        <v>7374</v>
      </c>
      <c r="I262" s="320" t="s">
        <v>7375</v>
      </c>
      <c r="J262" s="320" t="s">
        <v>7626</v>
      </c>
      <c r="K262" s="320" t="s">
        <v>7627</v>
      </c>
      <c r="L262" s="320" t="s">
        <v>7598</v>
      </c>
      <c r="M262" s="320" t="s">
        <v>7628</v>
      </c>
      <c r="N262" s="320" t="s">
        <v>7629</v>
      </c>
      <c r="O262" s="320" t="s">
        <v>7630</v>
      </c>
      <c r="P262" s="320" t="s">
        <v>7382</v>
      </c>
      <c r="Q262" s="320" t="s">
        <v>7383</v>
      </c>
      <c r="R262" s="320" t="s">
        <v>7384</v>
      </c>
      <c r="S262" s="320" t="s">
        <v>7631</v>
      </c>
      <c r="T262" s="320" t="s">
        <v>7632</v>
      </c>
      <c r="U262" s="320" t="s">
        <v>7633</v>
      </c>
      <c r="V262" s="320" t="s">
        <v>7634</v>
      </c>
      <c r="W262" s="320" t="s">
        <v>7635</v>
      </c>
      <c r="X262" s="320" t="s">
        <v>7636</v>
      </c>
      <c r="Y262" s="320" t="s">
        <v>7637</v>
      </c>
      <c r="Z262" s="320" t="s">
        <v>7638</v>
      </c>
      <c r="AA262" s="320" t="s">
        <v>7639</v>
      </c>
      <c r="AB262" s="320" t="s">
        <v>7640</v>
      </c>
      <c r="AC262" s="320" t="s">
        <v>7641</v>
      </c>
      <c r="AD262" s="320" t="s">
        <v>7642</v>
      </c>
      <c r="AE262" s="320" t="s">
        <v>7397</v>
      </c>
      <c r="AF262" s="320" t="s">
        <v>7643</v>
      </c>
      <c r="AG262" s="320" t="s">
        <v>7644</v>
      </c>
      <c r="AH262" s="320" t="s">
        <v>7645</v>
      </c>
      <c r="AI262" s="320" t="s">
        <v>7646</v>
      </c>
      <c r="AJ262" s="320" t="s">
        <v>7647</v>
      </c>
      <c r="AK262" s="321" t="s">
        <v>7403</v>
      </c>
      <c r="AL262" s="322" t="s">
        <v>7648</v>
      </c>
    </row>
    <row r="263" spans="1:38" ht="15.75" x14ac:dyDescent="0.25">
      <c r="A263" s="318" t="s">
        <v>7661</v>
      </c>
      <c r="B263" s="296" t="str">
        <f t="shared" si="4"/>
        <v>Textures et niveaux IDDSI</v>
      </c>
      <c r="C263" s="319">
        <v>257</v>
      </c>
      <c r="D263" s="320" t="s">
        <v>263</v>
      </c>
      <c r="E263" s="320">
        <v>10</v>
      </c>
      <c r="F263" s="320" t="s">
        <v>7372</v>
      </c>
      <c r="G263" s="320" t="s">
        <v>7373</v>
      </c>
      <c r="H263" s="320" t="s">
        <v>7374</v>
      </c>
      <c r="I263" s="320" t="s">
        <v>7375</v>
      </c>
      <c r="J263" s="320" t="s">
        <v>7661</v>
      </c>
      <c r="K263" s="320" t="s">
        <v>7662</v>
      </c>
      <c r="L263" s="320" t="s">
        <v>7663</v>
      </c>
      <c r="M263" s="320" t="s">
        <v>7664</v>
      </c>
      <c r="N263" s="320" t="s">
        <v>7665</v>
      </c>
      <c r="O263" s="320" t="s">
        <v>7666</v>
      </c>
      <c r="P263" s="320" t="s">
        <v>7382</v>
      </c>
      <c r="Q263" s="320" t="s">
        <v>7383</v>
      </c>
      <c r="R263" s="320" t="s">
        <v>7384</v>
      </c>
      <c r="S263" s="320" t="s">
        <v>7667</v>
      </c>
      <c r="T263" s="320" t="s">
        <v>7668</v>
      </c>
      <c r="U263" s="320" t="s">
        <v>7669</v>
      </c>
      <c r="V263" s="320" t="s">
        <v>7670</v>
      </c>
      <c r="W263" s="320" t="s">
        <v>7671</v>
      </c>
      <c r="X263" s="320" t="s">
        <v>7672</v>
      </c>
      <c r="Y263" s="320" t="s">
        <v>7673</v>
      </c>
      <c r="Z263" s="320" t="s">
        <v>7674</v>
      </c>
      <c r="AA263" s="320" t="s">
        <v>7675</v>
      </c>
      <c r="AB263" s="320" t="s">
        <v>7676</v>
      </c>
      <c r="AC263" s="320" t="s">
        <v>7677</v>
      </c>
      <c r="AD263" s="320" t="s">
        <v>7678</v>
      </c>
      <c r="AE263" s="320" t="s">
        <v>7397</v>
      </c>
      <c r="AF263" s="320" t="s">
        <v>7679</v>
      </c>
      <c r="AG263" s="320" t="s">
        <v>7680</v>
      </c>
      <c r="AH263" s="320" t="s">
        <v>7681</v>
      </c>
      <c r="AI263" s="320" t="s">
        <v>7682</v>
      </c>
      <c r="AJ263" s="320" t="s">
        <v>7683</v>
      </c>
      <c r="AK263" s="321" t="s">
        <v>7684</v>
      </c>
      <c r="AL263" s="322" t="s">
        <v>7685</v>
      </c>
    </row>
    <row r="264" spans="1:38" ht="15.75" x14ac:dyDescent="0.25">
      <c r="A264" s="318" t="s">
        <v>7783</v>
      </c>
      <c r="B264" s="296" t="str">
        <f t="shared" ref="B264:B291" si="5">H264</f>
        <v>Textures modifiées — général</v>
      </c>
      <c r="C264" s="319">
        <v>258</v>
      </c>
      <c r="D264" s="320" t="s">
        <v>340</v>
      </c>
      <c r="E264" s="320">
        <v>14</v>
      </c>
      <c r="F264" s="320" t="s">
        <v>7372</v>
      </c>
      <c r="G264" s="320" t="s">
        <v>7753</v>
      </c>
      <c r="H264" s="320" t="s">
        <v>7754</v>
      </c>
      <c r="I264" s="320" t="s">
        <v>7755</v>
      </c>
      <c r="J264" s="320" t="s">
        <v>7783</v>
      </c>
      <c r="K264" s="320" t="s">
        <v>7784</v>
      </c>
      <c r="L264" s="320" t="s">
        <v>2873</v>
      </c>
      <c r="M264" s="320" t="s">
        <v>7785</v>
      </c>
      <c r="N264" s="320" t="s">
        <v>7786</v>
      </c>
      <c r="O264" s="320" t="s">
        <v>7787</v>
      </c>
      <c r="P264" s="320" t="s">
        <v>7382</v>
      </c>
      <c r="Q264" s="320" t="s">
        <v>7383</v>
      </c>
      <c r="R264" s="320" t="s">
        <v>7384</v>
      </c>
      <c r="S264" s="320" t="s">
        <v>7788</v>
      </c>
      <c r="T264" s="320" t="s">
        <v>7789</v>
      </c>
      <c r="U264" s="320" t="s">
        <v>7790</v>
      </c>
      <c r="V264" s="320" t="s">
        <v>7791</v>
      </c>
      <c r="W264" s="320" t="s">
        <v>7792</v>
      </c>
      <c r="X264" s="320" t="s">
        <v>7793</v>
      </c>
      <c r="Y264" s="320" t="s">
        <v>7794</v>
      </c>
      <c r="Z264" s="320" t="s">
        <v>7795</v>
      </c>
      <c r="AA264" s="320" t="s">
        <v>7796</v>
      </c>
      <c r="AB264" s="320" t="s">
        <v>7797</v>
      </c>
      <c r="AC264" s="320" t="s">
        <v>7798</v>
      </c>
      <c r="AD264" s="320" t="s">
        <v>7799</v>
      </c>
      <c r="AE264" s="320" t="s">
        <v>7397</v>
      </c>
      <c r="AF264" s="320" t="s">
        <v>7800</v>
      </c>
      <c r="AG264" s="320" t="s">
        <v>7801</v>
      </c>
      <c r="AH264" s="320" t="s">
        <v>7802</v>
      </c>
      <c r="AI264" s="320" t="s">
        <v>7803</v>
      </c>
      <c r="AJ264" s="320" t="s">
        <v>7804</v>
      </c>
      <c r="AK264" s="321" t="s">
        <v>7778</v>
      </c>
      <c r="AL264" s="322" t="s">
        <v>7805</v>
      </c>
    </row>
    <row r="265" spans="1:38" ht="15.75" x14ac:dyDescent="0.25">
      <c r="A265" s="318" t="s">
        <v>7874</v>
      </c>
      <c r="B265" s="296" t="str">
        <f t="shared" si="5"/>
        <v>Textures modifiées — général</v>
      </c>
      <c r="C265" s="319">
        <v>259</v>
      </c>
      <c r="D265" s="320" t="s">
        <v>384</v>
      </c>
      <c r="E265" s="320">
        <v>17</v>
      </c>
      <c r="F265" s="320" t="s">
        <v>7372</v>
      </c>
      <c r="G265" s="320" t="s">
        <v>7753</v>
      </c>
      <c r="H265" s="320" t="s">
        <v>7754</v>
      </c>
      <c r="I265" s="320" t="s">
        <v>7755</v>
      </c>
      <c r="J265" s="320" t="s">
        <v>7874</v>
      </c>
      <c r="K265" s="320" t="s">
        <v>7875</v>
      </c>
      <c r="L265" s="320" t="s">
        <v>7663</v>
      </c>
      <c r="M265" s="320" t="s">
        <v>7876</v>
      </c>
      <c r="N265" s="320" t="s">
        <v>7877</v>
      </c>
      <c r="O265" s="320" t="s">
        <v>7878</v>
      </c>
      <c r="P265" s="320" t="s">
        <v>7382</v>
      </c>
      <c r="Q265" s="320" t="s">
        <v>7383</v>
      </c>
      <c r="R265" s="320" t="s">
        <v>7384</v>
      </c>
      <c r="S265" s="320" t="s">
        <v>7879</v>
      </c>
      <c r="T265" s="320" t="s">
        <v>7880</v>
      </c>
      <c r="U265" s="320" t="s">
        <v>7881</v>
      </c>
      <c r="V265" s="320" t="s">
        <v>7882</v>
      </c>
      <c r="W265" s="320" t="s">
        <v>7883</v>
      </c>
      <c r="X265" s="320" t="s">
        <v>7884</v>
      </c>
      <c r="Y265" s="320" t="s">
        <v>7885</v>
      </c>
      <c r="Z265" s="320" t="s">
        <v>7886</v>
      </c>
      <c r="AA265" s="320" t="s">
        <v>7887</v>
      </c>
      <c r="AB265" s="320" t="s">
        <v>7888</v>
      </c>
      <c r="AC265" s="320" t="s">
        <v>7889</v>
      </c>
      <c r="AD265" s="320" t="s">
        <v>7890</v>
      </c>
      <c r="AE265" s="320" t="s">
        <v>7397</v>
      </c>
      <c r="AF265" s="320" t="s">
        <v>7891</v>
      </c>
      <c r="AG265" s="320" t="s">
        <v>7892</v>
      </c>
      <c r="AH265" s="320" t="s">
        <v>7893</v>
      </c>
      <c r="AI265" s="320" t="s">
        <v>7894</v>
      </c>
      <c r="AJ265" s="320" t="s">
        <v>7895</v>
      </c>
      <c r="AK265" s="321" t="s">
        <v>7778</v>
      </c>
      <c r="AL265" s="322" t="s">
        <v>7896</v>
      </c>
    </row>
    <row r="266" spans="1:38" ht="15.75" x14ac:dyDescent="0.25">
      <c r="A266" s="318" t="s">
        <v>8249</v>
      </c>
      <c r="B266" s="296" t="str">
        <f t="shared" si="5"/>
        <v>Santé, nutrition et hydratation</v>
      </c>
      <c r="C266" s="319">
        <v>260</v>
      </c>
      <c r="D266" s="320" t="s">
        <v>615</v>
      </c>
      <c r="E266" s="320">
        <v>32</v>
      </c>
      <c r="F266" s="320" t="s">
        <v>7372</v>
      </c>
      <c r="G266" s="320" t="s">
        <v>7373</v>
      </c>
      <c r="H266" s="320" t="s">
        <v>8083</v>
      </c>
      <c r="I266" s="320" t="s">
        <v>8084</v>
      </c>
      <c r="J266" s="320" t="s">
        <v>8249</v>
      </c>
      <c r="K266" s="320" t="s">
        <v>8250</v>
      </c>
      <c r="L266" s="320" t="s">
        <v>7663</v>
      </c>
      <c r="M266" s="320" t="s">
        <v>8251</v>
      </c>
      <c r="N266" s="320" t="s">
        <v>8252</v>
      </c>
      <c r="O266" s="320" t="s">
        <v>8253</v>
      </c>
      <c r="P266" s="320" t="s">
        <v>7382</v>
      </c>
      <c r="Q266" s="320" t="s">
        <v>7383</v>
      </c>
      <c r="R266" s="320" t="s">
        <v>7384</v>
      </c>
      <c r="S266" s="320" t="s">
        <v>8254</v>
      </c>
      <c r="T266" s="320" t="s">
        <v>8255</v>
      </c>
      <c r="U266" s="320" t="s">
        <v>8256</v>
      </c>
      <c r="V266" s="320" t="s">
        <v>8257</v>
      </c>
      <c r="W266" s="320" t="s">
        <v>8258</v>
      </c>
      <c r="X266" s="320" t="s">
        <v>8259</v>
      </c>
      <c r="Y266" s="320" t="s">
        <v>8260</v>
      </c>
      <c r="Z266" s="320" t="s">
        <v>8261</v>
      </c>
      <c r="AA266" s="320" t="s">
        <v>8262</v>
      </c>
      <c r="AB266" s="320" t="s">
        <v>8263</v>
      </c>
      <c r="AC266" s="320" t="s">
        <v>8264</v>
      </c>
      <c r="AD266" s="320" t="s">
        <v>8265</v>
      </c>
      <c r="AE266" s="320" t="s">
        <v>8266</v>
      </c>
      <c r="AF266" s="320" t="s">
        <v>8103</v>
      </c>
      <c r="AG266" s="320" t="s">
        <v>8267</v>
      </c>
      <c r="AH266" s="320" t="s">
        <v>8268</v>
      </c>
      <c r="AI266" s="320" t="s">
        <v>8269</v>
      </c>
      <c r="AJ266" s="320" t="s">
        <v>8270</v>
      </c>
      <c r="AK266" s="321" t="s">
        <v>7778</v>
      </c>
      <c r="AL266" s="322" t="s">
        <v>8271</v>
      </c>
    </row>
    <row r="267" spans="1:38" ht="15.75" x14ac:dyDescent="0.25">
      <c r="A267" s="318" t="s">
        <v>8466</v>
      </c>
      <c r="B267" s="296" t="str">
        <f t="shared" si="5"/>
        <v>Qualité du repas, appétence et identification</v>
      </c>
      <c r="C267" s="319">
        <v>261</v>
      </c>
      <c r="D267" s="320" t="s">
        <v>749</v>
      </c>
      <c r="E267" s="320">
        <v>41</v>
      </c>
      <c r="F267" s="320" t="s">
        <v>7372</v>
      </c>
      <c r="G267" s="320" t="s">
        <v>7753</v>
      </c>
      <c r="H267" s="320" t="s">
        <v>8367</v>
      </c>
      <c r="I267" s="320" t="s">
        <v>8368</v>
      </c>
      <c r="J267" s="320" t="s">
        <v>8466</v>
      </c>
      <c r="K267" s="320" t="s">
        <v>8467</v>
      </c>
      <c r="L267" s="320" t="s">
        <v>7540</v>
      </c>
      <c r="M267" s="320" t="s">
        <v>8468</v>
      </c>
      <c r="N267" s="320" t="s">
        <v>8469</v>
      </c>
      <c r="O267" s="320" t="s">
        <v>8470</v>
      </c>
      <c r="P267" s="320" t="s">
        <v>7382</v>
      </c>
      <c r="Q267" s="320" t="s">
        <v>7383</v>
      </c>
      <c r="R267" s="320" t="s">
        <v>7384</v>
      </c>
      <c r="S267" s="320" t="s">
        <v>8471</v>
      </c>
      <c r="T267" s="320" t="s">
        <v>8472</v>
      </c>
      <c r="U267" s="320" t="s">
        <v>8473</v>
      </c>
      <c r="V267" s="320" t="s">
        <v>8474</v>
      </c>
      <c r="W267" s="320" t="s">
        <v>8475</v>
      </c>
      <c r="X267" s="320" t="s">
        <v>8476</v>
      </c>
      <c r="Y267" s="320" t="s">
        <v>8477</v>
      </c>
      <c r="Z267" s="320" t="s">
        <v>8478</v>
      </c>
      <c r="AA267" s="320" t="s">
        <v>8479</v>
      </c>
      <c r="AB267" s="320" t="s">
        <v>8480</v>
      </c>
      <c r="AC267" s="320" t="s">
        <v>8481</v>
      </c>
      <c r="AD267" s="320" t="s">
        <v>8482</v>
      </c>
      <c r="AE267" s="320" t="s">
        <v>7397</v>
      </c>
      <c r="AF267" s="320" t="s">
        <v>8103</v>
      </c>
      <c r="AG267" s="320" t="s">
        <v>8483</v>
      </c>
      <c r="AH267" s="320" t="s">
        <v>8484</v>
      </c>
      <c r="AI267" s="320" t="s">
        <v>8485</v>
      </c>
      <c r="AJ267" s="320" t="s">
        <v>8486</v>
      </c>
      <c r="AK267" s="321" t="s">
        <v>7778</v>
      </c>
      <c r="AL267" s="322" t="s">
        <v>8487</v>
      </c>
    </row>
    <row r="268" spans="1:38" ht="15.75" x14ac:dyDescent="0.25">
      <c r="A268" s="318" t="s">
        <v>8856</v>
      </c>
      <c r="B268" s="296" t="str">
        <f t="shared" si="5"/>
        <v>Production cuisine, hygiène et PMS</v>
      </c>
      <c r="C268" s="319">
        <v>262</v>
      </c>
      <c r="D268" s="320" t="s">
        <v>1036</v>
      </c>
      <c r="E268" s="320">
        <v>58</v>
      </c>
      <c r="F268" s="320" t="s">
        <v>7372</v>
      </c>
      <c r="G268" s="320" t="s">
        <v>7373</v>
      </c>
      <c r="H268" s="320" t="s">
        <v>8645</v>
      </c>
      <c r="I268" s="320" t="s">
        <v>8646</v>
      </c>
      <c r="J268" s="320" t="s">
        <v>8856</v>
      </c>
      <c r="K268" s="320" t="s">
        <v>8857</v>
      </c>
      <c r="L268" s="320" t="s">
        <v>7663</v>
      </c>
      <c r="M268" s="320" t="s">
        <v>8858</v>
      </c>
      <c r="N268" s="320" t="s">
        <v>8859</v>
      </c>
      <c r="O268" s="320" t="s">
        <v>8860</v>
      </c>
      <c r="P268" s="320" t="s">
        <v>7382</v>
      </c>
      <c r="Q268" s="320" t="s">
        <v>7383</v>
      </c>
      <c r="R268" s="320" t="s">
        <v>7384</v>
      </c>
      <c r="S268" s="320" t="s">
        <v>8861</v>
      </c>
      <c r="T268" s="320" t="s">
        <v>8862</v>
      </c>
      <c r="U268" s="320" t="s">
        <v>8863</v>
      </c>
      <c r="V268" s="320" t="s">
        <v>8864</v>
      </c>
      <c r="W268" s="320" t="s">
        <v>8865</v>
      </c>
      <c r="X268" s="320" t="s">
        <v>8866</v>
      </c>
      <c r="Y268" s="320" t="s">
        <v>8867</v>
      </c>
      <c r="Z268" s="320" t="s">
        <v>8868</v>
      </c>
      <c r="AA268" s="320" t="s">
        <v>8869</v>
      </c>
      <c r="AB268" s="320" t="s">
        <v>8870</v>
      </c>
      <c r="AC268" s="320" t="s">
        <v>8871</v>
      </c>
      <c r="AD268" s="320" t="s">
        <v>8872</v>
      </c>
      <c r="AE268" s="320" t="s">
        <v>8664</v>
      </c>
      <c r="AF268" s="320" t="s">
        <v>8873</v>
      </c>
      <c r="AG268" s="320" t="s">
        <v>8874</v>
      </c>
      <c r="AH268" s="320" t="s">
        <v>8875</v>
      </c>
      <c r="AI268" s="320" t="s">
        <v>8876</v>
      </c>
      <c r="AJ268" s="320" t="s">
        <v>8877</v>
      </c>
      <c r="AK268" s="321" t="s">
        <v>7778</v>
      </c>
      <c r="AL268" s="322" t="s">
        <v>8878</v>
      </c>
    </row>
    <row r="269" spans="1:38" ht="15.75" x14ac:dyDescent="0.25">
      <c r="A269" s="318" t="s">
        <v>9072</v>
      </c>
      <c r="B269" s="296" t="str">
        <f t="shared" si="5"/>
        <v>Service, accompagnement et observation</v>
      </c>
      <c r="C269" s="319">
        <v>263</v>
      </c>
      <c r="D269" s="320" t="s">
        <v>1214</v>
      </c>
      <c r="E269" s="320">
        <v>67</v>
      </c>
      <c r="F269" s="320" t="s">
        <v>7372</v>
      </c>
      <c r="G269" s="320" t="s">
        <v>7373</v>
      </c>
      <c r="H269" s="320" t="s">
        <v>8925</v>
      </c>
      <c r="I269" s="320" t="s">
        <v>8926</v>
      </c>
      <c r="J269" s="320" t="s">
        <v>9072</v>
      </c>
      <c r="K269" s="320" t="s">
        <v>9073</v>
      </c>
      <c r="L269" s="320" t="s">
        <v>7663</v>
      </c>
      <c r="M269" s="320" t="s">
        <v>9074</v>
      </c>
      <c r="N269" s="320" t="s">
        <v>9075</v>
      </c>
      <c r="O269" s="320" t="s">
        <v>9076</v>
      </c>
      <c r="P269" s="320" t="s">
        <v>7382</v>
      </c>
      <c r="Q269" s="320" t="s">
        <v>7383</v>
      </c>
      <c r="R269" s="320" t="s">
        <v>7384</v>
      </c>
      <c r="S269" s="320" t="s">
        <v>9077</v>
      </c>
      <c r="T269" s="320" t="s">
        <v>9078</v>
      </c>
      <c r="U269" s="320" t="s">
        <v>9079</v>
      </c>
      <c r="V269" s="320" t="s">
        <v>9080</v>
      </c>
      <c r="W269" s="320" t="s">
        <v>9081</v>
      </c>
      <c r="X269" s="320" t="s">
        <v>9082</v>
      </c>
      <c r="Y269" s="320" t="s">
        <v>9083</v>
      </c>
      <c r="Z269" s="320" t="s">
        <v>9084</v>
      </c>
      <c r="AA269" s="320" t="s">
        <v>9085</v>
      </c>
      <c r="AB269" s="320" t="s">
        <v>9086</v>
      </c>
      <c r="AC269" s="320" t="s">
        <v>9087</v>
      </c>
      <c r="AD269" s="320" t="s">
        <v>9088</v>
      </c>
      <c r="AE269" s="320" t="s">
        <v>8266</v>
      </c>
      <c r="AF269" s="320" t="s">
        <v>9089</v>
      </c>
      <c r="AG269" s="320" t="s">
        <v>9090</v>
      </c>
      <c r="AH269" s="320" t="s">
        <v>9091</v>
      </c>
      <c r="AI269" s="320" t="s">
        <v>9092</v>
      </c>
      <c r="AJ269" s="320" t="s">
        <v>9093</v>
      </c>
      <c r="AK269" s="321" t="s">
        <v>7778</v>
      </c>
      <c r="AL269" s="322" t="s">
        <v>9094</v>
      </c>
    </row>
    <row r="270" spans="1:38" ht="15.75" x14ac:dyDescent="0.25">
      <c r="A270" s="318" t="s">
        <v>9235</v>
      </c>
      <c r="B270" s="296" t="str">
        <f t="shared" si="5"/>
        <v>Refus alimentaires et adaptation</v>
      </c>
      <c r="C270" s="319">
        <v>264</v>
      </c>
      <c r="D270" s="320" t="s">
        <v>1325</v>
      </c>
      <c r="E270" s="320">
        <v>74</v>
      </c>
      <c r="F270" s="320" t="s">
        <v>7372</v>
      </c>
      <c r="G270" s="320" t="s">
        <v>7373</v>
      </c>
      <c r="H270" s="320" t="s">
        <v>9210</v>
      </c>
      <c r="I270" s="320" t="s">
        <v>9211</v>
      </c>
      <c r="J270" s="320" t="s">
        <v>9235</v>
      </c>
      <c r="K270" s="320" t="s">
        <v>9236</v>
      </c>
      <c r="L270" s="320" t="s">
        <v>7663</v>
      </c>
      <c r="M270" s="320" t="s">
        <v>9237</v>
      </c>
      <c r="N270" s="320" t="s">
        <v>9238</v>
      </c>
      <c r="O270" s="320" t="s">
        <v>9239</v>
      </c>
      <c r="P270" s="320" t="s">
        <v>7382</v>
      </c>
      <c r="Q270" s="320" t="s">
        <v>7383</v>
      </c>
      <c r="R270" s="320" t="s">
        <v>7384</v>
      </c>
      <c r="S270" s="320" t="s">
        <v>9240</v>
      </c>
      <c r="T270" s="320" t="s">
        <v>9241</v>
      </c>
      <c r="U270" s="320" t="s">
        <v>9242</v>
      </c>
      <c r="V270" s="320" t="s">
        <v>9243</v>
      </c>
      <c r="W270" s="320" t="s">
        <v>9244</v>
      </c>
      <c r="X270" s="320" t="s">
        <v>9245</v>
      </c>
      <c r="Y270" s="320" t="s">
        <v>9246</v>
      </c>
      <c r="Z270" s="320" t="s">
        <v>9247</v>
      </c>
      <c r="AA270" s="320" t="s">
        <v>9248</v>
      </c>
      <c r="AB270" s="320" t="s">
        <v>9249</v>
      </c>
      <c r="AC270" s="320" t="s">
        <v>9250</v>
      </c>
      <c r="AD270" s="320" t="s">
        <v>9251</v>
      </c>
      <c r="AE270" s="320" t="s">
        <v>7397</v>
      </c>
      <c r="AF270" s="320" t="s">
        <v>9252</v>
      </c>
      <c r="AG270" s="320" t="s">
        <v>9230</v>
      </c>
      <c r="AH270" s="320" t="s">
        <v>9253</v>
      </c>
      <c r="AI270" s="320" t="s">
        <v>9254</v>
      </c>
      <c r="AJ270" s="320" t="s">
        <v>9255</v>
      </c>
      <c r="AK270" s="321" t="s">
        <v>7778</v>
      </c>
      <c r="AL270" s="322" t="s">
        <v>9256</v>
      </c>
    </row>
    <row r="271" spans="1:38" ht="15.75" x14ac:dyDescent="0.25">
      <c r="A271" s="318" t="s">
        <v>9394</v>
      </c>
      <c r="B271" s="296" t="str">
        <f t="shared" si="5"/>
        <v>Refus alimentaires et adaptation</v>
      </c>
      <c r="C271" s="319">
        <v>265</v>
      </c>
      <c r="D271" s="320" t="s">
        <v>1422</v>
      </c>
      <c r="E271" s="320">
        <v>81</v>
      </c>
      <c r="F271" s="320" t="s">
        <v>7372</v>
      </c>
      <c r="G271" s="320" t="s">
        <v>7373</v>
      </c>
      <c r="H271" s="320" t="s">
        <v>9210</v>
      </c>
      <c r="I271" s="320" t="s">
        <v>9211</v>
      </c>
      <c r="J271" s="320" t="s">
        <v>9394</v>
      </c>
      <c r="K271" s="320" t="s">
        <v>9395</v>
      </c>
      <c r="L271" s="320" t="s">
        <v>7663</v>
      </c>
      <c r="M271" s="320" t="s">
        <v>9396</v>
      </c>
      <c r="N271" s="320" t="s">
        <v>9397</v>
      </c>
      <c r="O271" s="320" t="s">
        <v>9398</v>
      </c>
      <c r="P271" s="320" t="s">
        <v>7382</v>
      </c>
      <c r="Q271" s="320" t="s">
        <v>7383</v>
      </c>
      <c r="R271" s="320" t="s">
        <v>7384</v>
      </c>
      <c r="S271" s="320" t="s">
        <v>9399</v>
      </c>
      <c r="T271" s="320" t="s">
        <v>9400</v>
      </c>
      <c r="U271" s="320" t="s">
        <v>9401</v>
      </c>
      <c r="V271" s="320" t="s">
        <v>9402</v>
      </c>
      <c r="W271" s="320" t="s">
        <v>9403</v>
      </c>
      <c r="X271" s="320" t="s">
        <v>9404</v>
      </c>
      <c r="Y271" s="320" t="s">
        <v>9405</v>
      </c>
      <c r="Z271" s="320" t="s">
        <v>9406</v>
      </c>
      <c r="AA271" s="320" t="s">
        <v>9407</v>
      </c>
      <c r="AB271" s="320" t="s">
        <v>9408</v>
      </c>
      <c r="AC271" s="320" t="s">
        <v>9409</v>
      </c>
      <c r="AD271" s="320" t="s">
        <v>9410</v>
      </c>
      <c r="AE271" s="320" t="s">
        <v>7397</v>
      </c>
      <c r="AF271" s="320" t="s">
        <v>9411</v>
      </c>
      <c r="AG271" s="320" t="s">
        <v>9230</v>
      </c>
      <c r="AH271" s="320" t="s">
        <v>9412</v>
      </c>
      <c r="AI271" s="320" t="s">
        <v>9413</v>
      </c>
      <c r="AJ271" s="320" t="s">
        <v>9414</v>
      </c>
      <c r="AK271" s="321" t="s">
        <v>7778</v>
      </c>
      <c r="AL271" s="322" t="s">
        <v>9415</v>
      </c>
    </row>
    <row r="272" spans="1:38" ht="15.75" x14ac:dyDescent="0.25">
      <c r="A272" s="318" t="s">
        <v>9721</v>
      </c>
      <c r="B272" s="296" t="str">
        <f t="shared" si="5"/>
        <v>Éthique, bientraitance et repas</v>
      </c>
      <c r="C272" s="319">
        <v>266</v>
      </c>
      <c r="D272" s="320" t="s">
        <v>1655</v>
      </c>
      <c r="E272" s="320">
        <v>95</v>
      </c>
      <c r="F272" s="320" t="s">
        <v>7372</v>
      </c>
      <c r="G272" s="320" t="s">
        <v>7373</v>
      </c>
      <c r="H272" s="320" t="s">
        <v>9483</v>
      </c>
      <c r="I272" s="320" t="s">
        <v>9484</v>
      </c>
      <c r="J272" s="320" t="s">
        <v>9721</v>
      </c>
      <c r="K272" s="320" t="s">
        <v>9722</v>
      </c>
      <c r="L272" s="320" t="s">
        <v>7663</v>
      </c>
      <c r="M272" s="320" t="s">
        <v>9723</v>
      </c>
      <c r="N272" s="320" t="s">
        <v>9724</v>
      </c>
      <c r="O272" s="320" t="s">
        <v>9725</v>
      </c>
      <c r="P272" s="320" t="s">
        <v>7382</v>
      </c>
      <c r="Q272" s="320" t="s">
        <v>7383</v>
      </c>
      <c r="R272" s="320" t="s">
        <v>7384</v>
      </c>
      <c r="S272" s="320" t="s">
        <v>9726</v>
      </c>
      <c r="T272" s="320" t="s">
        <v>9727</v>
      </c>
      <c r="U272" s="320" t="s">
        <v>9728</v>
      </c>
      <c r="V272" s="320" t="s">
        <v>9729</v>
      </c>
      <c r="W272" s="320" t="s">
        <v>9730</v>
      </c>
      <c r="X272" s="320" t="s">
        <v>9731</v>
      </c>
      <c r="Y272" s="320" t="s">
        <v>9732</v>
      </c>
      <c r="Z272" s="320" t="s">
        <v>9733</v>
      </c>
      <c r="AA272" s="320" t="s">
        <v>9734</v>
      </c>
      <c r="AB272" s="320" t="s">
        <v>9735</v>
      </c>
      <c r="AC272" s="320" t="s">
        <v>9736</v>
      </c>
      <c r="AD272" s="320" t="s">
        <v>9737</v>
      </c>
      <c r="AE272" s="320" t="s">
        <v>9502</v>
      </c>
      <c r="AF272" s="320" t="s">
        <v>9738</v>
      </c>
      <c r="AG272" s="320" t="s">
        <v>9739</v>
      </c>
      <c r="AH272" s="320" t="s">
        <v>9740</v>
      </c>
      <c r="AI272" s="320" t="s">
        <v>9741</v>
      </c>
      <c r="AJ272" s="320" t="s">
        <v>9742</v>
      </c>
      <c r="AK272" s="321" t="s">
        <v>7778</v>
      </c>
      <c r="AL272" s="322" t="s">
        <v>9743</v>
      </c>
    </row>
    <row r="273" spans="1:38" ht="15.75" x14ac:dyDescent="0.25">
      <c r="A273" s="318" t="s">
        <v>10752</v>
      </c>
      <c r="B273" s="296" t="str">
        <f t="shared" si="5"/>
        <v>Allergènes, régimes et traçabilité convive</v>
      </c>
      <c r="C273" s="319">
        <v>267</v>
      </c>
      <c r="D273" s="320" t="s">
        <v>2335</v>
      </c>
      <c r="E273" s="320">
        <v>140</v>
      </c>
      <c r="F273" s="320" t="s">
        <v>7372</v>
      </c>
      <c r="G273" s="320" t="s">
        <v>7373</v>
      </c>
      <c r="H273" s="320" t="s">
        <v>10549</v>
      </c>
      <c r="I273" s="320" t="s">
        <v>10550</v>
      </c>
      <c r="J273" s="320" t="s">
        <v>10752</v>
      </c>
      <c r="K273" s="320" t="s">
        <v>10753</v>
      </c>
      <c r="L273" s="320" t="s">
        <v>2873</v>
      </c>
      <c r="M273" s="320" t="s">
        <v>10754</v>
      </c>
      <c r="N273" s="320" t="s">
        <v>10755</v>
      </c>
      <c r="O273" s="320" t="s">
        <v>10756</v>
      </c>
      <c r="P273" s="320" t="s">
        <v>7382</v>
      </c>
      <c r="Q273" s="320" t="s">
        <v>7383</v>
      </c>
      <c r="R273" s="320" t="s">
        <v>7384</v>
      </c>
      <c r="S273" s="320" t="s">
        <v>10757</v>
      </c>
      <c r="T273" s="320" t="s">
        <v>10758</v>
      </c>
      <c r="U273" s="320" t="s">
        <v>10759</v>
      </c>
      <c r="V273" s="320" t="s">
        <v>10760</v>
      </c>
      <c r="W273" s="320" t="s">
        <v>10761</v>
      </c>
      <c r="X273" s="320" t="s">
        <v>10762</v>
      </c>
      <c r="Y273" s="320" t="s">
        <v>10763</v>
      </c>
      <c r="Z273" s="320" t="s">
        <v>10764</v>
      </c>
      <c r="AA273" s="320" t="s">
        <v>10765</v>
      </c>
      <c r="AB273" s="320" t="s">
        <v>10766</v>
      </c>
      <c r="AC273" s="320" t="s">
        <v>10767</v>
      </c>
      <c r="AD273" s="320" t="s">
        <v>10768</v>
      </c>
      <c r="AE273" s="320" t="s">
        <v>7970</v>
      </c>
      <c r="AF273" s="320" t="s">
        <v>10769</v>
      </c>
      <c r="AG273" s="320" t="s">
        <v>9230</v>
      </c>
      <c r="AH273" s="320" t="s">
        <v>10770</v>
      </c>
      <c r="AI273" s="320" t="s">
        <v>10771</v>
      </c>
      <c r="AJ273" s="320" t="s">
        <v>10772</v>
      </c>
      <c r="AK273" s="321" t="s">
        <v>7778</v>
      </c>
      <c r="AL273" s="322" t="s">
        <v>10773</v>
      </c>
    </row>
    <row r="274" spans="1:38" ht="15.75" x14ac:dyDescent="0.25">
      <c r="A274" s="318" t="s">
        <v>10847</v>
      </c>
      <c r="B274" s="296" t="str">
        <f t="shared" si="5"/>
        <v>Autonomie, outils et manger-main</v>
      </c>
      <c r="C274" s="319">
        <v>268</v>
      </c>
      <c r="D274" s="320" t="s">
        <v>2394</v>
      </c>
      <c r="E274" s="320">
        <v>144</v>
      </c>
      <c r="F274" s="320" t="s">
        <v>7372</v>
      </c>
      <c r="G274" s="320" t="s">
        <v>7373</v>
      </c>
      <c r="H274" s="320" t="s">
        <v>10799</v>
      </c>
      <c r="I274" s="320" t="s">
        <v>10800</v>
      </c>
      <c r="J274" s="320" t="s">
        <v>10847</v>
      </c>
      <c r="K274" s="320" t="s">
        <v>10848</v>
      </c>
      <c r="L274" s="320" t="s">
        <v>7663</v>
      </c>
      <c r="M274" s="320" t="s">
        <v>10849</v>
      </c>
      <c r="N274" s="320" t="s">
        <v>10850</v>
      </c>
      <c r="O274" s="320" t="s">
        <v>10851</v>
      </c>
      <c r="P274" s="320" t="s">
        <v>7382</v>
      </c>
      <c r="Q274" s="320" t="s">
        <v>7383</v>
      </c>
      <c r="R274" s="320" t="s">
        <v>7384</v>
      </c>
      <c r="S274" s="320" t="s">
        <v>10852</v>
      </c>
      <c r="T274" s="320" t="s">
        <v>10853</v>
      </c>
      <c r="U274" s="320" t="s">
        <v>10854</v>
      </c>
      <c r="V274" s="320" t="s">
        <v>10855</v>
      </c>
      <c r="W274" s="320" t="s">
        <v>10856</v>
      </c>
      <c r="X274" s="320" t="s">
        <v>10857</v>
      </c>
      <c r="Y274" s="320" t="s">
        <v>10858</v>
      </c>
      <c r="Z274" s="320" t="s">
        <v>10859</v>
      </c>
      <c r="AA274" s="320" t="s">
        <v>10860</v>
      </c>
      <c r="AB274" s="320" t="s">
        <v>10861</v>
      </c>
      <c r="AC274" s="320" t="s">
        <v>10862</v>
      </c>
      <c r="AD274" s="320" t="s">
        <v>10863</v>
      </c>
      <c r="AE274" s="320" t="s">
        <v>10818</v>
      </c>
      <c r="AF274" s="320" t="s">
        <v>10864</v>
      </c>
      <c r="AG274" s="320" t="s">
        <v>9230</v>
      </c>
      <c r="AH274" s="320" t="s">
        <v>10865</v>
      </c>
      <c r="AI274" s="320" t="s">
        <v>10866</v>
      </c>
      <c r="AJ274" s="320" t="s">
        <v>10867</v>
      </c>
      <c r="AK274" s="321" t="s">
        <v>7778</v>
      </c>
      <c r="AL274" s="322" t="s">
        <v>10868</v>
      </c>
    </row>
    <row r="275" spans="1:38" ht="15.75" x14ac:dyDescent="0.25">
      <c r="A275" s="318" t="s">
        <v>10891</v>
      </c>
      <c r="B275" s="296" t="str">
        <f t="shared" si="5"/>
        <v>Autonomie, outils et manger-main</v>
      </c>
      <c r="C275" s="319">
        <v>269</v>
      </c>
      <c r="D275" s="320" t="s">
        <v>2420</v>
      </c>
      <c r="E275" s="320">
        <v>146</v>
      </c>
      <c r="F275" s="320" t="s">
        <v>7372</v>
      </c>
      <c r="G275" s="320" t="s">
        <v>7373</v>
      </c>
      <c r="H275" s="320" t="s">
        <v>10799</v>
      </c>
      <c r="I275" s="320" t="s">
        <v>10800</v>
      </c>
      <c r="J275" s="320" t="s">
        <v>10891</v>
      </c>
      <c r="K275" s="320" t="s">
        <v>10892</v>
      </c>
      <c r="L275" s="320" t="s">
        <v>7663</v>
      </c>
      <c r="M275" s="320" t="s">
        <v>10893</v>
      </c>
      <c r="N275" s="320" t="s">
        <v>10894</v>
      </c>
      <c r="O275" s="320" t="s">
        <v>10895</v>
      </c>
      <c r="P275" s="320" t="s">
        <v>7382</v>
      </c>
      <c r="Q275" s="320" t="s">
        <v>7383</v>
      </c>
      <c r="R275" s="320" t="s">
        <v>7384</v>
      </c>
      <c r="S275" s="320" t="s">
        <v>10896</v>
      </c>
      <c r="T275" s="320" t="s">
        <v>10897</v>
      </c>
      <c r="U275" s="320" t="s">
        <v>10898</v>
      </c>
      <c r="V275" s="320" t="s">
        <v>10899</v>
      </c>
      <c r="W275" s="320" t="s">
        <v>10900</v>
      </c>
      <c r="X275" s="320" t="s">
        <v>10901</v>
      </c>
      <c r="Y275" s="320" t="s">
        <v>10902</v>
      </c>
      <c r="Z275" s="320" t="s">
        <v>10903</v>
      </c>
      <c r="AA275" s="320" t="s">
        <v>10904</v>
      </c>
      <c r="AB275" s="320" t="s">
        <v>10905</v>
      </c>
      <c r="AC275" s="320" t="s">
        <v>10906</v>
      </c>
      <c r="AD275" s="320" t="s">
        <v>10907</v>
      </c>
      <c r="AE275" s="320" t="s">
        <v>10818</v>
      </c>
      <c r="AF275" s="320" t="s">
        <v>10908</v>
      </c>
      <c r="AG275" s="320" t="s">
        <v>9230</v>
      </c>
      <c r="AH275" s="320" t="s">
        <v>10909</v>
      </c>
      <c r="AI275" s="320" t="s">
        <v>10910</v>
      </c>
      <c r="AJ275" s="320" t="s">
        <v>10911</v>
      </c>
      <c r="AK275" s="321" t="s">
        <v>7778</v>
      </c>
      <c r="AL275" s="322" t="s">
        <v>10912</v>
      </c>
    </row>
    <row r="276" spans="1:38" ht="15.75" x14ac:dyDescent="0.25">
      <c r="A276" s="318" t="s">
        <v>11072</v>
      </c>
      <c r="B276" s="296" t="str">
        <f t="shared" si="5"/>
        <v>Textures et niveaux IDDSI</v>
      </c>
      <c r="C276" s="319">
        <v>270</v>
      </c>
      <c r="D276" s="320" t="s">
        <v>2516</v>
      </c>
      <c r="E276" s="320">
        <v>154</v>
      </c>
      <c r="F276" s="320" t="s">
        <v>7372</v>
      </c>
      <c r="G276" s="320" t="s">
        <v>7373</v>
      </c>
      <c r="H276" s="320" t="s">
        <v>7374</v>
      </c>
      <c r="I276" s="320" t="s">
        <v>11071</v>
      </c>
      <c r="J276" s="320" t="s">
        <v>11072</v>
      </c>
      <c r="K276" s="320" t="s">
        <v>11073</v>
      </c>
      <c r="L276" s="320" t="s">
        <v>2873</v>
      </c>
      <c r="M276" s="320" t="s">
        <v>11073</v>
      </c>
      <c r="N276" s="320" t="s">
        <v>11073</v>
      </c>
      <c r="O276" s="320" t="s">
        <v>11073</v>
      </c>
      <c r="P276" s="320" t="s">
        <v>7382</v>
      </c>
      <c r="Q276" s="320" t="s">
        <v>7383</v>
      </c>
      <c r="R276" s="320" t="s">
        <v>7384</v>
      </c>
      <c r="S276" s="320" t="s">
        <v>11074</v>
      </c>
      <c r="T276" s="320" t="s">
        <v>11075</v>
      </c>
      <c r="U276" s="320" t="s">
        <v>11076</v>
      </c>
      <c r="V276" s="320" t="s">
        <v>11077</v>
      </c>
      <c r="W276" s="320" t="s">
        <v>11078</v>
      </c>
      <c r="X276" s="320" t="s">
        <v>11079</v>
      </c>
      <c r="Y276" s="320" t="s">
        <v>11080</v>
      </c>
      <c r="Z276" s="320" t="s">
        <v>11081</v>
      </c>
      <c r="AA276" s="320" t="s">
        <v>11082</v>
      </c>
      <c r="AB276" s="320" t="s">
        <v>11083</v>
      </c>
      <c r="AC276" s="320" t="s">
        <v>11084</v>
      </c>
      <c r="AD276" s="320" t="s">
        <v>11085</v>
      </c>
      <c r="AE276" s="320" t="s">
        <v>7397</v>
      </c>
      <c r="AF276" s="320" t="s">
        <v>11086</v>
      </c>
      <c r="AG276" s="320" t="s">
        <v>11087</v>
      </c>
      <c r="AH276" s="320" t="s">
        <v>11088</v>
      </c>
      <c r="AI276" s="320" t="s">
        <v>11089</v>
      </c>
      <c r="AJ276" s="320" t="s">
        <v>11090</v>
      </c>
      <c r="AK276" s="321" t="s">
        <v>11091</v>
      </c>
      <c r="AL276" s="322" t="s">
        <v>11092</v>
      </c>
    </row>
    <row r="277" spans="1:38" ht="15.75" x14ac:dyDescent="0.25">
      <c r="A277" s="318" t="s">
        <v>11072</v>
      </c>
      <c r="B277" s="296" t="str">
        <f t="shared" si="5"/>
        <v>Textures et niveaux IDDSI</v>
      </c>
      <c r="C277" s="319">
        <v>271</v>
      </c>
      <c r="D277" s="320" t="s">
        <v>2527</v>
      </c>
      <c r="E277" s="320">
        <v>155</v>
      </c>
      <c r="F277" s="320" t="s">
        <v>7372</v>
      </c>
      <c r="G277" s="320" t="s">
        <v>7373</v>
      </c>
      <c r="H277" s="320" t="s">
        <v>7374</v>
      </c>
      <c r="I277" s="320" t="s">
        <v>11071</v>
      </c>
      <c r="J277" s="320" t="s">
        <v>11072</v>
      </c>
      <c r="K277" s="320" t="s">
        <v>11094</v>
      </c>
      <c r="L277" s="320" t="s">
        <v>2873</v>
      </c>
      <c r="M277" s="320" t="s">
        <v>11094</v>
      </c>
      <c r="N277" s="320" t="s">
        <v>11094</v>
      </c>
      <c r="O277" s="320" t="s">
        <v>11094</v>
      </c>
      <c r="P277" s="320" t="s">
        <v>7382</v>
      </c>
      <c r="Q277" s="320" t="s">
        <v>7383</v>
      </c>
      <c r="R277" s="320" t="s">
        <v>7384</v>
      </c>
      <c r="S277" s="320" t="s">
        <v>11095</v>
      </c>
      <c r="T277" s="320" t="s">
        <v>11096</v>
      </c>
      <c r="U277" s="320" t="s">
        <v>11097</v>
      </c>
      <c r="V277" s="320" t="s">
        <v>11077</v>
      </c>
      <c r="W277" s="320" t="s">
        <v>11078</v>
      </c>
      <c r="X277" s="320" t="s">
        <v>11079</v>
      </c>
      <c r="Y277" s="320" t="s">
        <v>11080</v>
      </c>
      <c r="Z277" s="320" t="s">
        <v>11081</v>
      </c>
      <c r="AA277" s="320" t="s">
        <v>11082</v>
      </c>
      <c r="AB277" s="320" t="s">
        <v>11083</v>
      </c>
      <c r="AC277" s="320" t="s">
        <v>11084</v>
      </c>
      <c r="AD277" s="320" t="s">
        <v>11085</v>
      </c>
      <c r="AE277" s="320" t="s">
        <v>7397</v>
      </c>
      <c r="AF277" s="320" t="s">
        <v>11086</v>
      </c>
      <c r="AG277" s="320" t="s">
        <v>11087</v>
      </c>
      <c r="AH277" s="320" t="s">
        <v>11088</v>
      </c>
      <c r="AI277" s="320" t="s">
        <v>11089</v>
      </c>
      <c r="AJ277" s="320" t="s">
        <v>11090</v>
      </c>
      <c r="AK277" s="321" t="s">
        <v>11091</v>
      </c>
      <c r="AL277" s="322" t="s">
        <v>11092</v>
      </c>
    </row>
    <row r="278" spans="1:38" ht="15.75" x14ac:dyDescent="0.25">
      <c r="A278" s="318" t="s">
        <v>11392</v>
      </c>
      <c r="B278" s="296" t="str">
        <f t="shared" si="5"/>
        <v>Production cuisine, hygiène et PMS</v>
      </c>
      <c r="C278" s="319">
        <v>272</v>
      </c>
      <c r="D278" s="320" t="s">
        <v>2762</v>
      </c>
      <c r="E278" s="320">
        <v>175</v>
      </c>
      <c r="F278" s="320" t="s">
        <v>7372</v>
      </c>
      <c r="G278" s="320" t="s">
        <v>7753</v>
      </c>
      <c r="H278" s="320" t="s">
        <v>8645</v>
      </c>
      <c r="I278" s="320" t="s">
        <v>11391</v>
      </c>
      <c r="J278" s="320" t="s">
        <v>11392</v>
      </c>
      <c r="K278" s="320" t="s">
        <v>11393</v>
      </c>
      <c r="L278" s="320" t="s">
        <v>7663</v>
      </c>
      <c r="M278" s="320" t="s">
        <v>11394</v>
      </c>
      <c r="N278" s="320" t="s">
        <v>11395</v>
      </c>
      <c r="O278" s="320" t="s">
        <v>11393</v>
      </c>
      <c r="P278" s="320" t="s">
        <v>7382</v>
      </c>
      <c r="Q278" s="320" t="s">
        <v>7383</v>
      </c>
      <c r="R278" s="320" t="s">
        <v>7384</v>
      </c>
      <c r="S278" s="320" t="s">
        <v>11396</v>
      </c>
      <c r="T278" s="320" t="s">
        <v>11397</v>
      </c>
      <c r="U278" s="320" t="s">
        <v>11398</v>
      </c>
      <c r="V278" s="320" t="s">
        <v>11399</v>
      </c>
      <c r="W278" s="320" t="s">
        <v>11400</v>
      </c>
      <c r="X278" s="320" t="s">
        <v>11401</v>
      </c>
      <c r="Y278" s="320" t="s">
        <v>11402</v>
      </c>
      <c r="Z278" s="320" t="s">
        <v>11403</v>
      </c>
      <c r="AA278" s="320" t="s">
        <v>11404</v>
      </c>
      <c r="AB278" s="320" t="s">
        <v>11405</v>
      </c>
      <c r="AC278" s="320" t="s">
        <v>11406</v>
      </c>
      <c r="AD278" s="320" t="s">
        <v>11407</v>
      </c>
      <c r="AE278" s="320" t="s">
        <v>8664</v>
      </c>
      <c r="AF278" s="320" t="s">
        <v>11298</v>
      </c>
      <c r="AG278" s="320" t="s">
        <v>11299</v>
      </c>
      <c r="AH278" s="320" t="s">
        <v>11408</v>
      </c>
      <c r="AI278" s="320" t="s">
        <v>11409</v>
      </c>
      <c r="AJ278" s="320" t="s">
        <v>11410</v>
      </c>
      <c r="AK278" s="321" t="s">
        <v>11303</v>
      </c>
      <c r="AL278" s="322" t="s">
        <v>11392</v>
      </c>
    </row>
    <row r="279" spans="1:38" ht="15.75" x14ac:dyDescent="0.25">
      <c r="A279" s="318" t="s">
        <v>11421</v>
      </c>
      <c r="B279" s="296" t="str">
        <f t="shared" si="5"/>
        <v>Coordination cuisine, soins et salle</v>
      </c>
      <c r="C279" s="319">
        <v>273</v>
      </c>
      <c r="D279" s="320" t="s">
        <v>2786</v>
      </c>
      <c r="E279" s="320">
        <v>177</v>
      </c>
      <c r="F279" s="320" t="s">
        <v>7372</v>
      </c>
      <c r="G279" s="320" t="s">
        <v>7753</v>
      </c>
      <c r="H279" s="320" t="s">
        <v>9769</v>
      </c>
      <c r="I279" s="320" t="s">
        <v>11196</v>
      </c>
      <c r="J279" s="320" t="s">
        <v>11421</v>
      </c>
      <c r="K279" s="320" t="s">
        <v>11422</v>
      </c>
      <c r="L279" s="320" t="s">
        <v>7663</v>
      </c>
      <c r="M279" s="320" t="s">
        <v>11423</v>
      </c>
      <c r="N279" s="320" t="s">
        <v>11424</v>
      </c>
      <c r="O279" s="320" t="s">
        <v>11422</v>
      </c>
      <c r="P279" s="320" t="s">
        <v>7382</v>
      </c>
      <c r="Q279" s="320" t="s">
        <v>7383</v>
      </c>
      <c r="R279" s="320" t="s">
        <v>7384</v>
      </c>
      <c r="S279" s="320" t="s">
        <v>11425</v>
      </c>
      <c r="T279" s="320" t="s">
        <v>11426</v>
      </c>
      <c r="U279" s="320" t="s">
        <v>11427</v>
      </c>
      <c r="V279" s="320" t="s">
        <v>11202</v>
      </c>
      <c r="W279" s="320" t="s">
        <v>11203</v>
      </c>
      <c r="X279" s="320" t="s">
        <v>11204</v>
      </c>
      <c r="Y279" s="320" t="s">
        <v>11205</v>
      </c>
      <c r="Z279" s="320" t="s">
        <v>11206</v>
      </c>
      <c r="AA279" s="320" t="s">
        <v>11207</v>
      </c>
      <c r="AB279" s="320" t="s">
        <v>11208</v>
      </c>
      <c r="AC279" s="320" t="s">
        <v>11209</v>
      </c>
      <c r="AD279" s="320" t="s">
        <v>11210</v>
      </c>
      <c r="AE279" s="320" t="s">
        <v>11018</v>
      </c>
      <c r="AF279" s="320" t="s">
        <v>11298</v>
      </c>
      <c r="AG279" s="320" t="s">
        <v>11299</v>
      </c>
      <c r="AH279" s="320" t="s">
        <v>11428</v>
      </c>
      <c r="AI279" s="320" t="s">
        <v>11429</v>
      </c>
      <c r="AJ279" s="320" t="s">
        <v>11430</v>
      </c>
      <c r="AK279" s="321" t="s">
        <v>11303</v>
      </c>
      <c r="AL279" s="322" t="s">
        <v>11421</v>
      </c>
    </row>
    <row r="280" spans="1:38" ht="15.75" x14ac:dyDescent="0.25">
      <c r="A280" s="318" t="s">
        <v>13178</v>
      </c>
      <c r="B280" s="296" t="str">
        <f t="shared" si="5"/>
        <v>Validation, formation et tutorat</v>
      </c>
      <c r="C280" s="319">
        <v>274</v>
      </c>
      <c r="D280" s="320" t="s">
        <v>13175</v>
      </c>
      <c r="E280" s="320">
        <v>278</v>
      </c>
      <c r="F280" s="320" t="s">
        <v>11686</v>
      </c>
      <c r="G280" s="320" t="s">
        <v>11687</v>
      </c>
      <c r="H280" s="320" t="s">
        <v>13176</v>
      </c>
      <c r="I280" s="320" t="s">
        <v>13177</v>
      </c>
      <c r="J280" s="320" t="s">
        <v>13178</v>
      </c>
      <c r="K280" s="320" t="s">
        <v>13179</v>
      </c>
      <c r="L280" s="320" t="s">
        <v>13180</v>
      </c>
      <c r="M280" s="320" t="s">
        <v>13181</v>
      </c>
      <c r="N280" s="320" t="s">
        <v>13182</v>
      </c>
      <c r="O280" s="320" t="s">
        <v>13183</v>
      </c>
      <c r="P280" s="320" t="s">
        <v>11695</v>
      </c>
      <c r="Q280" s="320" t="s">
        <v>11696</v>
      </c>
      <c r="R280" s="320" t="s">
        <v>11697</v>
      </c>
      <c r="S280" s="320" t="s">
        <v>13184</v>
      </c>
      <c r="T280" s="320" t="s">
        <v>13185</v>
      </c>
      <c r="U280" s="320" t="s">
        <v>13186</v>
      </c>
      <c r="V280" s="320" t="s">
        <v>13187</v>
      </c>
      <c r="W280" s="320" t="s">
        <v>11702</v>
      </c>
      <c r="X280" s="320" t="s">
        <v>11703</v>
      </c>
      <c r="Y280" s="320" t="s">
        <v>13188</v>
      </c>
      <c r="Z280" s="320" t="s">
        <v>11705</v>
      </c>
      <c r="AA280" s="320" t="s">
        <v>11706</v>
      </c>
      <c r="AB280" s="320" t="s">
        <v>13189</v>
      </c>
      <c r="AC280" s="320" t="s">
        <v>11708</v>
      </c>
      <c r="AD280" s="320" t="s">
        <v>11709</v>
      </c>
      <c r="AE280" s="320" t="s">
        <v>13190</v>
      </c>
      <c r="AF280" s="320" t="s">
        <v>11711</v>
      </c>
      <c r="AG280" s="320" t="s">
        <v>13191</v>
      </c>
      <c r="AH280" s="320" t="s">
        <v>13192</v>
      </c>
      <c r="AI280" s="320" t="s">
        <v>13193</v>
      </c>
      <c r="AJ280" s="320" t="s">
        <v>13194</v>
      </c>
      <c r="AK280" s="321" t="s">
        <v>11847</v>
      </c>
      <c r="AL280" s="322" t="s">
        <v>13195</v>
      </c>
    </row>
    <row r="281" spans="1:38" ht="15.75" x14ac:dyDescent="0.25">
      <c r="A281" s="318" t="s">
        <v>13178</v>
      </c>
      <c r="B281" s="296" t="str">
        <f t="shared" si="5"/>
        <v>Validation, formation et tutorat</v>
      </c>
      <c r="C281" s="319">
        <v>275</v>
      </c>
      <c r="D281" s="320" t="s">
        <v>13196</v>
      </c>
      <c r="E281" s="320">
        <v>279</v>
      </c>
      <c r="F281" s="320" t="s">
        <v>11686</v>
      </c>
      <c r="G281" s="320" t="s">
        <v>11687</v>
      </c>
      <c r="H281" s="320" t="s">
        <v>13176</v>
      </c>
      <c r="I281" s="320" t="s">
        <v>13177</v>
      </c>
      <c r="J281" s="320" t="s">
        <v>13178</v>
      </c>
      <c r="K281" s="320" t="s">
        <v>13197</v>
      </c>
      <c r="L281" s="320" t="s">
        <v>13180</v>
      </c>
      <c r="M281" s="320" t="s">
        <v>13198</v>
      </c>
      <c r="N281" s="320" t="s">
        <v>13182</v>
      </c>
      <c r="O281" s="320" t="s">
        <v>13199</v>
      </c>
      <c r="P281" s="320" t="s">
        <v>11695</v>
      </c>
      <c r="Q281" s="320" t="s">
        <v>11696</v>
      </c>
      <c r="R281" s="320" t="s">
        <v>11697</v>
      </c>
      <c r="S281" s="320" t="s">
        <v>13200</v>
      </c>
      <c r="T281" s="320" t="s">
        <v>13201</v>
      </c>
      <c r="U281" s="320" t="s">
        <v>13202</v>
      </c>
      <c r="V281" s="320" t="s">
        <v>13203</v>
      </c>
      <c r="W281" s="320" t="s">
        <v>11702</v>
      </c>
      <c r="X281" s="320" t="s">
        <v>11703</v>
      </c>
      <c r="Y281" s="320" t="s">
        <v>13204</v>
      </c>
      <c r="Z281" s="320" t="s">
        <v>11705</v>
      </c>
      <c r="AA281" s="320" t="s">
        <v>11706</v>
      </c>
      <c r="AB281" s="320" t="s">
        <v>13205</v>
      </c>
      <c r="AC281" s="320" t="s">
        <v>11708</v>
      </c>
      <c r="AD281" s="320" t="s">
        <v>11709</v>
      </c>
      <c r="AE281" s="320" t="s">
        <v>13190</v>
      </c>
      <c r="AF281" s="320" t="s">
        <v>11711</v>
      </c>
      <c r="AG281" s="320" t="s">
        <v>13206</v>
      </c>
      <c r="AH281" s="320" t="s">
        <v>13207</v>
      </c>
      <c r="AI281" s="320" t="s">
        <v>13208</v>
      </c>
      <c r="AJ281" s="320" t="s">
        <v>13209</v>
      </c>
      <c r="AK281" s="321" t="s">
        <v>11847</v>
      </c>
      <c r="AL281" s="322" t="s">
        <v>13210</v>
      </c>
    </row>
    <row r="282" spans="1:38" ht="15.75" x14ac:dyDescent="0.25">
      <c r="A282" s="318" t="s">
        <v>13178</v>
      </c>
      <c r="B282" s="296" t="str">
        <f t="shared" si="5"/>
        <v>Validation, formation et tutorat</v>
      </c>
      <c r="C282" s="319">
        <v>276</v>
      </c>
      <c r="D282" s="320" t="s">
        <v>13211</v>
      </c>
      <c r="E282" s="320">
        <v>280</v>
      </c>
      <c r="F282" s="320" t="s">
        <v>11686</v>
      </c>
      <c r="G282" s="320" t="s">
        <v>11687</v>
      </c>
      <c r="H282" s="320" t="s">
        <v>13176</v>
      </c>
      <c r="I282" s="320" t="s">
        <v>13177</v>
      </c>
      <c r="J282" s="320" t="s">
        <v>13178</v>
      </c>
      <c r="K282" s="320" t="s">
        <v>13212</v>
      </c>
      <c r="L282" s="320" t="s">
        <v>13180</v>
      </c>
      <c r="M282" s="320" t="s">
        <v>13213</v>
      </c>
      <c r="N282" s="320" t="s">
        <v>13182</v>
      </c>
      <c r="O282" s="320" t="s">
        <v>13214</v>
      </c>
      <c r="P282" s="320" t="s">
        <v>11695</v>
      </c>
      <c r="Q282" s="320" t="s">
        <v>11696</v>
      </c>
      <c r="R282" s="320" t="s">
        <v>11697</v>
      </c>
      <c r="S282" s="320" t="s">
        <v>13215</v>
      </c>
      <c r="T282" s="320" t="s">
        <v>13216</v>
      </c>
      <c r="U282" s="320" t="s">
        <v>13217</v>
      </c>
      <c r="V282" s="320" t="s">
        <v>13218</v>
      </c>
      <c r="W282" s="320" t="s">
        <v>11702</v>
      </c>
      <c r="X282" s="320" t="s">
        <v>11703</v>
      </c>
      <c r="Y282" s="320" t="s">
        <v>13219</v>
      </c>
      <c r="Z282" s="320" t="s">
        <v>11705</v>
      </c>
      <c r="AA282" s="320" t="s">
        <v>11706</v>
      </c>
      <c r="AB282" s="320" t="s">
        <v>13220</v>
      </c>
      <c r="AC282" s="320" t="s">
        <v>11708</v>
      </c>
      <c r="AD282" s="320" t="s">
        <v>11709</v>
      </c>
      <c r="AE282" s="320" t="s">
        <v>13190</v>
      </c>
      <c r="AF282" s="320" t="s">
        <v>11711</v>
      </c>
      <c r="AG282" s="320" t="s">
        <v>13221</v>
      </c>
      <c r="AH282" s="320" t="s">
        <v>13222</v>
      </c>
      <c r="AI282" s="320" t="s">
        <v>13223</v>
      </c>
      <c r="AJ282" s="320" t="s">
        <v>13224</v>
      </c>
      <c r="AK282" s="321" t="s">
        <v>11847</v>
      </c>
      <c r="AL282" s="322" t="s">
        <v>13225</v>
      </c>
    </row>
    <row r="283" spans="1:38" ht="15.75" x14ac:dyDescent="0.25">
      <c r="A283" s="318" t="s">
        <v>13178</v>
      </c>
      <c r="B283" s="296" t="str">
        <f t="shared" si="5"/>
        <v>Validation, formation et tutorat</v>
      </c>
      <c r="C283" s="319">
        <v>277</v>
      </c>
      <c r="D283" s="320" t="s">
        <v>13226</v>
      </c>
      <c r="E283" s="320">
        <v>281</v>
      </c>
      <c r="F283" s="320" t="s">
        <v>11686</v>
      </c>
      <c r="G283" s="320" t="s">
        <v>11687</v>
      </c>
      <c r="H283" s="320" t="s">
        <v>13176</v>
      </c>
      <c r="I283" s="320" t="s">
        <v>13177</v>
      </c>
      <c r="J283" s="320" t="s">
        <v>13178</v>
      </c>
      <c r="K283" s="320" t="s">
        <v>13227</v>
      </c>
      <c r="L283" s="320" t="s">
        <v>13228</v>
      </c>
      <c r="M283" s="320" t="s">
        <v>13229</v>
      </c>
      <c r="N283" s="320" t="s">
        <v>13230</v>
      </c>
      <c r="O283" s="320" t="s">
        <v>13231</v>
      </c>
      <c r="P283" s="320" t="s">
        <v>11695</v>
      </c>
      <c r="Q283" s="320" t="s">
        <v>11696</v>
      </c>
      <c r="R283" s="320" t="s">
        <v>11697</v>
      </c>
      <c r="S283" s="320" t="s">
        <v>13232</v>
      </c>
      <c r="T283" s="320" t="s">
        <v>13233</v>
      </c>
      <c r="U283" s="320" t="s">
        <v>13234</v>
      </c>
      <c r="V283" s="320" t="s">
        <v>12773</v>
      </c>
      <c r="W283" s="320" t="s">
        <v>11702</v>
      </c>
      <c r="X283" s="320" t="s">
        <v>11703</v>
      </c>
      <c r="Y283" s="320" t="s">
        <v>13235</v>
      </c>
      <c r="Z283" s="320" t="s">
        <v>11705</v>
      </c>
      <c r="AA283" s="320" t="s">
        <v>11706</v>
      </c>
      <c r="AB283" s="320" t="s">
        <v>13236</v>
      </c>
      <c r="AC283" s="320" t="s">
        <v>11708</v>
      </c>
      <c r="AD283" s="320" t="s">
        <v>11709</v>
      </c>
      <c r="AE283" s="320" t="s">
        <v>13190</v>
      </c>
      <c r="AF283" s="320" t="s">
        <v>11711</v>
      </c>
      <c r="AG283" s="320" t="s">
        <v>13237</v>
      </c>
      <c r="AH283" s="320" t="s">
        <v>13238</v>
      </c>
      <c r="AI283" s="320" t="s">
        <v>13239</v>
      </c>
      <c r="AJ283" s="320" t="s">
        <v>13240</v>
      </c>
      <c r="AK283" s="321" t="s">
        <v>11847</v>
      </c>
      <c r="AL283" s="322" t="s">
        <v>13241</v>
      </c>
    </row>
    <row r="284" spans="1:38" ht="15.75" x14ac:dyDescent="0.25">
      <c r="A284" s="318" t="s">
        <v>13178</v>
      </c>
      <c r="B284" s="296" t="str">
        <f t="shared" si="5"/>
        <v>Validation, formation et tutorat</v>
      </c>
      <c r="C284" s="319">
        <v>278</v>
      </c>
      <c r="D284" s="320" t="s">
        <v>13242</v>
      </c>
      <c r="E284" s="320">
        <v>282</v>
      </c>
      <c r="F284" s="320" t="s">
        <v>11686</v>
      </c>
      <c r="G284" s="320" t="s">
        <v>11687</v>
      </c>
      <c r="H284" s="320" t="s">
        <v>13176</v>
      </c>
      <c r="I284" s="320" t="s">
        <v>13177</v>
      </c>
      <c r="J284" s="320" t="s">
        <v>13178</v>
      </c>
      <c r="K284" s="320" t="s">
        <v>13243</v>
      </c>
      <c r="L284" s="320" t="s">
        <v>12868</v>
      </c>
      <c r="M284" s="320" t="s">
        <v>13244</v>
      </c>
      <c r="N284" s="320" t="s">
        <v>12870</v>
      </c>
      <c r="O284" s="320" t="s">
        <v>13245</v>
      </c>
      <c r="P284" s="320" t="s">
        <v>11695</v>
      </c>
      <c r="Q284" s="320" t="s">
        <v>11696</v>
      </c>
      <c r="R284" s="320" t="s">
        <v>11697</v>
      </c>
      <c r="S284" s="320" t="s">
        <v>13246</v>
      </c>
      <c r="T284" s="320" t="s">
        <v>13247</v>
      </c>
      <c r="U284" s="320" t="s">
        <v>13248</v>
      </c>
      <c r="V284" s="320" t="s">
        <v>13249</v>
      </c>
      <c r="W284" s="320" t="s">
        <v>11702</v>
      </c>
      <c r="X284" s="320" t="s">
        <v>11703</v>
      </c>
      <c r="Y284" s="320" t="s">
        <v>13250</v>
      </c>
      <c r="Z284" s="320" t="s">
        <v>11705</v>
      </c>
      <c r="AA284" s="320" t="s">
        <v>11706</v>
      </c>
      <c r="AB284" s="320" t="s">
        <v>13251</v>
      </c>
      <c r="AC284" s="320" t="s">
        <v>11708</v>
      </c>
      <c r="AD284" s="320" t="s">
        <v>11709</v>
      </c>
      <c r="AE284" s="320" t="s">
        <v>13190</v>
      </c>
      <c r="AF284" s="320" t="s">
        <v>11711</v>
      </c>
      <c r="AG284" s="320" t="s">
        <v>13252</v>
      </c>
      <c r="AH284" s="320" t="s">
        <v>13253</v>
      </c>
      <c r="AI284" s="320" t="s">
        <v>13254</v>
      </c>
      <c r="AJ284" s="320" t="s">
        <v>13255</v>
      </c>
      <c r="AK284" s="321" t="s">
        <v>11847</v>
      </c>
      <c r="AL284" s="322" t="s">
        <v>13256</v>
      </c>
    </row>
    <row r="285" spans="1:38" ht="15.75" x14ac:dyDescent="0.25">
      <c r="A285" s="318" t="s">
        <v>13178</v>
      </c>
      <c r="B285" s="296" t="str">
        <f t="shared" si="5"/>
        <v>Validation, formation et tutorat</v>
      </c>
      <c r="C285" s="319">
        <v>279</v>
      </c>
      <c r="D285" s="320" t="s">
        <v>13257</v>
      </c>
      <c r="E285" s="320">
        <v>283</v>
      </c>
      <c r="F285" s="320" t="s">
        <v>11686</v>
      </c>
      <c r="G285" s="320" t="s">
        <v>11687</v>
      </c>
      <c r="H285" s="320" t="s">
        <v>13176</v>
      </c>
      <c r="I285" s="320" t="s">
        <v>13177</v>
      </c>
      <c r="J285" s="320" t="s">
        <v>13178</v>
      </c>
      <c r="K285" s="320" t="s">
        <v>13258</v>
      </c>
      <c r="L285" s="320" t="s">
        <v>13259</v>
      </c>
      <c r="M285" s="320" t="s">
        <v>13260</v>
      </c>
      <c r="N285" s="320" t="s">
        <v>13261</v>
      </c>
      <c r="O285" s="320" t="s">
        <v>13262</v>
      </c>
      <c r="P285" s="320" t="s">
        <v>11695</v>
      </c>
      <c r="Q285" s="320" t="s">
        <v>11696</v>
      </c>
      <c r="R285" s="320" t="s">
        <v>11697</v>
      </c>
      <c r="S285" s="320" t="s">
        <v>13263</v>
      </c>
      <c r="T285" s="320" t="s">
        <v>13264</v>
      </c>
      <c r="U285" s="320" t="s">
        <v>13265</v>
      </c>
      <c r="V285" s="320" t="s">
        <v>13266</v>
      </c>
      <c r="W285" s="320" t="s">
        <v>11702</v>
      </c>
      <c r="X285" s="320" t="s">
        <v>11703</v>
      </c>
      <c r="Y285" s="320" t="s">
        <v>13267</v>
      </c>
      <c r="Z285" s="320" t="s">
        <v>11705</v>
      </c>
      <c r="AA285" s="320" t="s">
        <v>11706</v>
      </c>
      <c r="AB285" s="320" t="s">
        <v>13268</v>
      </c>
      <c r="AC285" s="320" t="s">
        <v>11708</v>
      </c>
      <c r="AD285" s="320" t="s">
        <v>11709</v>
      </c>
      <c r="AE285" s="320" t="s">
        <v>13190</v>
      </c>
      <c r="AF285" s="320" t="s">
        <v>11711</v>
      </c>
      <c r="AG285" s="320" t="s">
        <v>13269</v>
      </c>
      <c r="AH285" s="320" t="s">
        <v>13270</v>
      </c>
      <c r="AI285" s="320" t="s">
        <v>13271</v>
      </c>
      <c r="AJ285" s="320" t="s">
        <v>13272</v>
      </c>
      <c r="AK285" s="321" t="s">
        <v>11847</v>
      </c>
      <c r="AL285" s="322" t="s">
        <v>13273</v>
      </c>
    </row>
    <row r="286" spans="1:38" ht="15.75" x14ac:dyDescent="0.25">
      <c r="A286" s="318" t="s">
        <v>13178</v>
      </c>
      <c r="B286" s="296" t="str">
        <f t="shared" si="5"/>
        <v>Validation, formation et tutorat</v>
      </c>
      <c r="C286" s="319">
        <v>280</v>
      </c>
      <c r="D286" s="320" t="s">
        <v>13274</v>
      </c>
      <c r="E286" s="320">
        <v>284</v>
      </c>
      <c r="F286" s="320" t="s">
        <v>11686</v>
      </c>
      <c r="G286" s="320" t="s">
        <v>11687</v>
      </c>
      <c r="H286" s="320" t="s">
        <v>13176</v>
      </c>
      <c r="I286" s="320" t="s">
        <v>13177</v>
      </c>
      <c r="J286" s="320" t="s">
        <v>13178</v>
      </c>
      <c r="K286" s="320" t="s">
        <v>13275</v>
      </c>
      <c r="L286" s="320" t="s">
        <v>13276</v>
      </c>
      <c r="M286" s="320" t="s">
        <v>13277</v>
      </c>
      <c r="N286" s="320" t="s">
        <v>13278</v>
      </c>
      <c r="O286" s="320" t="s">
        <v>13279</v>
      </c>
      <c r="P286" s="320" t="s">
        <v>11695</v>
      </c>
      <c r="Q286" s="320" t="s">
        <v>11696</v>
      </c>
      <c r="R286" s="320" t="s">
        <v>11697</v>
      </c>
      <c r="S286" s="320" t="s">
        <v>13280</v>
      </c>
      <c r="T286" s="320" t="s">
        <v>13281</v>
      </c>
      <c r="U286" s="320" t="s">
        <v>13282</v>
      </c>
      <c r="V286" s="320" t="s">
        <v>13283</v>
      </c>
      <c r="W286" s="320" t="s">
        <v>11702</v>
      </c>
      <c r="X286" s="320" t="s">
        <v>11703</v>
      </c>
      <c r="Y286" s="320" t="s">
        <v>13284</v>
      </c>
      <c r="Z286" s="320" t="s">
        <v>11705</v>
      </c>
      <c r="AA286" s="320" t="s">
        <v>11706</v>
      </c>
      <c r="AB286" s="320" t="s">
        <v>13285</v>
      </c>
      <c r="AC286" s="320" t="s">
        <v>11708</v>
      </c>
      <c r="AD286" s="320" t="s">
        <v>11709</v>
      </c>
      <c r="AE286" s="320" t="s">
        <v>13190</v>
      </c>
      <c r="AF286" s="320" t="s">
        <v>11711</v>
      </c>
      <c r="AG286" s="320" t="s">
        <v>13286</v>
      </c>
      <c r="AH286" s="320" t="s">
        <v>13287</v>
      </c>
      <c r="AI286" s="320" t="s">
        <v>13288</v>
      </c>
      <c r="AJ286" s="320" t="s">
        <v>13289</v>
      </c>
      <c r="AK286" s="321" t="s">
        <v>11847</v>
      </c>
      <c r="AL286" s="322" t="s">
        <v>13290</v>
      </c>
    </row>
    <row r="287" spans="1:38" ht="15.75" x14ac:dyDescent="0.25">
      <c r="A287" s="318" t="s">
        <v>13178</v>
      </c>
      <c r="B287" s="296" t="str">
        <f t="shared" si="5"/>
        <v>Validation, formation et tutorat</v>
      </c>
      <c r="C287" s="319">
        <v>281</v>
      </c>
      <c r="D287" s="320" t="s">
        <v>13291</v>
      </c>
      <c r="E287" s="320">
        <v>285</v>
      </c>
      <c r="F287" s="320" t="s">
        <v>11686</v>
      </c>
      <c r="G287" s="320" t="s">
        <v>11687</v>
      </c>
      <c r="H287" s="320" t="s">
        <v>13176</v>
      </c>
      <c r="I287" s="320" t="s">
        <v>13177</v>
      </c>
      <c r="J287" s="320" t="s">
        <v>13178</v>
      </c>
      <c r="K287" s="320" t="s">
        <v>13292</v>
      </c>
      <c r="L287" s="320" t="s">
        <v>13006</v>
      </c>
      <c r="M287" s="320" t="s">
        <v>13293</v>
      </c>
      <c r="N287" s="320" t="s">
        <v>13008</v>
      </c>
      <c r="O287" s="320" t="s">
        <v>13294</v>
      </c>
      <c r="P287" s="320" t="s">
        <v>11695</v>
      </c>
      <c r="Q287" s="320" t="s">
        <v>11696</v>
      </c>
      <c r="R287" s="320" t="s">
        <v>11697</v>
      </c>
      <c r="S287" s="320" t="s">
        <v>13295</v>
      </c>
      <c r="T287" s="320" t="s">
        <v>13296</v>
      </c>
      <c r="U287" s="320" t="s">
        <v>13297</v>
      </c>
      <c r="V287" s="320" t="s">
        <v>13298</v>
      </c>
      <c r="W287" s="320" t="s">
        <v>11702</v>
      </c>
      <c r="X287" s="320" t="s">
        <v>11703</v>
      </c>
      <c r="Y287" s="320" t="s">
        <v>13299</v>
      </c>
      <c r="Z287" s="320" t="s">
        <v>11705</v>
      </c>
      <c r="AA287" s="320" t="s">
        <v>11706</v>
      </c>
      <c r="AB287" s="320" t="s">
        <v>13300</v>
      </c>
      <c r="AC287" s="320" t="s">
        <v>11708</v>
      </c>
      <c r="AD287" s="320" t="s">
        <v>11709</v>
      </c>
      <c r="AE287" s="320" t="s">
        <v>13190</v>
      </c>
      <c r="AF287" s="320" t="s">
        <v>11711</v>
      </c>
      <c r="AG287" s="320" t="s">
        <v>13301</v>
      </c>
      <c r="AH287" s="320" t="s">
        <v>13302</v>
      </c>
      <c r="AI287" s="320" t="s">
        <v>13303</v>
      </c>
      <c r="AJ287" s="320" t="s">
        <v>13304</v>
      </c>
      <c r="AK287" s="321" t="s">
        <v>11847</v>
      </c>
      <c r="AL287" s="322" t="s">
        <v>13305</v>
      </c>
    </row>
    <row r="288" spans="1:38" ht="15.75" x14ac:dyDescent="0.25">
      <c r="A288" s="318" t="s">
        <v>10869</v>
      </c>
      <c r="B288" s="296" t="str">
        <f t="shared" si="5"/>
        <v>Autonomie, outils et manger-main</v>
      </c>
      <c r="C288" s="319">
        <v>282</v>
      </c>
      <c r="D288" s="320" t="s">
        <v>2407</v>
      </c>
      <c r="E288" s="320">
        <v>145</v>
      </c>
      <c r="F288" s="320" t="s">
        <v>7372</v>
      </c>
      <c r="G288" s="320" t="s">
        <v>7373</v>
      </c>
      <c r="H288" s="320" t="s">
        <v>10799</v>
      </c>
      <c r="I288" s="320" t="s">
        <v>10800</v>
      </c>
      <c r="J288" s="320" t="s">
        <v>10869</v>
      </c>
      <c r="K288" s="320" t="s">
        <v>10870</v>
      </c>
      <c r="L288" s="320" t="s">
        <v>7663</v>
      </c>
      <c r="M288" s="320" t="s">
        <v>10871</v>
      </c>
      <c r="N288" s="320" t="s">
        <v>10872</v>
      </c>
      <c r="O288" s="320" t="s">
        <v>10873</v>
      </c>
      <c r="P288" s="320" t="s">
        <v>7382</v>
      </c>
      <c r="Q288" s="320" t="s">
        <v>7383</v>
      </c>
      <c r="R288" s="320" t="s">
        <v>7384</v>
      </c>
      <c r="S288" s="320" t="s">
        <v>10874</v>
      </c>
      <c r="T288" s="320" t="s">
        <v>10875</v>
      </c>
      <c r="U288" s="320" t="s">
        <v>10876</v>
      </c>
      <c r="V288" s="320" t="s">
        <v>10877</v>
      </c>
      <c r="W288" s="320" t="s">
        <v>10878</v>
      </c>
      <c r="X288" s="320" t="s">
        <v>10879</v>
      </c>
      <c r="Y288" s="320" t="s">
        <v>10880</v>
      </c>
      <c r="Z288" s="320" t="s">
        <v>10881</v>
      </c>
      <c r="AA288" s="320" t="s">
        <v>10882</v>
      </c>
      <c r="AB288" s="320" t="s">
        <v>10883</v>
      </c>
      <c r="AC288" s="320" t="s">
        <v>10884</v>
      </c>
      <c r="AD288" s="320" t="s">
        <v>10885</v>
      </c>
      <c r="AE288" s="320" t="s">
        <v>10818</v>
      </c>
      <c r="AF288" s="320" t="s">
        <v>10886</v>
      </c>
      <c r="AG288" s="320" t="s">
        <v>9230</v>
      </c>
      <c r="AH288" s="320" t="s">
        <v>10887</v>
      </c>
      <c r="AI288" s="320" t="s">
        <v>10888</v>
      </c>
      <c r="AJ288" s="320" t="s">
        <v>10889</v>
      </c>
      <c r="AK288" s="321" t="s">
        <v>7778</v>
      </c>
      <c r="AL288" s="322" t="s">
        <v>10890</v>
      </c>
    </row>
    <row r="289" spans="1:38" ht="15.75" x14ac:dyDescent="0.25">
      <c r="A289" s="318" t="s">
        <v>8179</v>
      </c>
      <c r="B289" s="296" t="str">
        <f t="shared" si="5"/>
        <v>Santé, nutrition et hydratation</v>
      </c>
      <c r="C289" s="319">
        <v>283</v>
      </c>
      <c r="D289" s="320" t="s">
        <v>569</v>
      </c>
      <c r="E289" s="320">
        <v>29</v>
      </c>
      <c r="F289" s="320" t="s">
        <v>7372</v>
      </c>
      <c r="G289" s="320" t="s">
        <v>7373</v>
      </c>
      <c r="H289" s="320" t="s">
        <v>8083</v>
      </c>
      <c r="I289" s="320" t="s">
        <v>8084</v>
      </c>
      <c r="J289" s="320" t="s">
        <v>8179</v>
      </c>
      <c r="K289" s="320" t="s">
        <v>8180</v>
      </c>
      <c r="L289" s="320" t="s">
        <v>7663</v>
      </c>
      <c r="M289" s="320" t="s">
        <v>8181</v>
      </c>
      <c r="N289" s="320" t="s">
        <v>8182</v>
      </c>
      <c r="O289" s="320" t="s">
        <v>8183</v>
      </c>
      <c r="P289" s="320" t="s">
        <v>7382</v>
      </c>
      <c r="Q289" s="320" t="s">
        <v>7383</v>
      </c>
      <c r="R289" s="320" t="s">
        <v>7384</v>
      </c>
      <c r="S289" s="320" t="s">
        <v>8184</v>
      </c>
      <c r="T289" s="320" t="s">
        <v>8185</v>
      </c>
      <c r="U289" s="320" t="s">
        <v>8186</v>
      </c>
      <c r="V289" s="320" t="s">
        <v>8187</v>
      </c>
      <c r="W289" s="320" t="s">
        <v>8188</v>
      </c>
      <c r="X289" s="320" t="s">
        <v>8189</v>
      </c>
      <c r="Y289" s="320" t="s">
        <v>8190</v>
      </c>
      <c r="Z289" s="320" t="s">
        <v>8191</v>
      </c>
      <c r="AA289" s="320" t="s">
        <v>8192</v>
      </c>
      <c r="AB289" s="320" t="s">
        <v>8193</v>
      </c>
      <c r="AC289" s="320" t="s">
        <v>8194</v>
      </c>
      <c r="AD289" s="320" t="s">
        <v>8195</v>
      </c>
      <c r="AE289" s="320" t="s">
        <v>8102</v>
      </c>
      <c r="AF289" s="320" t="s">
        <v>8103</v>
      </c>
      <c r="AG289" s="320" t="s">
        <v>8196</v>
      </c>
      <c r="AH289" s="320" t="s">
        <v>8197</v>
      </c>
      <c r="AI289" s="320" t="s">
        <v>8198</v>
      </c>
      <c r="AJ289" s="320" t="s">
        <v>8199</v>
      </c>
      <c r="AK289" s="321" t="s">
        <v>7778</v>
      </c>
      <c r="AL289" s="322" t="s">
        <v>8200</v>
      </c>
    </row>
    <row r="290" spans="1:38" ht="15.75" x14ac:dyDescent="0.25">
      <c r="A290" s="318" t="s">
        <v>9948</v>
      </c>
      <c r="B290" s="296" t="str">
        <f t="shared" si="5"/>
        <v>Coordination cuisine, soins et salle</v>
      </c>
      <c r="C290" s="319">
        <v>284</v>
      </c>
      <c r="D290" s="320" t="s">
        <v>1848</v>
      </c>
      <c r="E290" s="320">
        <v>105</v>
      </c>
      <c r="F290" s="320" t="s">
        <v>7372</v>
      </c>
      <c r="G290" s="320" t="s">
        <v>7373</v>
      </c>
      <c r="H290" s="320" t="s">
        <v>9769</v>
      </c>
      <c r="I290" s="320" t="s">
        <v>9770</v>
      </c>
      <c r="J290" s="320" t="s">
        <v>9948</v>
      </c>
      <c r="K290" s="320" t="s">
        <v>9949</v>
      </c>
      <c r="L290" s="320" t="s">
        <v>7663</v>
      </c>
      <c r="M290" s="320" t="s">
        <v>9950</v>
      </c>
      <c r="N290" s="320" t="s">
        <v>9951</v>
      </c>
      <c r="O290" s="320" t="s">
        <v>9952</v>
      </c>
      <c r="P290" s="320" t="s">
        <v>7382</v>
      </c>
      <c r="Q290" s="320" t="s">
        <v>7383</v>
      </c>
      <c r="R290" s="320" t="s">
        <v>7384</v>
      </c>
      <c r="S290" s="320" t="s">
        <v>9953</v>
      </c>
      <c r="T290" s="320" t="s">
        <v>9954</v>
      </c>
      <c r="U290" s="320" t="s">
        <v>9955</v>
      </c>
      <c r="V290" s="320" t="s">
        <v>9956</v>
      </c>
      <c r="W290" s="320" t="s">
        <v>9957</v>
      </c>
      <c r="X290" s="320" t="s">
        <v>9958</v>
      </c>
      <c r="Y290" s="320" t="s">
        <v>9959</v>
      </c>
      <c r="Z290" s="320" t="s">
        <v>9960</v>
      </c>
      <c r="AA290" s="320" t="s">
        <v>9961</v>
      </c>
      <c r="AB290" s="320" t="s">
        <v>9962</v>
      </c>
      <c r="AC290" s="320" t="s">
        <v>9963</v>
      </c>
      <c r="AD290" s="320" t="s">
        <v>9964</v>
      </c>
      <c r="AE290" s="320" t="s">
        <v>8266</v>
      </c>
      <c r="AF290" s="320" t="s">
        <v>9965</v>
      </c>
      <c r="AG290" s="320" t="s">
        <v>9230</v>
      </c>
      <c r="AH290" s="320" t="s">
        <v>9966</v>
      </c>
      <c r="AI290" s="320" t="s">
        <v>9967</v>
      </c>
      <c r="AJ290" s="320" t="s">
        <v>9968</v>
      </c>
      <c r="AK290" s="321" t="s">
        <v>7778</v>
      </c>
      <c r="AL290" s="322" t="s">
        <v>9969</v>
      </c>
    </row>
    <row r="291" spans="1:38" ht="15.75" x14ac:dyDescent="0.25">
      <c r="A291" s="318" t="s">
        <v>10503</v>
      </c>
      <c r="B291" s="296" t="str">
        <f t="shared" si="5"/>
        <v>Cadre réglementaire et ESMS</v>
      </c>
      <c r="C291" s="319">
        <v>285</v>
      </c>
      <c r="D291" s="320" t="s">
        <v>2201</v>
      </c>
      <c r="E291" s="320">
        <v>129</v>
      </c>
      <c r="F291" s="320" t="s">
        <v>7372</v>
      </c>
      <c r="G291" s="320" t="s">
        <v>10040</v>
      </c>
      <c r="H291" s="320" t="s">
        <v>10041</v>
      </c>
      <c r="I291" s="320" t="s">
        <v>10311</v>
      </c>
      <c r="J291" s="320" t="s">
        <v>10503</v>
      </c>
      <c r="K291" s="320" t="s">
        <v>10504</v>
      </c>
      <c r="L291" s="320" t="s">
        <v>7663</v>
      </c>
      <c r="M291" s="320" t="s">
        <v>10505</v>
      </c>
      <c r="N291" s="320" t="s">
        <v>10506</v>
      </c>
      <c r="O291" s="320" t="s">
        <v>10507</v>
      </c>
      <c r="P291" s="320" t="s">
        <v>7382</v>
      </c>
      <c r="Q291" s="320" t="s">
        <v>7383</v>
      </c>
      <c r="R291" s="320" t="s">
        <v>7384</v>
      </c>
      <c r="S291" s="320" t="s">
        <v>10508</v>
      </c>
      <c r="T291" s="320" t="s">
        <v>10509</v>
      </c>
      <c r="U291" s="320" t="s">
        <v>10510</v>
      </c>
      <c r="V291" s="320" t="s">
        <v>10511</v>
      </c>
      <c r="W291" s="320" t="s">
        <v>10512</v>
      </c>
      <c r="X291" s="320" t="s">
        <v>10513</v>
      </c>
      <c r="Y291" s="320" t="s">
        <v>10514</v>
      </c>
      <c r="Z291" s="320" t="s">
        <v>10515</v>
      </c>
      <c r="AA291" s="320" t="s">
        <v>10516</v>
      </c>
      <c r="AB291" s="320" t="s">
        <v>10517</v>
      </c>
      <c r="AC291" s="320" t="s">
        <v>10518</v>
      </c>
      <c r="AD291" s="320" t="s">
        <v>10519</v>
      </c>
      <c r="AE291" s="320" t="s">
        <v>10329</v>
      </c>
      <c r="AF291" s="320" t="s">
        <v>10520</v>
      </c>
      <c r="AG291" s="320" t="s">
        <v>10521</v>
      </c>
      <c r="AH291" s="320" t="s">
        <v>10522</v>
      </c>
      <c r="AI291" s="320" t="s">
        <v>10523</v>
      </c>
      <c r="AJ291" s="320" t="s">
        <v>10524</v>
      </c>
      <c r="AK291" s="321" t="s">
        <v>7778</v>
      </c>
      <c r="AL291" s="322" t="s">
        <v>10525</v>
      </c>
    </row>
    <row r="292" spans="1:38" x14ac:dyDescent="0.25">
      <c r="B292" s="325"/>
      <c r="C292" s="3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MOTEUR_TEXTURES.1</vt:lpstr>
      <vt:lpstr>Questions.Réponses.1 </vt:lpstr>
      <vt:lpstr>Matrice.1</vt:lpstr>
      <vt:lpstr>Mode_emploi.2</vt:lpstr>
      <vt:lpstr>MOTEUR_TEXTURES.2</vt:lpstr>
      <vt:lpstr>Questions_Réponses.2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2026-06-07T15:42:09Z</dcterms:created>
  <dcterms:modified xsi:type="dcterms:W3CDTF">2026-08-23T12:55:03Z</dcterms:modified>
</cp:coreProperties>
</file>