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D:\Données\1.UPRT\0-UPRT.fait\1-UPRT.FR-SITE-WEB\ff-fiches-fabrications\ff.fiches.fabrication.2023\ffr.restaurant.2023\"/>
    </mc:Choice>
  </mc:AlternateContent>
  <xr:revisionPtr revIDLastSave="0" documentId="13_ncr:1_{D37C0FA0-AA8E-4096-94A0-7A0C89F89AF9}" xr6:coauthVersionLast="47" xr6:coauthVersionMax="47" xr10:uidLastSave="{00000000-0000-0000-0000-000000000000}"/>
  <bookViews>
    <workbookView xWindow="-120" yWindow="-120" windowWidth="29040" windowHeight="15720" xr2:uid="{00000000-000D-0000-FFFF-FFFF00000000}"/>
  </bookViews>
  <sheets>
    <sheet name="Analyse.Texte" sheetId="4" r:id="rId1"/>
    <sheet name="Prompt.ChatGPT" sheetId="5"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3" i="4" l="1"/>
  <c r="J12" i="4"/>
  <c r="P6" i="4"/>
  <c r="E1" i="4" l="1"/>
  <c r="N1" i="4"/>
  <c r="P3" i="4"/>
  <c r="Q3" i="4"/>
  <c r="R3" i="4"/>
  <c r="S3" i="4"/>
  <c r="T3" i="4"/>
  <c r="U3" i="4"/>
  <c r="V3" i="4"/>
  <c r="W3" i="4"/>
  <c r="X3" i="4"/>
  <c r="Y3" i="4"/>
  <c r="Z3" i="4"/>
  <c r="AA3" i="4"/>
  <c r="AB3" i="4"/>
  <c r="AC3" i="4"/>
  <c r="AD3" i="4"/>
  <c r="AE3" i="4"/>
  <c r="AF3" i="4"/>
  <c r="AG3" i="4"/>
  <c r="AH3" i="4"/>
  <c r="AI3" i="4"/>
  <c r="AJ3" i="4"/>
  <c r="AK3" i="4"/>
  <c r="AL3" i="4"/>
  <c r="O3" i="4"/>
  <c r="AM1" i="4"/>
  <c r="AL2" i="4"/>
  <c r="AK2" i="4"/>
  <c r="AJ2" i="4"/>
  <c r="AI2" i="4"/>
  <c r="AH2" i="4"/>
  <c r="AG2" i="4"/>
  <c r="AF2" i="4"/>
  <c r="AE2" i="4"/>
  <c r="AD2" i="4"/>
  <c r="AC2" i="4"/>
  <c r="AB2" i="4"/>
  <c r="AA2" i="4"/>
  <c r="Z2" i="4"/>
  <c r="Y2" i="4"/>
  <c r="X2" i="4"/>
  <c r="W2" i="4"/>
  <c r="V2" i="4"/>
  <c r="U2" i="4"/>
  <c r="T2" i="4"/>
  <c r="S2" i="4"/>
  <c r="R2" i="4"/>
  <c r="Q2" i="4"/>
  <c r="P2" i="4"/>
  <c r="O2" i="4"/>
  <c r="O21" i="4"/>
  <c r="P9" i="4" s="1"/>
  <c r="P10" i="4" l="1"/>
  <c r="R61" i="4"/>
  <c r="R60" i="4"/>
  <c r="R59" i="4"/>
  <c r="R58" i="4"/>
  <c r="R57" i="4"/>
  <c r="R56" i="4"/>
  <c r="R55" i="4"/>
  <c r="R54" i="4"/>
  <c r="R53" i="4"/>
  <c r="R52" i="4"/>
  <c r="R51" i="4"/>
  <c r="R50" i="4"/>
  <c r="R49" i="4"/>
  <c r="R48" i="4"/>
  <c r="R46" i="4"/>
  <c r="R45" i="4"/>
  <c r="R44" i="4"/>
  <c r="R43" i="4"/>
  <c r="R42" i="4"/>
  <c r="R41" i="4"/>
  <c r="R40" i="4"/>
  <c r="R39" i="4"/>
  <c r="R38" i="4"/>
  <c r="R37" i="4"/>
  <c r="R36" i="4"/>
  <c r="R35" i="4"/>
  <c r="R34" i="4"/>
  <c r="R33" i="4"/>
  <c r="R32" i="4"/>
  <c r="R31" i="4"/>
  <c r="R30" i="4"/>
  <c r="AE61" i="4"/>
  <c r="AF61" i="4" s="1"/>
  <c r="AG61" i="4" s="1"/>
  <c r="AH61" i="4" s="1"/>
  <c r="S61" i="4"/>
  <c r="Q61" i="4"/>
  <c r="AE60" i="4"/>
  <c r="AF60" i="4" s="1"/>
  <c r="AG60" i="4" s="1"/>
  <c r="AH60" i="4" s="1"/>
  <c r="S60" i="4"/>
  <c r="Q60" i="4"/>
  <c r="AE59" i="4"/>
  <c r="AF59" i="4" s="1"/>
  <c r="AG59" i="4" s="1"/>
  <c r="AH59" i="4" s="1"/>
  <c r="S59" i="4"/>
  <c r="Q59" i="4"/>
  <c r="AE58" i="4"/>
  <c r="AF58" i="4" s="1"/>
  <c r="AG58" i="4" s="1"/>
  <c r="AH58" i="4" s="1"/>
  <c r="S58" i="4"/>
  <c r="Q58" i="4"/>
  <c r="AE57" i="4"/>
  <c r="AF57" i="4" s="1"/>
  <c r="AG57" i="4" s="1"/>
  <c r="AH57" i="4" s="1"/>
  <c r="Z57" i="4"/>
  <c r="AA57" i="4" s="1"/>
  <c r="AB57" i="4" s="1"/>
  <c r="AC57" i="4" s="1"/>
  <c r="AD57" i="4" s="1"/>
  <c r="S57" i="4"/>
  <c r="Q57" i="4"/>
  <c r="AE56" i="4"/>
  <c r="AF56" i="4" s="1"/>
  <c r="AG56" i="4" s="1"/>
  <c r="AH56" i="4" s="1"/>
  <c r="Z56" i="4"/>
  <c r="AA56" i="4" s="1"/>
  <c r="AB56" i="4" s="1"/>
  <c r="AC56" i="4" s="1"/>
  <c r="AD56" i="4" s="1"/>
  <c r="S56" i="4"/>
  <c r="Q56" i="4"/>
  <c r="AE55" i="4"/>
  <c r="AF55" i="4" s="1"/>
  <c r="AG55" i="4" s="1"/>
  <c r="AH55" i="4" s="1"/>
  <c r="Z55" i="4"/>
  <c r="AA55" i="4" s="1"/>
  <c r="AB55" i="4" s="1"/>
  <c r="AC55" i="4" s="1"/>
  <c r="AD55" i="4" s="1"/>
  <c r="S55" i="4"/>
  <c r="Q55" i="4"/>
  <c r="AE54" i="4"/>
  <c r="AF54" i="4" s="1"/>
  <c r="AG54" i="4" s="1"/>
  <c r="AH54" i="4" s="1"/>
  <c r="Z54" i="4"/>
  <c r="AA54" i="4" s="1"/>
  <c r="AB54" i="4" s="1"/>
  <c r="AC54" i="4" s="1"/>
  <c r="AD54" i="4" s="1"/>
  <c r="S54" i="4"/>
  <c r="Q54" i="4"/>
  <c r="AE53" i="4"/>
  <c r="AF53" i="4" s="1"/>
  <c r="AG53" i="4" s="1"/>
  <c r="AH53" i="4" s="1"/>
  <c r="Z53" i="4"/>
  <c r="AA53" i="4" s="1"/>
  <c r="AB53" i="4" s="1"/>
  <c r="AC53" i="4" s="1"/>
  <c r="AD53" i="4" s="1"/>
  <c r="S53" i="4"/>
  <c r="Q53" i="4"/>
  <c r="AE52" i="4"/>
  <c r="AF52" i="4" s="1"/>
  <c r="AG52" i="4" s="1"/>
  <c r="AH52" i="4" s="1"/>
  <c r="Z52" i="4"/>
  <c r="AA52" i="4" s="1"/>
  <c r="AB52" i="4" s="1"/>
  <c r="AC52" i="4" s="1"/>
  <c r="AD52" i="4" s="1"/>
  <c r="S52" i="4"/>
  <c r="Q52" i="4"/>
  <c r="AE51" i="4"/>
  <c r="AF51" i="4" s="1"/>
  <c r="AG51" i="4" s="1"/>
  <c r="AH51" i="4" s="1"/>
  <c r="AI51" i="4" s="1"/>
  <c r="Z51" i="4"/>
  <c r="AA51" i="4" s="1"/>
  <c r="AB51" i="4" s="1"/>
  <c r="AC51" i="4" s="1"/>
  <c r="AD51" i="4" s="1"/>
  <c r="S51" i="4"/>
  <c r="Q51" i="4"/>
  <c r="AE50" i="4"/>
  <c r="AF50" i="4" s="1"/>
  <c r="AG50" i="4" s="1"/>
  <c r="AH50" i="4" s="1"/>
  <c r="AJ50" i="4" s="1"/>
  <c r="Z50" i="4"/>
  <c r="AA50" i="4" s="1"/>
  <c r="AB50" i="4" s="1"/>
  <c r="AC50" i="4" s="1"/>
  <c r="AD50" i="4" s="1"/>
  <c r="S50" i="4"/>
  <c r="Q50" i="4"/>
  <c r="AE49" i="4"/>
  <c r="AF49" i="4" s="1"/>
  <c r="AG49" i="4" s="1"/>
  <c r="AH49" i="4" s="1"/>
  <c r="Z49" i="4"/>
  <c r="AA49" i="4" s="1"/>
  <c r="AB49" i="4" s="1"/>
  <c r="AC49" i="4" s="1"/>
  <c r="AD49" i="4" s="1"/>
  <c r="S49" i="4"/>
  <c r="Q49" i="4"/>
  <c r="AE48" i="4"/>
  <c r="AF48" i="4" s="1"/>
  <c r="AG48" i="4" s="1"/>
  <c r="AH48" i="4" s="1"/>
  <c r="Z48" i="4"/>
  <c r="AA48" i="4" s="1"/>
  <c r="AB48" i="4" s="1"/>
  <c r="AC48" i="4" s="1"/>
  <c r="AD48" i="4" s="1"/>
  <c r="S48" i="4"/>
  <c r="Q48" i="4"/>
  <c r="AE47" i="4"/>
  <c r="AF47" i="4" s="1"/>
  <c r="AG47" i="4" s="1"/>
  <c r="AH47" i="4" s="1"/>
  <c r="Z47" i="4"/>
  <c r="AA47" i="4" s="1"/>
  <c r="AB47" i="4" s="1"/>
  <c r="AC47" i="4" s="1"/>
  <c r="AD47" i="4" s="1"/>
  <c r="Q47" i="4"/>
  <c r="AE46" i="4"/>
  <c r="AF46" i="4" s="1"/>
  <c r="AG46" i="4" s="1"/>
  <c r="AH46" i="4" s="1"/>
  <c r="Z46" i="4"/>
  <c r="AA46" i="4" s="1"/>
  <c r="AB46" i="4" s="1"/>
  <c r="AC46" i="4" s="1"/>
  <c r="AD46" i="4" s="1"/>
  <c r="S46" i="4"/>
  <c r="Q46" i="4"/>
  <c r="AE45" i="4"/>
  <c r="AF45" i="4" s="1"/>
  <c r="AG45" i="4" s="1"/>
  <c r="AH45" i="4" s="1"/>
  <c r="Z45" i="4"/>
  <c r="AA45" i="4" s="1"/>
  <c r="AB45" i="4" s="1"/>
  <c r="AC45" i="4" s="1"/>
  <c r="AD45" i="4" s="1"/>
  <c r="S45" i="4"/>
  <c r="Q45" i="4"/>
  <c r="AE44" i="4"/>
  <c r="AF44" i="4" s="1"/>
  <c r="AG44" i="4" s="1"/>
  <c r="AH44" i="4" s="1"/>
  <c r="Z44" i="4"/>
  <c r="AA44" i="4" s="1"/>
  <c r="AB44" i="4" s="1"/>
  <c r="AC44" i="4" s="1"/>
  <c r="AD44" i="4" s="1"/>
  <c r="S44" i="4"/>
  <c r="Q44" i="4"/>
  <c r="AE43" i="4"/>
  <c r="AF43" i="4" s="1"/>
  <c r="AG43" i="4" s="1"/>
  <c r="AH43" i="4" s="1"/>
  <c r="Z43" i="4"/>
  <c r="AA43" i="4" s="1"/>
  <c r="AB43" i="4" s="1"/>
  <c r="AC43" i="4" s="1"/>
  <c r="AD43" i="4" s="1"/>
  <c r="S43" i="4"/>
  <c r="Q43" i="4"/>
  <c r="AE42" i="4"/>
  <c r="AF42" i="4" s="1"/>
  <c r="AG42" i="4" s="1"/>
  <c r="AH42" i="4" s="1"/>
  <c r="Z42" i="4"/>
  <c r="AA42" i="4" s="1"/>
  <c r="AB42" i="4" s="1"/>
  <c r="AC42" i="4" s="1"/>
  <c r="AD42" i="4" s="1"/>
  <c r="S42" i="4"/>
  <c r="Q42" i="4"/>
  <c r="AE41" i="4"/>
  <c r="AF41" i="4" s="1"/>
  <c r="AG41" i="4" s="1"/>
  <c r="AH41" i="4" s="1"/>
  <c r="Z41" i="4"/>
  <c r="AA41" i="4" s="1"/>
  <c r="AB41" i="4" s="1"/>
  <c r="AC41" i="4" s="1"/>
  <c r="AD41" i="4" s="1"/>
  <c r="S41" i="4"/>
  <c r="Q41" i="4"/>
  <c r="AE40" i="4"/>
  <c r="AF40" i="4" s="1"/>
  <c r="AG40" i="4" s="1"/>
  <c r="AH40" i="4" s="1"/>
  <c r="Z40" i="4"/>
  <c r="AA40" i="4" s="1"/>
  <c r="AB40" i="4" s="1"/>
  <c r="AC40" i="4" s="1"/>
  <c r="AD40" i="4" s="1"/>
  <c r="S40" i="4"/>
  <c r="Q40" i="4"/>
  <c r="AE39" i="4"/>
  <c r="AF39" i="4" s="1"/>
  <c r="AG39" i="4" s="1"/>
  <c r="AH39" i="4" s="1"/>
  <c r="Z39" i="4"/>
  <c r="AA39" i="4" s="1"/>
  <c r="AB39" i="4" s="1"/>
  <c r="AC39" i="4" s="1"/>
  <c r="AD39" i="4" s="1"/>
  <c r="S39" i="4"/>
  <c r="Q39" i="4"/>
  <c r="AE38" i="4"/>
  <c r="AF38" i="4" s="1"/>
  <c r="AG38" i="4" s="1"/>
  <c r="AH38" i="4" s="1"/>
  <c r="Z38" i="4"/>
  <c r="AA38" i="4" s="1"/>
  <c r="AB38" i="4" s="1"/>
  <c r="AC38" i="4" s="1"/>
  <c r="AD38" i="4" s="1"/>
  <c r="S38" i="4"/>
  <c r="Q38" i="4"/>
  <c r="AE37" i="4"/>
  <c r="AF37" i="4" s="1"/>
  <c r="AG37" i="4" s="1"/>
  <c r="AH37" i="4" s="1"/>
  <c r="Z37" i="4"/>
  <c r="AA37" i="4" s="1"/>
  <c r="AB37" i="4" s="1"/>
  <c r="AC37" i="4" s="1"/>
  <c r="AD37" i="4" s="1"/>
  <c r="S37" i="4"/>
  <c r="Q37" i="4"/>
  <c r="AE36" i="4"/>
  <c r="AF36" i="4" s="1"/>
  <c r="AG36" i="4" s="1"/>
  <c r="AH36" i="4" s="1"/>
  <c r="Z36" i="4"/>
  <c r="AA36" i="4" s="1"/>
  <c r="AB36" i="4" s="1"/>
  <c r="AC36" i="4" s="1"/>
  <c r="AD36" i="4" s="1"/>
  <c r="S36" i="4"/>
  <c r="Q36" i="4"/>
  <c r="AE35" i="4"/>
  <c r="AF35" i="4" s="1"/>
  <c r="AG35" i="4" s="1"/>
  <c r="AH35" i="4" s="1"/>
  <c r="AI35" i="4" s="1"/>
  <c r="Z35" i="4"/>
  <c r="AA35" i="4" s="1"/>
  <c r="AB35" i="4" s="1"/>
  <c r="AC35" i="4" s="1"/>
  <c r="AD35" i="4" s="1"/>
  <c r="S35" i="4"/>
  <c r="Q35" i="4"/>
  <c r="AE34" i="4"/>
  <c r="AF34" i="4" s="1"/>
  <c r="AG34" i="4" s="1"/>
  <c r="AH34" i="4" s="1"/>
  <c r="AI34" i="4" s="1"/>
  <c r="Z34" i="4"/>
  <c r="AA34" i="4" s="1"/>
  <c r="AB34" i="4" s="1"/>
  <c r="AC34" i="4" s="1"/>
  <c r="AD34" i="4" s="1"/>
  <c r="S34" i="4"/>
  <c r="Q34" i="4"/>
  <c r="AE33" i="4"/>
  <c r="AF33" i="4" s="1"/>
  <c r="AG33" i="4" s="1"/>
  <c r="AH33" i="4" s="1"/>
  <c r="Z33" i="4"/>
  <c r="AA33" i="4" s="1"/>
  <c r="AB33" i="4" s="1"/>
  <c r="AC33" i="4" s="1"/>
  <c r="AD33" i="4" s="1"/>
  <c r="S33" i="4"/>
  <c r="Q33" i="4"/>
  <c r="AE32" i="4"/>
  <c r="AF32" i="4" s="1"/>
  <c r="AG32" i="4" s="1"/>
  <c r="AH32" i="4" s="1"/>
  <c r="Z32" i="4"/>
  <c r="AA32" i="4" s="1"/>
  <c r="AB32" i="4" s="1"/>
  <c r="AC32" i="4" s="1"/>
  <c r="AD32" i="4" s="1"/>
  <c r="S32" i="4"/>
  <c r="Q32" i="4"/>
  <c r="AE31" i="4"/>
  <c r="AF31" i="4" s="1"/>
  <c r="AG31" i="4" s="1"/>
  <c r="AH31" i="4" s="1"/>
  <c r="Z31" i="4"/>
  <c r="AA31" i="4" s="1"/>
  <c r="AB31" i="4" s="1"/>
  <c r="AC31" i="4" s="1"/>
  <c r="AD31" i="4" s="1"/>
  <c r="S31" i="4"/>
  <c r="Q31" i="4"/>
  <c r="AE30" i="4"/>
  <c r="AF30" i="4" s="1"/>
  <c r="AG30" i="4" s="1"/>
  <c r="AH30" i="4" s="1"/>
  <c r="Z30" i="4"/>
  <c r="AA30" i="4" s="1"/>
  <c r="AB30" i="4" s="1"/>
  <c r="AC30" i="4" s="1"/>
  <c r="AD30" i="4" s="1"/>
  <c r="S30" i="4"/>
  <c r="Q30" i="4"/>
  <c r="AE29" i="4"/>
  <c r="AF29" i="4" s="1"/>
  <c r="AG29" i="4" s="1"/>
  <c r="AH29" i="4" s="1"/>
  <c r="Z29" i="4"/>
  <c r="AA29" i="4" s="1"/>
  <c r="AB29" i="4" s="1"/>
  <c r="AC29" i="4" s="1"/>
  <c r="AD29" i="4" s="1"/>
  <c r="Q29" i="4"/>
  <c r="AE28" i="4"/>
  <c r="AF28" i="4" s="1"/>
  <c r="AG28" i="4" s="1"/>
  <c r="AH28" i="4" s="1"/>
  <c r="Z28" i="4"/>
  <c r="AA28" i="4" s="1"/>
  <c r="AB28" i="4" s="1"/>
  <c r="AC28" i="4" s="1"/>
  <c r="AD28" i="4" s="1"/>
  <c r="Q28" i="4"/>
  <c r="AE27" i="4"/>
  <c r="AF27" i="4" s="1"/>
  <c r="AG27" i="4" s="1"/>
  <c r="AH27" i="4" s="1"/>
  <c r="Z27" i="4"/>
  <c r="AA27" i="4" s="1"/>
  <c r="AB27" i="4" s="1"/>
  <c r="AC27" i="4" s="1"/>
  <c r="AD27" i="4" s="1"/>
  <c r="Q27" i="4"/>
  <c r="AE26" i="4"/>
  <c r="AF26" i="4" s="1"/>
  <c r="AG26" i="4" s="1"/>
  <c r="AH26" i="4" s="1"/>
  <c r="Z26" i="4"/>
  <c r="AA26" i="4" s="1"/>
  <c r="AB26" i="4" s="1"/>
  <c r="AC26" i="4" s="1"/>
  <c r="AD26" i="4" s="1"/>
  <c r="Q26" i="4"/>
  <c r="AE25" i="4"/>
  <c r="AF25" i="4" s="1"/>
  <c r="AG25" i="4" s="1"/>
  <c r="AH25" i="4" s="1"/>
  <c r="Z25" i="4"/>
  <c r="AA25" i="4" s="1"/>
  <c r="AB25" i="4" s="1"/>
  <c r="AC25" i="4" s="1"/>
  <c r="AD25" i="4" s="1"/>
  <c r="Q25" i="4"/>
  <c r="AE24" i="4"/>
  <c r="AF24" i="4" s="1"/>
  <c r="AG24" i="4" s="1"/>
  <c r="AH24" i="4" s="1"/>
  <c r="Z24" i="4"/>
  <c r="AA24" i="4" s="1"/>
  <c r="AB24" i="4" s="1"/>
  <c r="AC24" i="4" s="1"/>
  <c r="AD24" i="4" s="1"/>
  <c r="Q24" i="4"/>
  <c r="AE23" i="4"/>
  <c r="AF23" i="4" s="1"/>
  <c r="AG23" i="4" s="1"/>
  <c r="AH23" i="4" s="1"/>
  <c r="Z23" i="4"/>
  <c r="AA23" i="4" s="1"/>
  <c r="AB23" i="4" s="1"/>
  <c r="AC23" i="4" s="1"/>
  <c r="AD23" i="4" s="1"/>
  <c r="Q23" i="4"/>
  <c r="AE22" i="4"/>
  <c r="AF22" i="4" s="1"/>
  <c r="AG22" i="4" s="1"/>
  <c r="AH22" i="4" s="1"/>
  <c r="Z22" i="4"/>
  <c r="AA22" i="4" s="1"/>
  <c r="AB22" i="4" s="1"/>
  <c r="AC22" i="4" s="1"/>
  <c r="AD22" i="4" s="1"/>
  <c r="Q22" i="4"/>
  <c r="Z21" i="4"/>
  <c r="AA21" i="4" s="1"/>
  <c r="AB21" i="4" s="1"/>
  <c r="AC21" i="4" s="1"/>
  <c r="Z20" i="4"/>
  <c r="AA20" i="4" s="1"/>
  <c r="AB20" i="4" s="1"/>
  <c r="AC20" i="4" s="1"/>
  <c r="Z19" i="4"/>
  <c r="AA19" i="4" s="1"/>
  <c r="AB19" i="4" s="1"/>
  <c r="AC19" i="4" s="1"/>
  <c r="Z18" i="4"/>
  <c r="AA18" i="4" s="1"/>
  <c r="AB18" i="4" s="1"/>
  <c r="AC18" i="4" s="1"/>
  <c r="Z17" i="4"/>
  <c r="AA17" i="4" s="1"/>
  <c r="AB17" i="4" s="1"/>
  <c r="AC17" i="4" s="1"/>
  <c r="Z16" i="4"/>
  <c r="AA16" i="4" s="1"/>
  <c r="AB16" i="4" s="1"/>
  <c r="AC16" i="4" s="1"/>
  <c r="Z15" i="4"/>
  <c r="AA15" i="4" s="1"/>
  <c r="AB15" i="4" s="1"/>
  <c r="AC15" i="4" s="1"/>
  <c r="Z14" i="4"/>
  <c r="AA14" i="4" s="1"/>
  <c r="AB14" i="4" s="1"/>
  <c r="AC14" i="4" s="1"/>
  <c r="Z13" i="4"/>
  <c r="AA13" i="4" s="1"/>
  <c r="AB13" i="4" s="1"/>
  <c r="AC13" i="4" s="1"/>
  <c r="Z12" i="4"/>
  <c r="AA12" i="4" s="1"/>
  <c r="AB12" i="4" s="1"/>
  <c r="AC12" i="4" s="1"/>
  <c r="Z11" i="4"/>
  <c r="AA11" i="4" s="1"/>
  <c r="AB11" i="4" s="1"/>
  <c r="AC11" i="4" s="1"/>
  <c r="Z10" i="4"/>
  <c r="AA10" i="4" s="1"/>
  <c r="AB10" i="4" s="1"/>
  <c r="AC10" i="4" s="1"/>
  <c r="Z9" i="4"/>
  <c r="AA9" i="4" s="1"/>
  <c r="AB9" i="4" s="1"/>
  <c r="AC9" i="4" s="1"/>
  <c r="Z8" i="4"/>
  <c r="F8" i="4"/>
  <c r="AA8" i="4" l="1"/>
  <c r="AB8" i="4" s="1"/>
  <c r="AC8" i="4" s="1"/>
  <c r="AD12" i="4" s="1"/>
  <c r="AD21" i="4"/>
  <c r="AJ34" i="4"/>
  <c r="AJ58" i="4"/>
  <c r="AI58" i="4"/>
  <c r="AJ32" i="4"/>
  <c r="AI32" i="4"/>
  <c r="AJ47" i="4"/>
  <c r="AI47" i="4"/>
  <c r="AI30" i="4"/>
  <c r="AJ30" i="4"/>
  <c r="AJ60" i="4"/>
  <c r="AI60" i="4"/>
  <c r="AJ28" i="4"/>
  <c r="AI28" i="4"/>
  <c r="AJ29" i="4"/>
  <c r="AI29" i="4"/>
  <c r="AJ31" i="4"/>
  <c r="AI31" i="4"/>
  <c r="AJ33" i="4"/>
  <c r="AI33" i="4"/>
  <c r="AJ45" i="4"/>
  <c r="AI45" i="4"/>
  <c r="AJ46" i="4"/>
  <c r="AI46" i="4"/>
  <c r="AJ49" i="4"/>
  <c r="AI49" i="4"/>
  <c r="AJ48" i="4"/>
  <c r="AI48" i="4"/>
  <c r="AJ56" i="4"/>
  <c r="AI56" i="4"/>
  <c r="AJ36" i="4"/>
  <c r="AI36" i="4"/>
  <c r="AI41" i="4"/>
  <c r="AJ41" i="4"/>
  <c r="AJ51" i="4"/>
  <c r="AJ59" i="4"/>
  <c r="AI59" i="4"/>
  <c r="AI23" i="4"/>
  <c r="AJ23" i="4"/>
  <c r="AJ39" i="4"/>
  <c r="AI39" i="4"/>
  <c r="AJ54" i="4"/>
  <c r="AI54" i="4"/>
  <c r="AJ38" i="4"/>
  <c r="AI38" i="4"/>
  <c r="AJ53" i="4"/>
  <c r="AI53" i="4"/>
  <c r="AJ27" i="4"/>
  <c r="AI27" i="4"/>
  <c r="AJ25" i="4"/>
  <c r="AI25" i="4"/>
  <c r="AJ37" i="4"/>
  <c r="AI37" i="4"/>
  <c r="AI57" i="4"/>
  <c r="AJ57" i="4"/>
  <c r="F9" i="4"/>
  <c r="AJ52" i="4"/>
  <c r="AI52" i="4"/>
  <c r="AJ44" i="4"/>
  <c r="AI44" i="4"/>
  <c r="AI26" i="4"/>
  <c r="AJ26" i="4"/>
  <c r="AI24" i="4"/>
  <c r="AJ24" i="4"/>
  <c r="AJ22" i="4"/>
  <c r="AI22" i="4"/>
  <c r="AJ40" i="4"/>
  <c r="AI40" i="4"/>
  <c r="AI50" i="4"/>
  <c r="AJ55" i="4"/>
  <c r="AI55" i="4"/>
  <c r="AJ43" i="4"/>
  <c r="AI43" i="4"/>
  <c r="AJ35" i="4"/>
  <c r="AJ42" i="4"/>
  <c r="AI42" i="4"/>
  <c r="AJ61" i="4"/>
  <c r="AI61" i="4"/>
  <c r="AD8" i="4" l="1"/>
  <c r="AK8" i="4" s="1"/>
  <c r="AD13" i="4"/>
  <c r="AD16" i="4"/>
  <c r="AD20" i="4"/>
  <c r="AD14" i="4"/>
  <c r="AD17" i="4"/>
  <c r="AD15" i="4"/>
  <c r="AD18" i="4"/>
  <c r="AD19" i="4"/>
  <c r="AD10" i="4"/>
  <c r="AD11" i="4"/>
  <c r="AD9" i="4"/>
  <c r="AK9" i="4" l="1"/>
  <c r="AK10" i="4" s="1"/>
  <c r="AK11" i="4" s="1"/>
  <c r="AK12" i="4" s="1"/>
  <c r="AK13" i="4" s="1"/>
  <c r="AK14" i="4" s="1"/>
  <c r="AK15" i="4" s="1"/>
  <c r="AK16" i="4" s="1"/>
  <c r="AK17" i="4" s="1"/>
  <c r="AK18" i="4" s="1"/>
  <c r="AK19" i="4" s="1"/>
  <c r="AK20" i="4" s="1"/>
  <c r="AK21" i="4" s="1"/>
  <c r="AK22" i="4" s="1"/>
  <c r="AK23" i="4" s="1"/>
  <c r="AK24" i="4" s="1"/>
  <c r="AK25" i="4" s="1"/>
  <c r="AK26" i="4" s="1"/>
  <c r="AK27" i="4" s="1"/>
  <c r="AK28"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50" i="4" s="1"/>
  <c r="AK51" i="4" s="1"/>
  <c r="AK52" i="4" s="1"/>
  <c r="AK53" i="4" s="1"/>
  <c r="AK54" i="4" s="1"/>
  <c r="AK55" i="4" s="1"/>
  <c r="AK56" i="4" s="1"/>
  <c r="AK57" i="4" s="1"/>
  <c r="P14" i="4" s="1"/>
  <c r="R47" i="4" s="1"/>
  <c r="S47" i="4" s="1"/>
  <c r="R27" i="4" l="1"/>
  <c r="S27" i="4" s="1"/>
  <c r="R24" i="4"/>
  <c r="S24" i="4" s="1"/>
  <c r="R25" i="4"/>
  <c r="S25" i="4" s="1"/>
  <c r="R29" i="4"/>
  <c r="S29" i="4" s="1"/>
  <c r="R28" i="4"/>
  <c r="S28" i="4" s="1"/>
  <c r="R22" i="4"/>
  <c r="S22" i="4" s="1"/>
  <c r="R23" i="4"/>
  <c r="S23" i="4" s="1"/>
  <c r="R26" i="4"/>
  <c r="S26" i="4" s="1"/>
  <c r="J3" i="4" a="1"/>
  <c r="J3" i="4" s="1"/>
  <c r="F10" i="4" l="1"/>
  <c r="F11"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<sst xmlns="http://schemas.openxmlformats.org/spreadsheetml/2006/main" count="352" uniqueCount="333">
  <si>
    <t>Résultat</t>
  </si>
  <si>
    <t>Valeur</t>
  </si>
  <si>
    <t>Zone technique - ne pas modifier</t>
  </si>
  <si>
    <t>Saisir la recette en C5:C54 et les mots-clés en P19:P58. Q se remplit seule à 1 point.</t>
  </si>
  <si>
    <t>Mots-clés saisis</t>
  </si>
  <si>
    <t>N°</t>
  </si>
  <si>
    <t>Score max</t>
  </si>
  <si>
    <t>Ligne nettoyage 1</t>
  </si>
  <si>
    <t>Ligne nettoyage 2</t>
  </si>
  <si>
    <t>Ligne accents 1</t>
  </si>
  <si>
    <t>Ligne normalisée</t>
  </si>
  <si>
    <t>Ligne unique</t>
  </si>
  <si>
    <t>Mot nettoyage 1</t>
  </si>
  <si>
    <t>Mot nettoyage 2</t>
  </si>
  <si>
    <t>Mot accents 1</t>
  </si>
  <si>
    <t>Mot normalisé</t>
  </si>
  <si>
    <t>Pluriel s</t>
  </si>
  <si>
    <t>Pluriel x/aux</t>
  </si>
  <si>
    <t>Dans un grand saladier, fouettez 3 œufs avec 150 g de sucre jusqu’à obtenir un mélange clair et mousseux. Ce stade apporte du volume et du moelleux.</t>
  </si>
  <si>
    <t>Mots-clés trouvés</t>
  </si>
  <si>
    <t>Incorporez 200 g de farine et la pincée de sel. Mélangez doucement. Ajoutez 100 g de beurre fondu puis 1 cuillère à café de cannelle. Ne travaillez pas trop la pâte pour éviter de la rendre lourde.</t>
  </si>
  <si>
    <t>Note /20</t>
  </si>
  <si>
    <t>Intégrez les pommes à la pâte en les répartissant bien. Beurrez et farinez le moule. Versez la préparation et lissez le dessus.</t>
  </si>
  <si>
    <t>Enfournez 35 à 40 minutes. Vérifiez la cuisson avec la lame d’un couteau : elle doit ressortir propre. Si le dessus colore trop vite, posez une feuille de papier cuisson pour protéger la surface.</t>
  </si>
  <si>
    <t>Avant d’enfourner, saupoudrez 1 cuillère à soupe de sucre sur le dessus. À la cuisson, il forme une fine croûte légèrement croustillante. Laissez le gâteau tiédir 10 à 15 minutes avant de le démouler. Il se tient mieux et garde son moelleux.</t>
  </si>
  <si>
    <t>Comment le servir pour faire plaisir à tout le monde</t>
  </si>
  <si>
    <t>Ce gâteau aux pommes fonctionne tel quel. Pour plus de gourmandise, servez-le tiède avec une boule de glace à la vanille. La glace fondante contre le gâteau chaud est très agréable.</t>
  </si>
  <si>
    <t>Ne pas modifier cette zone.</t>
  </si>
  <si>
    <t>Une cuillerée de crème fraîche épaisse ou un filet de caramel tiède transforme l’assiette en vrai régal. Il convient aussi bien au goûter qu’au brunch ou en dessert après un repas léger.</t>
  </si>
  <si>
    <t>Variantes faciles si vous aimez changer un peu</t>
  </si>
  <si>
    <t>Ajoutez 50 g de noix concassées pour du croquant.</t>
  </si>
  <si>
    <t>Incorporez 50 g de raisins secs réhydratés pour des notes plus rondes.</t>
  </si>
  <si>
    <t>Remplacez la cannelle par une pincée de muscade pour un profil plus chaleureux.</t>
  </si>
  <si>
    <t>Servez avec une compote de pommes maison pour accentuer le fruit sans alourdir l’assiette.</t>
  </si>
  <si>
    <t>Mot-clé à trouver</t>
  </si>
  <si>
    <t>Points</t>
  </si>
  <si>
    <t>Trouvé ?</t>
  </si>
  <si>
    <t>Points obtenus</t>
  </si>
  <si>
    <t>sucre</t>
  </si>
  <si>
    <t>pommes</t>
  </si>
  <si>
    <t>beurre</t>
  </si>
  <si>
    <t>cannelle</t>
  </si>
  <si>
    <t>sel</t>
  </si>
  <si>
    <t>œufs</t>
  </si>
  <si>
    <t>caramel</t>
  </si>
  <si>
    <t>farine</t>
  </si>
  <si>
    <t>Zone technique automatique</t>
  </si>
  <si>
    <t>Collez votre question ►</t>
  </si>
  <si>
    <t>La question n'a aucune incidence sur le scoring .Elle sert à rappeler sur quel sujet le candidat doit saisir ou coller sa réponse colonne C lignes 8 à 57</t>
  </si>
  <si>
    <t>Tous les collages de sources externes se font par Collage spécial 1.2.3. Valeur pour ne pas "polluer" le document par des mises en formes et des espaces invisibles à l'œil</t>
  </si>
  <si>
    <t>quand tu recopies depuis le chat, certains caractères (= et parfois les " ou :) se font altérer (collage “intelligent”, auto-correction, ou guillemets typographiques)</t>
  </si>
  <si>
    <t>Texte du candidat</t>
  </si>
  <si>
    <t xml:space="preserve">📋 MODE D'EMPLOI EXPRESS </t>
  </si>
  <si>
    <t>MASQUEZ</t>
  </si>
  <si>
    <t>⓪①②③④⑤⑥⑦⑧⑨⑩⑪⑫⑬⑭⑮⑯⑰⑱⑲⑳ '@ ! " # &amp;</t>
  </si>
  <si>
    <t>cliquez sur la colonne  C et sélectionnez dans la barre de formule le numéro ou la lettre qui vous intéresse choisissez la police de caractères et la couleur qui vous conviennent</t>
  </si>
  <si>
    <t>⓿❶❷❸❹❺❻❼❽❾❿⓫⓬⓭⓮⓯⓰⓱⓲⓳⓴ ►◄ ▲ ▼</t>
  </si>
  <si>
    <t>Voici une alternative en combinant les symboles disponibles :</t>
  </si>
  <si>
    <r>
      <t xml:space="preserve">Le chiffre </t>
    </r>
    <r>
      <rPr>
        <sz val="11"/>
        <color theme="0"/>
        <rFont val="Calibri"/>
        <family val="2"/>
        <scheme val="minor"/>
      </rPr>
      <t>10 utilise 🔟, et à partir de 11, j’ai combiné les chiffres disponibles pour garder une cohérence visuelle. 😊 ChatGPT</t>
    </r>
  </si>
  <si>
    <t>0️⃣ 1️⃣ 2️⃣ 3️⃣ 4️⃣ 5️⃣ 6️⃣ 7️⃣ 8️⃣ 9️⃣ 🔟 1️⃣1️⃣ 1️⃣2️⃣ 1️⃣3️⃣ 1️⃣4️⃣ 1️⃣5️⃣ 1️⃣6️⃣ 1️⃣7️⃣ 1️⃣8️⃣ 1️⃣9️⃣ 2️⃣0️⃣</t>
  </si>
  <si>
    <t xml:space="preserve">1️⃣1️⃣ </t>
  </si>
  <si>
    <t>1️⃣2️⃣</t>
  </si>
  <si>
    <t>3️⃣ les notations sont automatiques</t>
  </si>
  <si>
    <t>Cellule technique utile : contient le texte analysé</t>
  </si>
  <si>
    <t>recette d'une tarte aux pommes</t>
  </si>
  <si>
    <t>📋 MODE D'EMPLOI EXPRESS FORMATEUR</t>
  </si>
  <si>
    <t>Analyse texte - moteur simple et robuste</t>
  </si>
  <si>
    <t>Auteur : Joel Leboucher • Rochefort sur Mer |  Date : 03Mars 2026  |  heure : 11h30 |  Document réalisé avec l'aide de ChatGPT  |</t>
  </si>
  <si>
    <t>Adresse PC</t>
  </si>
  <si>
    <t>Colonnes masquées ▼</t>
  </si>
  <si>
    <t>lorsque vous masquez des colonnes tapez sur la toche F9 pour actualiser</t>
  </si>
  <si>
    <t>2️⃣saisissez ou collez vos Mots clés à rechercher dans la réponse du candidat  (si collage = collage spécial Valeurs)</t>
  </si>
  <si>
    <t>les notations sont automatiques</t>
  </si>
  <si>
    <t>(Je fournis la base. Vous construisez votre outil)</t>
  </si>
  <si>
    <t>Exemple de prompt sur 1 ligne à coller dans ChatGPT et joindre le document à analyser</t>
  </si>
  <si>
    <t>►</t>
  </si>
  <si>
    <t>ORDRE DE MISSION — Ouvre le classeur Excel fourni et réalise un audit technique profond puis une réparation réelle, sans réponse rassurante, déclarative ou cosmétique : chaque affirmation doit être accompagnée d’une preuve vérifiable cellule/plage/formule/compteur/test/extrait XML/résultat de contrôle ; si un point n’est pas contrôlé, écris NON CONTRÔLÉ avec la raison exacte ; ne jamais écrire “tout est OK”, “validé à 100 %”, “moteur fiable” ou “audit profond terminé” sans preuves correspondantes ; objectif : contrôler la mécanique du moteur, les formules, les matrices, les tests, les plages utilisées, les erreurs visibles, les erreurs potentielles, les résidus anciens, les textes parasites, les formules héritées dangereuses et le XML interne du fichier .xlsx ; contraintes non négociables : compatibilité Excel 2021 FR, zéro VBA, zéro macro, zéro lien externe, zéro formule dynamique, zéro formule à débordement, zéro LET, FILTRE, SEQUENCE, UNIQUE, TRIER, TEXTJOIN/JOINDRE.TEXTE, zéro @/intersection implicite, zéro formule partagée héritée dans le XML, éviter les formules monstres, scinder en helpers lisibles, utiliser des plages bornées, ne pas écraser les textes utiles ni les formules fonctionnelles sans justification ; PHASE 1 avant modification : produire un état des lieux factuel avec nom des feuilles, plages réellement utilisées, colonnes de formules, colonnes de textes métier, cellules où texte et formule sont mélangés, formules pointant vers plages trop courtes ou anciennes plages, références interfeuilles, liens externes, erreurs #REF!, #VALEUR!, #NOM?, #DIV/0!, #N/A, erreurs potentielles de logique de notation, cellules/blocs parasites ou obsolètes, sous forme de tableau PREUVE/RÉSULTAT/STATUT avec statuts OK, NON CONFORME, À CORRIGER ou NON CONTRÔLÉ ; PHASE 2 contrôle XML obligatoire : ouvrir le .xlsx comme archive ZIP et inspecter au minimum xl/workbook.xml, xl/worksheets/sheet*.xml, xl/calcChain.xml s’il existe, xl/sharedStrings.xml et xl/styles.xml afin de rechercher t="shared", #REF!, fonctions interdites, formules contenant @, anciennes plages, liens externes, cellules réparées ou supprimées par Excel, puis donner nombre d’anomalies, fichiers XML concernés, cellules concernées quand disponibles et conclusion XML conforme/non conforme/non contrôlé ; PHASE 3 réparation réelle : réparer directement le fichier si la structure est saine ou reconstruire dans un nouvel onglet propre si le moteur est trop contaminé, en conservant les textes utiles, supprimant/isolant les textes parasites, remplaçant les formules douteuses par des formules simples et testables, alignant toutes les plages sur le nombre réel de questions et de critères, vérifiant que chaque critère utile est réellement pris en compte dans la notation, que les réponses attendues ne sont pas copiées mécaniquement, que les relances sont différenciées et utiles, et qu’un mot-clé isolé ne suffit pas à obtenir une note maximale si la réponse n’est pas construite ; PHASE 4 audit après réparation : produire un tableau AVANT/APRÈS avec nombre de feuilles, questions, critères, plages réelles des matrices, plages des formules, nombre de formules modifiées, formules partagées restantes, erreurs #REF!, #VALEUR!, #NOM?, #DIV/0!, fonctions interdites restantes, références vers anciennes plages, liens externes, cellules texte placées par erreur dans une zone formule et résultat du contrôle XML final ; PHASE 5 tests obligatoires : tester au minimum une réponse vide, une réponse incomplète, une réponse correcte, une réponse contenant seulement un mot-clé isolé, une réponse avec plusieurs critères manquants, une réponse qui ne doit pas obtenir 20/20 et une réponse qui doit obtenir le maximum, avec pour chaque test question, niveau testé, réponse saisie, critères attendus, critères détectés, critères manquants, exclusions, score attendu, score obtenu, conclusion conforme/non conforme et correction appliquée ; PHASE 6 livrable final : fournir le fichier Excel corrigé, un onglet RAPPORT_AUDIT ou rapport clair, la liste exacte des cellules/plages modifiées, les formules importantes corrigées, le tableau AVANT/APRÈS, le résultat XML final, les tests réalisés, les problèmes restants, les points NON CONTRÔLÉS avec raison exacte et un avis critique réel sur la fiabilité restante du fichier ; conclusion uniquement à partir des preuves, sans formule générale, et si le fichier reste fragile ou nécessite une reconstruction complète, le dire clairement.</t>
  </si>
  <si>
    <t>En clair :</t>
  </si>
  <si>
    <t>ORDRE DE MISSION — AUDIT ET RÉPARATION RÉELLE D’UN CLASSEUR EXCEL</t>
  </si>
  <si>
    <t>IMPORTANT</t>
  </si>
  <si>
    <t>Je ne veux pas de réponse rassurante, déclarative ou cosmétique.</t>
  </si>
  <si>
    <t>Je veux un travail vérifiable, avec preuves techniques.</t>
  </si>
  <si>
    <t>Chaque affirmation doit être accompagnée d’au moins une preuve : cellule, plage, formule, compteur, test, extrait XML ou résultat de contrôle.</t>
  </si>
  <si>
    <t>Si un point n’a pas pu être contrôlé, écrire clairement : NON CONTRÔLÉ — raison exacte.</t>
  </si>
  <si>
    <t>Ne jamais écrire “tout est OK”, “validé à 100 %”, “moteur fiable” ou “audit profond terminé” sans preuves correspondantes.</t>
  </si>
  <si>
    <t>PÉRIMÈTRE</t>
  </si>
  <si>
    <t>Tu dois ouvrir le classeur Excel fourni et réaliser un audit technique profond, puis réparer réellement le fichier.</t>
  </si>
  <si>
    <t>Le travail doit porter sur la mécanique, les formules, les matrices, les tests, les plages utilisées, les erreurs visibles, les erreurs potentielles et le XML interne du fichier .xlsx.</t>
  </si>
  <si>
    <t>Le but n’est pas d’embellir le fichier, mais de supprimer les erreurs, incohérences, résidus anciens et formules héritées dangereuses.</t>
  </si>
  <si>
    <t>PHASE 1 — ÉTAT DES LIEUX AVANT MODIFICATION</t>
  </si>
  <si>
    <t>Avant toute modification, produire un diagnostic factuel avec un tableau contenant :</t>
  </si>
  <si>
    <t>1. nom exact des feuilles ;</t>
  </si>
  <si>
    <t>2. plages réellement utilisées ;</t>
  </si>
  <si>
    <t>3. colonnes contenant des formules ;</t>
  </si>
  <si>
    <t>4. colonnes contenant du texte métier ;</t>
  </si>
  <si>
    <t>5. cellules où texte et formule sont mélangés par erreur ;</t>
  </si>
  <si>
    <t>6. formules pointant vers des plages trop courtes ;</t>
  </si>
  <si>
    <t>7. formules pointant vers d’anciennes plages ;</t>
  </si>
  <si>
    <t>8. références interfeuilles ;</t>
  </si>
  <si>
    <t>9. liens externes ;</t>
  </si>
  <si>
    <t>10. erreurs visibles : #REF!, #VALEUR!, #NOM?, #DIV/0!, #N/A ;</t>
  </si>
  <si>
    <t>11. erreurs potentielles de logique de notation ;</t>
  </si>
  <si>
    <t>12. cellules ou blocs parasites, obsolètes ou résiduels.</t>
  </si>
  <si>
    <t>Sortie obligatoire de la phase 1 : tableau PREUVE / RÉSULTAT / STATUT.</t>
  </si>
  <si>
    <t>Statuts autorisés : OK, NON CONFORME, À CORRIGER, NON CONTRÔLÉ.</t>
  </si>
  <si>
    <t>PHASE 2 — CONTRÔLE XML OBLIGATOIRE</t>
  </si>
  <si>
    <t>Ouvrir le fichier .xlsx comme une archive ZIP et inspecter les fichiers XML internes.</t>
  </si>
  <si>
    <t>Contrôler au minimum : xl/workbook.xml, xl/worksheets/sheet*.xml, xl/calcChain.xml s’il existe, xl/sharedStrings.xml, xl/styles.xml.</t>
  </si>
  <si>
    <t>Rechercher explicitement :</t>
  </si>
  <si>
    <t xml:space="preserve"> formules partagées : t="shared" ;</t>
  </si>
  <si>
    <t xml:space="preserve"> références cassées : #REF! ;</t>
  </si>
  <si>
    <t xml:space="preserve"> fonctions interdites ;</t>
  </si>
  <si>
    <t xml:space="preserve"> formules contenant @ ;</t>
  </si>
  <si>
    <t xml:space="preserve"> anciennes plages obsolètes ;</t>
  </si>
  <si>
    <t xml:space="preserve"> liens externes ;</t>
  </si>
  <si>
    <t xml:space="preserve"> cellules contenant des formules supprimées ou réparées par Excel.</t>
  </si>
  <si>
    <t>Sortie obligatoire de la phase 2 :</t>
  </si>
  <si>
    <t>1. nombre de formules partagées détectées ;</t>
  </si>
  <si>
    <t>2. feuilles XML concernées ;</t>
  </si>
  <si>
    <t>3. cellules concernées quand l’adresse est disponible ;</t>
  </si>
  <si>
    <t>4. fonctions interdites trouvées ;</t>
  </si>
  <si>
    <t>5. références cassées trouvées ;</t>
  </si>
  <si>
    <t>6. conclusion : XML conforme / XML non conforme / NON CONTRÔLÉ avec raison.</t>
  </si>
  <si>
    <t>PHASE 3 — RÉPARATION RÉELLE</t>
  </si>
  <si>
    <t>Réparer le fichier directement.</t>
  </si>
  <si>
    <t>Deux modes possibles :</t>
  </si>
  <si>
    <t>Mode A — réparation ciblée si la structure est saine.</t>
  </si>
  <si>
    <t>Mode B — reconstruction dans un nouvel onglet propre si l’ancien moteur contient trop de résidus, formules héritées, plages incohérentes ou erreurs structurelles.</t>
  </si>
  <si>
    <t>Règles de réparation :</t>
  </si>
  <si>
    <t>conserver les textes utiles ;</t>
  </si>
  <si>
    <t xml:space="preserve"> supprimer ou isoler les textes parasites ;</t>
  </si>
  <si>
    <t xml:space="preserve"> remplacer les formules douteuses par des formules simples, bornées, testables ;</t>
  </si>
  <si>
    <t xml:space="preserve"> supprimer les références à d’anciennes plages ;</t>
  </si>
  <si>
    <t xml:space="preserve"> aligner toutes les plages de calcul sur le nombre réel de questions et de critères ;</t>
  </si>
  <si>
    <t xml:space="preserve"> vérifier que chaque critère utile est réellement pris en compte</t>
  </si>
  <si>
    <t xml:space="preserve"> vérifier que les réponses attendues ne sont pas de simples variantes copiées ;</t>
  </si>
  <si>
    <t xml:space="preserve"> vérifier que les relances sont différenciées et utiles ;</t>
  </si>
  <si>
    <t xml:space="preserve"> vérifier qu’un motclé isolé ne suffit pas à obtenir une note maximale si la réponse n’est pas construite.</t>
  </si>
  <si>
    <t>PHASE 4 — AUDIT APRÈS RÉPARATION</t>
  </si>
  <si>
    <t>Après modification, refaire un audit complet.</t>
  </si>
  <si>
    <t>Produire un tableau AVANT / APRÈS avec :</t>
  </si>
  <si>
    <t>1. nombre de feuilles ;</t>
  </si>
  <si>
    <t>2. nombre de questions ;</t>
  </si>
  <si>
    <t>3. nombre de critères ;</t>
  </si>
  <si>
    <t>4. plages réelle des matrices ;</t>
  </si>
  <si>
    <t>6. plage réelle des formules ;</t>
  </si>
  <si>
    <t>7. nombre de formules modifiées ;</t>
  </si>
  <si>
    <t>8. nombre de formules partagées restantes ;</t>
  </si>
  <si>
    <t>9. nombre d’erreurs #REF! ;</t>
  </si>
  <si>
    <t>10. nombre d’erreurs #VALEUR! ;</t>
  </si>
  <si>
    <t>11. nombre d’erreurs #NOM? ;</t>
  </si>
  <si>
    <t>12. nombre d’erreurs #DIV/0! ;</t>
  </si>
  <si>
    <t>13. nombre de fonctions interdites restantes ;</t>
  </si>
  <si>
    <t>14. nombre de références vers anciennes plages ;</t>
  </si>
  <si>
    <t>15. nombre de liens externes ;</t>
  </si>
  <si>
    <t>16. nombre de cellules texte placées par erreur dans une zone formule ;</t>
  </si>
  <si>
    <t>17. résultat du contrôle XML après réparation.</t>
  </si>
  <si>
    <t>PHASE 5 — TESTS DE NOTATION OBLIGATOIRES</t>
  </si>
  <si>
    <t>Tester au minimum dix cas :</t>
  </si>
  <si>
    <t>1. réponse contenant seulement un motclé isolé ;</t>
  </si>
  <si>
    <t>2. réponse avec plusieurs critères manquants ;</t>
  </si>
  <si>
    <t>3. réponse qui ne doit pas obtenir 20/20 ;</t>
  </si>
  <si>
    <t>4. réponse qui doit obtenir le maximum.</t>
  </si>
  <si>
    <t>Pour chaque test, fournir un tableau avec :</t>
  </si>
  <si>
    <t xml:space="preserve"> question testée ;</t>
  </si>
  <si>
    <t>niveau testé  ;</t>
  </si>
  <si>
    <t xml:space="preserve"> réponse saisie ;</t>
  </si>
  <si>
    <t xml:space="preserve"> critères ;</t>
  </si>
  <si>
    <t xml:space="preserve"> exclusions détectées ;</t>
  </si>
  <si>
    <t xml:space="preserve"> scores ;</t>
  </si>
  <si>
    <t xml:space="preserve"> conclusion : conforme / non conforme ;</t>
  </si>
  <si>
    <t xml:space="preserve"> correction appliquée si non conforme.</t>
  </si>
  <si>
    <t>PHASE 6 — LIVRABLE FINAL</t>
  </si>
  <si>
    <t>Fournir obligatoirement :</t>
  </si>
  <si>
    <t>1. le fichier Excel corrigé ;</t>
  </si>
  <si>
    <t>2. un onglet RAPPORT_AUDIT ou un rapport séparé clair ;</t>
  </si>
  <si>
    <t>3. la liste exacte des cellules/plages modifiées ;</t>
  </si>
  <si>
    <t>4. la liste des formules importantes corrigées ;</t>
  </si>
  <si>
    <t>5. le tableau AVANT / APRÈS ;</t>
  </si>
  <si>
    <t>6. le résultat du contrôle XML final ;</t>
  </si>
  <si>
    <t>7. les tests  réalisés ;</t>
  </si>
  <si>
    <t>8. les problèmes restants, s’il en existe ;</t>
  </si>
  <si>
    <t>9. les points NON CONTRÔLÉS, avec raison exacte ;</t>
  </si>
  <si>
    <t>10. un avis critique réel sur la fiabilité restante du fichier.</t>
  </si>
  <si>
    <t>CONCLUSION ATTENDUE</t>
  </si>
  <si>
    <t>Ne conclus pas par une formule générale.</t>
  </si>
  <si>
    <t>Conclus uniquement à partir des preuves fournies.</t>
  </si>
  <si>
    <t>Si le fichier reste fragile, le dire clairement.</t>
  </si>
  <si>
    <t>Si une réparation complète demanderait une reconstruction , le dire clairement.</t>
  </si>
  <si>
    <t>Tu dois travailler comme un contrôleur qualité Excel : preuves, cellules, plages, compteurs, tests, XML, puis correction.</t>
  </si>
  <si>
    <t>Ouvre le classeur Excel fourni et fais un audit technique profond avant toute modification. Je ne veux aucune réponse rassurante ou déclarative : chaque affirmation doit être prouvée par cellule, plage, formule, compteur, test ou résultat XML. Le fichier final doit rester compatible Excel 2021 FR : sans VBA, sans macros, sans LET, FILTRE/FILTER, SEQUENCE, TEXTJOIN/JOINDRE.TEXTE, sans @, sans formules dynamiques, sans liens externes, sans formules partagées héritées dans le XML, sans erreurs #REF!, #VALEUR!, #NOM?, #DIV/0!, #N/A dans les zones moteur. Phase 1 : audit avant modification avec nom des feuilles, dimensions utilisées, plages moteur, matrice questions, matrice critères, tests, contrôle qualité, colonnes formules, colonnes textes, cellules mélangeant texte/formule, formules vers anciennes plages, erreurs visibles et risques de notation. Phase 2 : ouvrir le .xlsx comme archive ZIP et contrôler les XML internes : compter t="shared", #REF!, @, fonctions interdites, anciennes plages, caches d’erreurs ; fournir les preuves XML avant réparation. Phase 3 : réparer réellement le fichier sans écraser les textes utiles, sans déplacer inutilement le moteur, en remplaçant les formules douteuses par des formules simples, bornées et auditables ; tracer chaque modification par cellule/plage avec justification. Phase 4 : refaire l’audit complet après réparation et fournir un tableau AVANT/APRÈS : questions, critères, plages, formules, formules modifiées, formules partagées restantes, erreurs Excel, fonctions interdites, anciennes références, textes en zone formule. Phase 5 : faire des tests métier obligatoires : réponse vide, CFA incomplète, CFA correcte, PRO incomplète, PRO correcte, mot-clé isolé, plusieurs critères manquants, réponse qui ne doit pas obtenir 20/20, réponse qui doit obtenir le maximum, PRO testé en CFA, CFA testé en PRO ; indiquer score attendu, score obtenu, cellule/plage et conclusion conforme/non conforme. Phase 6 : fournir le fichier corrigé, le rapport d’audit, les cellules/plages modifiées, les formules importantes corrigées, les tests réalisés, les contrôles XML avant/après, les problèmes restants et un avis critique réel. Interdiction d’écrire “tout est OK”, “validé à 100 %”, “audit profond terminé”, “moteur fiable” ou “corrigé définitivement” sans preuves techniques complètes. Si un point n’a pas pu être contrôlé, écrire NON CONTRÔLÉ avec la raison exacte.</t>
  </si>
  <si>
    <t>Un audit Excel sérieux ne doit pas se résumer à “j’ai vérifié / tout est OK”. Il doit produire des preuves contrôlables : plages inspectées, formules modifiées, anciennes formules restantes, erreurs XML, dépendances, tests de notation.</t>
  </si>
  <si>
    <t>Voici le prompt à utiliser pour m’obliger à faire un travail sérieux.</t>
  </si>
  <si>
    <t>MISSION : AUDIT ET RÉPARATION TECHNIQUE D’UN CLASSEUR EXCEL 2021 FR</t>
  </si>
  <si>
    <t>Tu dois ouvrir le classeur Excel fourni et réaliser un audit technique profond, vérifiable et non cosmétique. L’objectif est de réparer réellement le fichier, pas d’améliorer seulement la présentation.</t>
  </si>
  <si>
    <t>RÈGLE ABSOLUE</t>
  </si>
  <si>
    <t>Aucune affirmation ne doit être déclarative. Chaque constat doit être prouvé par au moins un élément vérifiable : cellule, plage, formule, compteur, résultat de test, extrait XML ou nom de fichier XML interne. Si un point n’a pas pu être contrôlé, écrire clairement : NON CONTRÔLÉ + raison exacte.</t>
  </si>
  <si>
    <t>CONTRAINTES IMPÉRATIVES</t>
  </si>
  <si>
    <t>Le classeur final doit rester compatible Excel 2021 FR et respecter strictement :</t>
  </si>
  <si>
    <t>- sans VBA ;</t>
  </si>
  <si>
    <t>- sans macros ;</t>
  </si>
  <si>
    <t>- sans formules dynamiques ;</t>
  </si>
  <si>
    <t>- sans LET ;</t>
  </si>
  <si>
    <t>- sans FILTRE / FILTER ;</t>
  </si>
  <si>
    <t>- sans SEQUENCE ;</t>
  </si>
  <si>
    <t>- sans TEXTJOIN / JOINDRE.TEXTE ;</t>
  </si>
  <si>
    <t>- sans @ / intersection implicite ;</t>
  </si>
  <si>
    <t>- sans références interfeuilles inutiles ;</t>
  </si>
  <si>
    <t>- sans formules partagées héritées dans le XML ;</t>
  </si>
  <si>
    <t>- sans liens externes ;</t>
  </si>
  <si>
    <t>- sans #REF!, #VALEUR!, #NOM?, #DIV/0!, #N/A dans les zones moteur ;</t>
  </si>
  <si>
    <t>- sans mélange accidentel entre textes métier et zones de formules ;</t>
  </si>
  <si>
    <t>- aucune correction cosmétique ne doit masquer une erreur de logique.</t>
  </si>
  <si>
    <t>PHASE 1 — AUDIT AVANT MODIFICATION</t>
  </si>
  <si>
    <t>Avant toute modification, produire un diagnostic factuel indiquant :</t>
  </si>
  <si>
    <t>2. dimension utilisée de chaque feuille ;</t>
  </si>
  <si>
    <t>3. plage du moteur ;</t>
  </si>
  <si>
    <t>4. plage de la matrice questions ;</t>
  </si>
  <si>
    <t>5. plage de la matrice critères ;</t>
  </si>
  <si>
    <t>6. plage des tests de validation ;</t>
  </si>
  <si>
    <t>7. plage du contrôle qualité ;</t>
  </si>
  <si>
    <t>8. colonnes techniques contenant des formules ;</t>
  </si>
  <si>
    <t>9. colonnes contenant du texte métier ;</t>
  </si>
  <si>
    <t>10. cellules ou colonnes où texte et formule sont mélangés par erreur ;</t>
  </si>
  <si>
    <t>11. formules pointant vers des plages trop courtes ;</t>
  </si>
  <si>
    <t>12. formules pointant vers d’anciennes plages ou zones obsolètes ;</t>
  </si>
  <si>
    <t>13. erreurs Excel visibles ;</t>
  </si>
  <si>
    <t>14. risques de logique de notation ;</t>
  </si>
  <si>
    <t>15. nombre de questions réelles ;</t>
  </si>
  <si>
    <t>16. nombre de critères réels ;</t>
  </si>
  <si>
    <t>17. nombre de formules présentes ;</t>
  </si>
  <si>
    <t>18. nombre de formules suspectes.</t>
  </si>
  <si>
    <t>Ouvrir le fichier .xlsx comme une archive ZIP et inspecter les XML internes.</t>
  </si>
  <si>
    <t>Contrôles obligatoires :</t>
  </si>
  <si>
    <t>- rechercher les formules partagées : t="shared" ;</t>
  </si>
  <si>
    <t>- compter les formules partagées trouvées ;</t>
  </si>
  <si>
    <t>- indiquer leur emplacement XML et, si possible, les cellules concernées ;</t>
  </si>
  <si>
    <t>- rechercher #REF! ;</t>
  </si>
  <si>
    <t>- rechercher #VALUE!, #N/A, #DIV/0!, #NAME? si présents dans les caches XML ;</t>
  </si>
  <si>
    <t>- rechercher les formules contenant @ ;</t>
  </si>
  <si>
    <t>- rechercher LET, FILTER, FILTRE, SEQUENCE, TEXTJOIN, JOINDRE.TEXTE ;</t>
  </si>
  <si>
    <t>- rechercher les anciennes plages obsolètes ;</t>
  </si>
  <si>
    <t>- vérifier que les feuilles XML sont lisibles.</t>
  </si>
  <si>
    <t>Tu dois fournir les compteurs XML AVANT réparation.</t>
  </si>
  <si>
    <t>PHASE 3 — RÉPARATION CONTRÔLÉE</t>
  </si>
  <si>
    <t>Réparer le fichier directement en respectant ces règles :</t>
  </si>
  <si>
    <t>- ne pas écraser les textes métier utiles ;</t>
  </si>
  <si>
    <t>- ne pas écraser une formule fonctionnelle sans justification ;</t>
  </si>
  <si>
    <t>- ne pas déplacer le moteur sans nécessité ;</t>
  </si>
  <si>
    <t>- ne pas mélanger textes d’audit et colonnes techniques ;</t>
  </si>
  <si>
    <t>- remplacer les formules douteuses par des formules plus simples, bornées et auditables ;</t>
  </si>
  <si>
    <t>- privilégier les helpers plutôt que les formules trop longues ;</t>
  </si>
  <si>
    <t>- conserver des plages cohérentes avec la capacité réelle du moteur ;</t>
  </si>
  <si>
    <t>- supprimer ou reconstruire les formules partagées héritées ;</t>
  </si>
  <si>
    <t>- forcer un recalcul propre à l’ouverture du classeur si nécessaire.</t>
  </si>
  <si>
    <t>Chaque modification doit être tracée dans un journal :</t>
  </si>
  <si>
    <t>- cellule ou plage modifiée ;</t>
  </si>
  <si>
    <t>- ancienne logique ou problème constaté ;</t>
  </si>
  <si>
    <t>- nouvelle logique appliquée ;</t>
  </si>
  <si>
    <t>- justification technique.</t>
  </si>
  <si>
    <t>Après réparation, refaire les mêmes contrôles que dans les phases 1 et 2.</t>
  </si>
  <si>
    <t>Fournir un tableau AVANT / APRÈS avec au minimum :</t>
  </si>
  <si>
    <t>- nombre de feuilles ;</t>
  </si>
  <si>
    <t>- nombre de questions ;</t>
  </si>
  <si>
    <t>- nombre de critères ;</t>
  </si>
  <si>
    <t>- plage réelle de la matrice questions ;</t>
  </si>
  <si>
    <t>- plage réelle de la matrice critères ;</t>
  </si>
  <si>
    <t>- plage réelle des formules moteur ;</t>
  </si>
  <si>
    <t>- nombre total de formules ;</t>
  </si>
  <si>
    <t>- nombre de formules modifiées ;</t>
  </si>
  <si>
    <t>- nombre de formules partagées XML restantes ;</t>
  </si>
  <si>
    <t>- nombre de #REF! ;</t>
  </si>
  <si>
    <t>- nombre de #VALEUR! / #VALUE! ;</t>
  </si>
  <si>
    <t>- nombre de #NOM? / #NAME? ;</t>
  </si>
  <si>
    <t>- nombre de #DIV/0! ;</t>
  </si>
  <si>
    <t>- nombre de #N/A ;</t>
  </si>
  <si>
    <t>- nombre de fonctions interdites ;</t>
  </si>
  <si>
    <t>- nombre de références vers anciennes plages ;</t>
  </si>
  <si>
    <t>- nombre de cellules texte trouvées par erreur dans une zone formule ;</t>
  </si>
  <si>
    <t>- résultat des tests de notation.</t>
  </si>
  <si>
    <t>PHASE 5 — TESTS MÉTIER OBLIGATOIRES</t>
  </si>
  <si>
    <t>Tester au minimum 10 cas :</t>
  </si>
  <si>
    <t>1. réponse vide ;</t>
  </si>
  <si>
    <t>2. réponse CFA incomplète ;</t>
  </si>
  <si>
    <t>3. réponse CFA correcte ;</t>
  </si>
  <si>
    <t>4. réponse PRO incomplète ;</t>
  </si>
  <si>
    <t>5. réponse PRO correcte ;</t>
  </si>
  <si>
    <t>6. réponse avec seulement un mot-clé isolé ;</t>
  </si>
  <si>
    <t>7. réponse avec plusieurs critères manquants ;</t>
  </si>
  <si>
    <t>8. réponse qui ne doit pas obtenir 20/20 ;</t>
  </si>
  <si>
    <t>9. réponse qui doit obtenir le maximum ;</t>
  </si>
  <si>
    <t>10. réponse PRO évaluée en mode CFA ;</t>
  </si>
  <si>
    <t>11. réponse CFA évaluée en mode PRO.</t>
  </si>
  <si>
    <t>Pour chaque test, fournir :</t>
  </si>
  <si>
    <t>- question testée ;</t>
  </si>
  <si>
    <t>- niveau testé : CFA ou PRO ;</t>
  </si>
  <si>
    <t>- réponse saisie ;</t>
  </si>
  <si>
    <t>- score attendu ;</t>
  </si>
  <si>
    <t>- score obtenu ;</t>
  </si>
  <si>
    <t>- écart éventuel ;</t>
  </si>
  <si>
    <t>- conclusion : conforme / non conforme ;</t>
  </si>
  <si>
    <t>- cellule ou plage utilisée pour le calcul.</t>
  </si>
  <si>
    <t>RÈGLES DE NOTATION À CONTRÔLER</t>
  </si>
  <si>
    <t>- Une réponse PRO complète doit pouvoir obtenir un très bon score en mode CFA si elle couvre les attendus essentiels.</t>
  </si>
  <si>
    <t>- Une réponse CFA simple ne doit pas obtenir automatiquement un excellent score en mode PRO si elle manque de précision technique.</t>
  </si>
  <si>
    <t>- Les mots-clés isolés ne doivent pas suffire à valider une vraie réponse construite.</t>
  </si>
  <si>
    <t>- Les notions critiques doivent peser réellement.</t>
  </si>
  <si>
    <t>- Les erreurs éliminatoires ou fortement pénalisantes doivent être détectées.</t>
  </si>
  <si>
    <t>- Les scores doivent être plafonnés à 20/20.</t>
  </si>
  <si>
    <t>Fournir :</t>
  </si>
  <si>
    <t>2. un rapport d’audit clair ;</t>
  </si>
  <si>
    <t>3. le tableau AVANT / APRÈS ;</t>
  </si>
  <si>
    <t>4. la liste exacte des cellules et plages modifiées ;</t>
  </si>
  <si>
    <t>5. les formules importantes corrigées ;</t>
  </si>
  <si>
    <t>6. les tests métier réalisés ;</t>
  </si>
  <si>
    <t>7. les contrôles XML avant/après ;</t>
  </si>
  <si>
    <t>8. les problèmes restants s’il en existe ;</t>
  </si>
  <si>
    <t>9. un avis critique réel.</t>
  </si>
  <si>
    <t>INTERDICTIONS DE RÉPONSE</t>
  </si>
  <si>
    <t>Tu n’as pas le droit d’écrire :</t>
  </si>
  <si>
    <t>- “validé à 100 %” ;</t>
  </si>
  <si>
    <t>- “tout est OK” ;</t>
  </si>
  <si>
    <t>- “audit profond terminé” ;</t>
  </si>
  <si>
    <t>- “moteur fiable” ;</t>
  </si>
  <si>
    <t>- “corrigé définitivement” ;</t>
  </si>
  <si>
    <t>sauf si toutes les preuves techniques correspondantes sont fournies.</t>
  </si>
  <si>
    <t>Si une erreur est découverte après une déclaration de conformité, considérer que l’audit précédent était insuffisant et le dire explicitement.</t>
  </si>
  <si>
    <t>La conclusion doit être prudente et vérifiable. Elle doit distinguer :</t>
  </si>
  <si>
    <t>- points contrôlés ;</t>
  </si>
  <si>
    <t>- points réparés ;</t>
  </si>
  <si>
    <t>- points non contrôlés ;</t>
  </si>
  <si>
    <t>- risques restants ;</t>
  </si>
  <si>
    <t>- avis technique.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</si>
</sst>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name val="Carlito"/>
    </font>
    <font>
      <sz val="11"/>
      <color theme="1"/>
      <name val="Calibri"/>
      <family val="2"/>
      <scheme val="minor"/>
    </font>
    <font>
      <sz val="11"/>
      <color theme="1"/>
      <name val="Calibri"/>
      <family val="2"/>
      <scheme val="minor"/>
    </font>
    <font>
      <b/>
      <sz val="14"/>
      <color rgb="FFFFFFFF"/>
      <name val="Carlito"/>
      <family val="2"/>
    </font>
    <font>
      <i/>
      <sz val="11"/>
      <color rgb="FF1F1F1F"/>
      <name val="Carlito"/>
      <family val="2"/>
    </font>
    <font>
      <b/>
      <sz val="11"/>
      <name val="Carlito"/>
      <family val="2"/>
    </font>
    <font>
      <b/>
      <i/>
      <sz val="11"/>
      <color rgb="FF1F1F1F"/>
      <name val="Carlito"/>
      <family val="2"/>
    </font>
    <font>
      <b/>
      <sz val="14"/>
      <name val="Carlito"/>
      <family val="2"/>
    </font>
    <font>
      <b/>
      <sz val="11"/>
      <color rgb="FFFFFFFF"/>
      <name val="Carlito"/>
      <family val="2"/>
    </font>
    <font>
      <sz val="11"/>
      <name val="Carlito"/>
      <family val="2"/>
    </font>
    <font>
      <b/>
      <sz val="10"/>
      <color rgb="FFFFFFFF"/>
      <name val="Carlito"/>
      <family val="2"/>
    </font>
    <font>
      <b/>
      <sz val="11"/>
      <color theme="0"/>
      <name val="Calibri"/>
      <family val="2"/>
      <scheme val="minor"/>
    </font>
    <font>
      <sz val="11"/>
      <color theme="0"/>
      <name val="Calibri"/>
      <family val="2"/>
      <scheme val="minor"/>
    </font>
    <font>
      <b/>
      <sz val="11"/>
      <color rgb="FF1F1F1F"/>
      <name val="Carlito"/>
      <family val="2"/>
    </font>
    <font>
      <sz val="11"/>
      <color theme="1"/>
      <name val="Calibri"/>
      <family val="2"/>
    </font>
    <font>
      <b/>
      <sz val="12"/>
      <color rgb="FFC00000"/>
      <name val="Calibri"/>
      <family val="2"/>
    </font>
    <font>
      <b/>
      <sz val="14"/>
      <color rgb="FF0033CC"/>
      <name val="Calibri"/>
      <family val="2"/>
      <scheme val="minor"/>
    </font>
    <font>
      <b/>
      <sz val="14"/>
      <color rgb="FFC00000"/>
      <name val="Calibri"/>
      <family val="2"/>
      <scheme val="minor"/>
    </font>
    <font>
      <b/>
      <sz val="14"/>
      <color theme="9" tint="-0.499984740745262"/>
      <name val="Calibri"/>
      <family val="2"/>
      <scheme val="minor"/>
    </font>
    <font>
      <sz val="10"/>
      <name val="Arial"/>
      <family val="2"/>
    </font>
    <font>
      <b/>
      <sz val="12"/>
      <color rgb="FF0033CC"/>
      <name val="Carlito"/>
      <family val="2"/>
    </font>
    <font>
      <b/>
      <sz val="12"/>
      <color theme="0"/>
      <name val="Calibri"/>
      <family val="2"/>
    </font>
    <font>
      <sz val="12"/>
      <color theme="1"/>
      <name val="Calibri"/>
      <family val="2"/>
      <scheme val="minor"/>
    </font>
    <font>
      <sz val="11"/>
      <color theme="0"/>
      <name val="Calibri"/>
      <family val="2"/>
    </font>
    <font>
      <sz val="11"/>
      <color rgb="FF0033CC"/>
      <name val="Carlito"/>
      <family val="2"/>
    </font>
    <font>
      <b/>
      <sz val="14"/>
      <color rgb="FFC00000"/>
      <name val="Carlito"/>
      <family val="2"/>
    </font>
    <font>
      <b/>
      <sz val="10"/>
      <name val="Calibri"/>
      <family val="2"/>
      <scheme val="minor"/>
    </font>
    <font>
      <sz val="9"/>
      <name val="Calibri"/>
      <family val="2"/>
      <scheme val="minor"/>
    </font>
    <font>
      <sz val="11"/>
      <name val="Calibri"/>
      <family val="2"/>
      <scheme val="minor"/>
    </font>
    <font>
      <b/>
      <sz val="12"/>
      <name val="Carlito"/>
      <family val="2"/>
    </font>
    <font>
      <sz val="12"/>
      <color rgb="FFC00000"/>
      <name val="Calibri"/>
      <family val="2"/>
    </font>
    <font>
      <b/>
      <sz val="16"/>
      <color theme="1"/>
      <name val="Calibri"/>
      <family val="2"/>
    </font>
    <font>
      <sz val="11"/>
      <color rgb="FFFF0000"/>
      <name val="Calibri"/>
      <family val="2"/>
      <scheme val="minor"/>
    </font>
    <font>
      <b/>
      <sz val="14"/>
      <color theme="1"/>
      <name val="Calibri"/>
      <family val="2"/>
      <scheme val="minor"/>
    </font>
    <font>
      <b/>
      <sz val="14"/>
      <color rgb="FFFFFFFF"/>
      <name val="Calibri"/>
      <family val="2"/>
    </font>
    <font>
      <sz val="12"/>
      <color theme="1"/>
      <name val="Calibri"/>
      <family val="2"/>
    </font>
    <font>
      <b/>
      <sz val="12"/>
      <color theme="1"/>
      <name val="Calibri"/>
      <family val="2"/>
    </font>
    <font>
      <b/>
      <sz val="14"/>
      <color rgb="FFFF0000"/>
      <name val="Carlito"/>
      <family val="2"/>
    </font>
    <font>
      <sz val="10"/>
      <color theme="0"/>
      <name val="Calibri"/>
      <family val="2"/>
    </font>
  </fonts>
  <fills count="22">
    <fill>
      <patternFill patternType="none"/>
    </fill>
    <fill>
      <patternFill patternType="gray125"/>
    </fill>
    <fill>
      <patternFill patternType="solid">
        <fgColor rgb="FF1F4E78"/>
      </patternFill>
    </fill>
    <fill>
      <patternFill patternType="solid">
        <fgColor rgb="FFD9EAF7"/>
      </patternFill>
    </fill>
    <fill>
      <patternFill patternType="solid">
        <fgColor rgb="FFB7DEE8"/>
      </patternFill>
    </fill>
    <fill>
      <patternFill patternType="solid">
        <fgColor rgb="FF70AD47"/>
      </patternFill>
    </fill>
    <fill>
      <patternFill patternType="solid">
        <fgColor rgb="FFE2F0D9"/>
      </patternFill>
    </fill>
    <fill>
      <patternFill patternType="solid">
        <fgColor rgb="FFFFF2CC"/>
      </patternFill>
    </fill>
    <fill>
      <patternFill patternType="solid">
        <fgColor rgb="FFF4B183"/>
      </patternFill>
    </fill>
    <fill>
      <patternFill patternType="solid">
        <fgColor rgb="FF5B9BD5"/>
      </patternFill>
    </fill>
    <fill>
      <patternFill patternType="solid">
        <fgColor rgb="FFEDEDED"/>
      </patternFill>
    </fill>
    <fill>
      <patternFill patternType="solid">
        <fgColor theme="0" tint="-0.14999847407452621"/>
        <bgColor indexed="64"/>
      </patternFill>
    </fill>
    <fill>
      <patternFill patternType="solid">
        <fgColor rgb="FF7F7F7F"/>
      </patternFill>
    </fill>
    <fill>
      <patternFill patternType="solid">
        <fgColor theme="0" tint="-4.9989318521683403E-2"/>
        <bgColor indexed="64"/>
      </patternFill>
    </fill>
    <fill>
      <patternFill patternType="solid">
        <fgColor rgb="FFFFFFCC"/>
        <bgColor indexed="64"/>
      </patternFill>
    </fill>
    <fill>
      <patternFill patternType="solid">
        <fgColor theme="0"/>
        <bgColor indexed="64"/>
      </patternFill>
    </fill>
    <fill>
      <patternFill patternType="solid">
        <fgColor rgb="FFF7FBFF"/>
      </patternFill>
    </fill>
    <fill>
      <patternFill patternType="solid">
        <fgColor rgb="FFC00000"/>
        <bgColor indexed="64"/>
      </patternFill>
    </fill>
    <fill>
      <patternFill patternType="solid">
        <fgColor rgb="FF92D050"/>
        <bgColor indexed="64"/>
      </patternFill>
    </fill>
    <fill>
      <patternFill patternType="solid">
        <fgColor theme="1" tint="0.34998626667073579"/>
        <bgColor indexed="64"/>
      </patternFill>
    </fill>
    <fill>
      <patternFill patternType="solid">
        <fgColor rgb="FF00B050"/>
        <bgColor indexed="64"/>
      </patternFill>
    </fill>
    <fill>
      <patternFill patternType="solid">
        <fgColor rgb="FF244062"/>
      </patternFill>
    </fill>
  </fills>
  <borders count="20">
    <border>
      <left/>
      <right/>
      <top/>
      <bottom/>
      <diagonal/>
    </border>
    <border>
      <left style="thin">
        <color rgb="FFC9B458"/>
      </left>
      <right style="thin">
        <color rgb="FFD9D9D9"/>
      </right>
      <top style="thin">
        <color rgb="FFC9B458"/>
      </top>
      <bottom/>
      <diagonal/>
    </border>
    <border>
      <left style="thin">
        <color rgb="FFC9B458"/>
      </left>
      <right style="thin">
        <color rgb="FFD9D9D9"/>
      </right>
      <top/>
      <bottom/>
      <diagonal/>
    </border>
    <border>
      <left style="thin">
        <color rgb="FFC9B458"/>
      </left>
      <right style="thin">
        <color rgb="FFD9D9D9"/>
      </right>
      <top/>
      <bottom style="thin">
        <color rgb="FFD9D9D9"/>
      </bottom>
      <diagonal/>
    </border>
    <border>
      <left style="thin">
        <color theme="0" tint="-0.24994659260841701"/>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right/>
      <top style="thin">
        <color rgb="FF9AA4B2"/>
      </top>
      <bottom/>
      <diagonal/>
    </border>
    <border>
      <left style="thin">
        <color rgb="FFD9D9D9"/>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7">
    <xf numFmtId="0" fontId="0" fillId="0" borderId="0"/>
    <xf numFmtId="0" fontId="14" fillId="0" borderId="0"/>
    <xf numFmtId="0" fontId="2" fillId="0" borderId="0"/>
    <xf numFmtId="0" fontId="19" fillId="0" borderId="0"/>
    <xf numFmtId="0" fontId="22" fillId="0" borderId="0"/>
    <xf numFmtId="0" fontId="14" fillId="0" borderId="0"/>
    <xf numFmtId="0" fontId="1" fillId="0" borderId="0"/>
  </cellStyleXfs>
  <cellXfs count="89">
    <xf numFmtId="0" fontId="0" fillId="0" borderId="0" xfId="0"/>
    <xf numFmtId="0" fontId="3" fillId="2" borderId="0" xfId="0" applyFont="1" applyFill="1" applyAlignment="1">
      <alignment vertical="center" wrapText="1"/>
    </xf>
    <xf numFmtId="0" fontId="0" fillId="11" borderId="0" xfId="0" applyFill="1" applyAlignment="1">
      <alignment horizontal="center" vertical="center"/>
    </xf>
    <xf numFmtId="0" fontId="3" fillId="2" borderId="0" xfId="0" applyFont="1" applyFill="1" applyAlignment="1">
      <alignment vertical="center"/>
    </xf>
    <xf numFmtId="0" fontId="0" fillId="0" borderId="0" xfId="0" applyAlignment="1">
      <alignment vertical="center"/>
    </xf>
    <xf numFmtId="0" fontId="8" fillId="12" borderId="0" xfId="0" applyFont="1" applyFill="1" applyAlignment="1">
      <alignment vertical="center"/>
    </xf>
    <xf numFmtId="0" fontId="4" fillId="3" borderId="0" xfId="0" applyFont="1" applyFill="1" applyAlignment="1">
      <alignment vertical="center" wrapText="1"/>
    </xf>
    <xf numFmtId="0" fontId="4" fillId="3" borderId="0" xfId="0" applyFont="1" applyFill="1" applyAlignment="1">
      <alignment vertical="center"/>
    </xf>
    <xf numFmtId="0" fontId="5" fillId="4" borderId="0" xfId="0" applyFont="1" applyFill="1" applyAlignment="1">
      <alignment horizontal="center" vertical="center" wrapText="1"/>
    </xf>
    <xf numFmtId="0" fontId="0" fillId="0" borderId="0" xfId="0" applyAlignment="1">
      <alignment vertical="center" wrapText="1"/>
    </xf>
    <xf numFmtId="0" fontId="10" fillId="12" borderId="0" xfId="0" applyFont="1" applyFill="1" applyAlignment="1">
      <alignment vertical="center"/>
    </xf>
    <xf numFmtId="0" fontId="0" fillId="0" borderId="0" xfId="0" applyAlignment="1">
      <alignment horizontal="center" vertical="center" wrapText="1"/>
    </xf>
    <xf numFmtId="0" fontId="0" fillId="11" borderId="0" xfId="0" applyFill="1" applyAlignment="1">
      <alignment vertical="center"/>
    </xf>
    <xf numFmtId="0" fontId="0" fillId="11" borderId="0" xfId="0" applyFill="1" applyAlignment="1">
      <alignment horizontal="right" vertical="center"/>
    </xf>
    <xf numFmtId="0" fontId="0" fillId="13" borderId="0" xfId="0" applyFill="1" applyAlignment="1">
      <alignment vertical="center"/>
    </xf>
    <xf numFmtId="0" fontId="5" fillId="8" borderId="0" xfId="0" applyFont="1" applyFill="1" applyAlignment="1">
      <alignment horizontal="center" vertical="center" wrapText="1"/>
    </xf>
    <xf numFmtId="0" fontId="8" fillId="9" borderId="0" xfId="0" applyFont="1" applyFill="1" applyAlignment="1">
      <alignment horizontal="center" vertical="center" wrapText="1"/>
    </xf>
    <xf numFmtId="0" fontId="5" fillId="10" borderId="0" xfId="0" applyFont="1" applyFill="1" applyAlignment="1">
      <alignment vertical="center" wrapText="1"/>
    </xf>
    <xf numFmtId="0" fontId="3" fillId="5" borderId="4" xfId="0" applyFont="1" applyFill="1" applyBorder="1" applyAlignment="1">
      <alignment horizontal="center" vertical="center" wrapText="1"/>
    </xf>
    <xf numFmtId="0" fontId="3" fillId="5" borderId="5" xfId="0" applyFont="1" applyFill="1" applyBorder="1" applyAlignment="1">
      <alignment horizontal="center" vertical="center" wrapText="1"/>
    </xf>
    <xf numFmtId="0" fontId="6" fillId="6" borderId="6" xfId="0" applyFont="1" applyFill="1" applyBorder="1" applyAlignment="1">
      <alignment vertical="center" wrapText="1"/>
    </xf>
    <xf numFmtId="0" fontId="5" fillId="6" borderId="6" xfId="0" applyFont="1" applyFill="1" applyBorder="1" applyAlignment="1">
      <alignment vertical="center" wrapText="1"/>
    </xf>
    <xf numFmtId="0" fontId="5" fillId="7" borderId="7" xfId="0" applyFont="1" applyFill="1" applyBorder="1" applyAlignment="1">
      <alignment horizontal="center" vertical="center"/>
    </xf>
    <xf numFmtId="0" fontId="5" fillId="6" borderId="8" xfId="0" applyFont="1" applyFill="1" applyBorder="1" applyAlignment="1">
      <alignment vertical="center" wrapText="1"/>
    </xf>
    <xf numFmtId="0" fontId="13" fillId="7" borderId="7" xfId="0" applyFont="1" applyFill="1" applyBorder="1" applyAlignment="1">
      <alignment horizontal="center" vertical="center"/>
    </xf>
    <xf numFmtId="0" fontId="0" fillId="15" borderId="0" xfId="0" applyFill="1" applyAlignment="1">
      <alignment vertical="center"/>
    </xf>
    <xf numFmtId="0" fontId="0" fillId="15" borderId="11" xfId="0" applyFill="1" applyBorder="1" applyAlignment="1">
      <alignment vertical="center" wrapText="1"/>
    </xf>
    <xf numFmtId="0" fontId="0" fillId="15" borderId="0" xfId="0" applyFill="1" applyAlignment="1">
      <alignment vertical="center" wrapText="1"/>
    </xf>
    <xf numFmtId="0" fontId="16" fillId="15" borderId="0" xfId="0" applyFont="1" applyFill="1" applyAlignment="1">
      <alignment vertical="center"/>
    </xf>
    <xf numFmtId="0" fontId="17" fillId="15" borderId="0" xfId="0" applyFont="1" applyFill="1" applyAlignment="1">
      <alignment vertical="center" wrapText="1"/>
    </xf>
    <xf numFmtId="0" fontId="17" fillId="15" borderId="0" xfId="0" applyFont="1" applyFill="1" applyAlignment="1">
      <alignment vertical="center"/>
    </xf>
    <xf numFmtId="0" fontId="0" fillId="13" borderId="0" xfId="0" applyFill="1" applyAlignment="1">
      <alignment horizontal="right" vertical="center"/>
    </xf>
    <xf numFmtId="0" fontId="0" fillId="0" borderId="0" xfId="0" applyAlignment="1">
      <alignment horizontal="right" vertical="center"/>
    </xf>
    <xf numFmtId="0" fontId="20" fillId="14" borderId="0" xfId="0" applyFont="1" applyFill="1" applyAlignment="1">
      <alignment vertical="center" wrapText="1"/>
    </xf>
    <xf numFmtId="0" fontId="21" fillId="17" borderId="0" xfId="2" quotePrefix="1" applyFont="1" applyFill="1" applyAlignment="1">
      <alignment horizontal="center" vertical="center"/>
    </xf>
    <xf numFmtId="0" fontId="9" fillId="18" borderId="0" xfId="0" applyFont="1" applyFill="1" applyAlignment="1">
      <alignment horizontal="center" vertical="center"/>
    </xf>
    <xf numFmtId="0" fontId="12" fillId="19" borderId="0" xfId="3" applyFont="1" applyFill="1" applyAlignment="1" applyProtection="1">
      <alignment horizontal="left" vertical="center"/>
      <protection hidden="1"/>
    </xf>
    <xf numFmtId="0" fontId="11" fillId="19" borderId="0" xfId="3" applyFont="1" applyFill="1" applyAlignment="1" applyProtection="1">
      <alignment vertical="center"/>
      <protection hidden="1"/>
    </xf>
    <xf numFmtId="0" fontId="12" fillId="19" borderId="0" xfId="4" applyFont="1" applyFill="1" applyAlignment="1">
      <alignment horizontal="left" vertical="center"/>
    </xf>
    <xf numFmtId="0" fontId="23" fillId="19" borderId="0" xfId="3" applyFont="1" applyFill="1" applyAlignment="1">
      <alignment vertical="center"/>
    </xf>
    <xf numFmtId="0" fontId="18" fillId="15" borderId="0" xfId="0" applyFont="1" applyFill="1" applyAlignment="1">
      <alignment vertical="center"/>
    </xf>
    <xf numFmtId="1" fontId="7" fillId="7" borderId="9" xfId="0" applyNumberFormat="1" applyFont="1" applyFill="1" applyBorder="1" applyAlignment="1">
      <alignment horizontal="center" vertical="center"/>
    </xf>
    <xf numFmtId="0" fontId="5" fillId="8" borderId="0" xfId="0" applyFont="1" applyFill="1" applyAlignment="1">
      <alignment horizontal="left" vertical="center"/>
    </xf>
    <xf numFmtId="0" fontId="24" fillId="7" borderId="1" xfId="0" applyFont="1" applyFill="1" applyBorder="1" applyAlignment="1">
      <alignment vertical="center" wrapText="1"/>
    </xf>
    <xf numFmtId="0" fontId="24" fillId="7" borderId="2" xfId="0" applyFont="1" applyFill="1" applyBorder="1" applyAlignment="1">
      <alignment vertical="center" wrapText="1"/>
    </xf>
    <xf numFmtId="0" fontId="24" fillId="7" borderId="3" xfId="0" applyFont="1" applyFill="1" applyBorder="1" applyAlignment="1">
      <alignment vertical="center" wrapText="1"/>
    </xf>
    <xf numFmtId="0" fontId="26" fillId="20" borderId="0" xfId="3" quotePrefix="1" applyFont="1" applyFill="1" applyAlignment="1">
      <alignment horizontal="center" vertical="center"/>
    </xf>
    <xf numFmtId="0" fontId="9" fillId="15" borderId="0" xfId="0" applyFont="1" applyFill="1" applyAlignment="1">
      <alignment vertical="center"/>
    </xf>
    <xf numFmtId="0" fontId="27" fillId="15" borderId="0" xfId="3" applyFont="1" applyFill="1" applyAlignment="1" applyProtection="1">
      <alignment horizontal="right" vertical="center"/>
      <protection hidden="1"/>
    </xf>
    <xf numFmtId="0" fontId="28" fillId="15" borderId="0" xfId="3" applyFont="1" applyFill="1" applyAlignment="1" applyProtection="1">
      <alignment vertical="center"/>
      <protection hidden="1"/>
    </xf>
    <xf numFmtId="0" fontId="29" fillId="15" borderId="0" xfId="0" applyFont="1" applyFill="1" applyAlignment="1">
      <alignment vertical="center"/>
    </xf>
    <xf numFmtId="0" fontId="28" fillId="15" borderId="12" xfId="0" applyFont="1" applyFill="1" applyBorder="1" applyAlignment="1">
      <alignment vertical="top" wrapText="1"/>
    </xf>
    <xf numFmtId="0" fontId="28" fillId="15" borderId="13" xfId="0" applyFont="1" applyFill="1" applyBorder="1" applyAlignment="1">
      <alignment vertical="top" wrapText="1"/>
    </xf>
    <xf numFmtId="0" fontId="28" fillId="15" borderId="14" xfId="0" applyFont="1" applyFill="1" applyBorder="1" applyAlignment="1">
      <alignment vertical="top" wrapText="1"/>
    </xf>
    <xf numFmtId="0" fontId="28" fillId="15" borderId="15" xfId="0" applyFont="1" applyFill="1" applyBorder="1" applyAlignment="1">
      <alignment vertical="top" wrapText="1"/>
    </xf>
    <xf numFmtId="0" fontId="28" fillId="15" borderId="0" xfId="0" applyFont="1" applyFill="1" applyAlignment="1">
      <alignment vertical="top" wrapText="1"/>
    </xf>
    <xf numFmtId="0" fontId="28" fillId="15" borderId="16" xfId="0" applyFont="1" applyFill="1" applyBorder="1" applyAlignment="1">
      <alignment vertical="top" wrapText="1"/>
    </xf>
    <xf numFmtId="0" fontId="28" fillId="15" borderId="17" xfId="0" applyFont="1" applyFill="1" applyBorder="1" applyAlignment="1">
      <alignment vertical="top" wrapText="1"/>
    </xf>
    <xf numFmtId="0" fontId="28" fillId="15" borderId="18" xfId="0" applyFont="1" applyFill="1" applyBorder="1" applyAlignment="1">
      <alignment vertical="top" wrapText="1"/>
    </xf>
    <xf numFmtId="0" fontId="28" fillId="15" borderId="19" xfId="0" applyFont="1" applyFill="1" applyBorder="1" applyAlignment="1">
      <alignment vertical="top" wrapText="1"/>
    </xf>
    <xf numFmtId="0" fontId="5" fillId="15" borderId="0" xfId="0" applyFont="1" applyFill="1" applyAlignment="1">
      <alignment vertical="center"/>
    </xf>
    <xf numFmtId="0" fontId="25" fillId="15" borderId="0" xfId="0" applyFont="1" applyFill="1" applyAlignment="1">
      <alignment vertical="top" wrapText="1"/>
    </xf>
    <xf numFmtId="0" fontId="25" fillId="15" borderId="0" xfId="0" applyFont="1" applyFill="1" applyAlignment="1">
      <alignment vertical="top"/>
    </xf>
    <xf numFmtId="0" fontId="31" fillId="15" borderId="0" xfId="5" applyFont="1" applyFill="1" applyAlignment="1">
      <alignment vertical="center"/>
    </xf>
    <xf numFmtId="0" fontId="1" fillId="15" borderId="0" xfId="6" applyFill="1"/>
    <xf numFmtId="0" fontId="1" fillId="0" borderId="0" xfId="6"/>
    <xf numFmtId="0" fontId="33" fillId="15" borderId="0" xfId="6" applyFont="1" applyFill="1"/>
    <xf numFmtId="0" fontId="1" fillId="15" borderId="0" xfId="6" applyFill="1" applyAlignment="1">
      <alignment horizontal="right" vertical="center"/>
    </xf>
    <xf numFmtId="0" fontId="32" fillId="15" borderId="0" xfId="6" applyFont="1" applyFill="1"/>
    <xf numFmtId="0" fontId="16" fillId="15" borderId="0" xfId="6" applyFont="1" applyFill="1"/>
    <xf numFmtId="0" fontId="30" fillId="16" borderId="10" xfId="0" applyFont="1" applyFill="1" applyBorder="1" applyAlignment="1">
      <alignment horizontal="center" vertical="center" wrapText="1"/>
    </xf>
    <xf numFmtId="0" fontId="30" fillId="16" borderId="0" xfId="0" applyFont="1" applyFill="1" applyAlignment="1">
      <alignment horizontal="center" vertical="center" wrapText="1"/>
    </xf>
    <xf numFmtId="0" fontId="15" fillId="15" borderId="0" xfId="1" applyFont="1" applyFill="1" applyAlignment="1">
      <alignment horizontal="center" vertical="center" wrapText="1"/>
    </xf>
    <xf numFmtId="0" fontId="9" fillId="15" borderId="11" xfId="0" applyFont="1" applyFill="1" applyBorder="1" applyAlignment="1">
      <alignment horizontal="center" vertical="center" wrapText="1"/>
    </xf>
    <xf numFmtId="0" fontId="9" fillId="15" borderId="0" xfId="0" applyFont="1" applyFill="1" applyAlignment="1">
      <alignment horizontal="center" vertical="center" wrapText="1"/>
    </xf>
    <xf numFmtId="0" fontId="17" fillId="15" borderId="0" xfId="0" applyFont="1" applyFill="1" applyAlignment="1">
      <alignment horizontal="left" vertical="center" wrapText="1"/>
    </xf>
    <xf numFmtId="0" fontId="0" fillId="15" borderId="11" xfId="0" applyFill="1" applyBorder="1" applyAlignment="1">
      <alignment horizontal="center" vertical="center" wrapText="1"/>
    </xf>
    <xf numFmtId="0" fontId="0" fillId="15" borderId="0" xfId="0" applyFill="1" applyAlignment="1">
      <alignment horizontal="center" vertical="center" wrapText="1"/>
    </xf>
    <xf numFmtId="0" fontId="9" fillId="15" borderId="0" xfId="0" applyFont="1" applyFill="1" applyAlignment="1">
      <alignment horizontal="left" vertical="center" wrapText="1"/>
    </xf>
    <xf numFmtId="0" fontId="5" fillId="8" borderId="0" xfId="0" applyFont="1" applyFill="1" applyAlignment="1">
      <alignment vertical="center" wrapText="1"/>
    </xf>
    <xf numFmtId="0" fontId="5" fillId="8" borderId="0" xfId="0" applyFont="1" applyFill="1" applyAlignment="1">
      <alignment vertical="center"/>
    </xf>
    <xf numFmtId="0" fontId="0" fillId="7" borderId="0" xfId="0" applyFill="1" applyAlignment="1">
      <alignment horizontal="center" vertical="center" wrapText="1"/>
    </xf>
    <xf numFmtId="0" fontId="34" fillId="21" borderId="0" xfId="5" applyFont="1" applyFill="1" applyAlignment="1">
      <alignment horizontal="center" vertical="center" wrapText="1"/>
    </xf>
    <xf numFmtId="0" fontId="35" fillId="0" borderId="0" xfId="5" applyFont="1" applyAlignment="1">
      <alignment vertical="center" wrapText="1"/>
    </xf>
    <xf numFmtId="0" fontId="36" fillId="0" borderId="0" xfId="5" applyFont="1" applyAlignment="1">
      <alignment vertical="center"/>
    </xf>
    <xf numFmtId="0" fontId="37" fillId="0" borderId="0" xfId="0" applyFont="1" applyAlignment="1">
      <alignment horizontal="center" vertical="center" wrapText="1"/>
    </xf>
    <xf numFmtId="0" fontId="9" fillId="0" borderId="0" xfId="0" applyFont="1"/>
    <xf numFmtId="0" fontId="38" fillId="18" borderId="0" xfId="1" applyFont="1" applyFill="1" applyAlignment="1">
      <alignment horizontal="center" vertical="center"/>
    </xf>
    <xf numFmtId="0" fontId="35" fillId="0" borderId="0" xfId="5" applyFont="1" applyAlignment="1">
      <alignment vertical="center"/>
    </xf>
  </cellXfs>
  <cellStyles count="7">
    <cellStyle name="Normal" xfId="0" builtinId="0"/>
    <cellStyle name="Normal 2" xfId="1" xr:uid="{F53FAEEB-4DE6-499A-87AF-952ED2449769}"/>
    <cellStyle name="Normal 2 2 2 2 2" xfId="3" xr:uid="{4ABB2B6F-F228-4543-9E59-58202323C1E1}"/>
    <cellStyle name="Normal 2 2 5" xfId="4" xr:uid="{611FBFCD-0699-468A-BE13-0C25364898DA}"/>
    <cellStyle name="Normal 2 3" xfId="5" xr:uid="{8258E49F-E8A3-4C12-B269-023F295793FD}"/>
    <cellStyle name="Normal 3" xfId="6" xr:uid="{5D4E9C26-E0FF-419B-872C-D41F45D7F864}"/>
    <cellStyle name="Normal 4 3 4 2 2 2" xfId="2" xr:uid="{902BC0FE-7561-4F6B-A291-C917E5CB087D}"/>
  </cellStyles>
  <dxfs count="0"/>
  <tableStyles count="0" defaultTableStyle="TableStyleMedium2" defaultPivotStyle="PivotStyleLight16"/>
  <colors>
    <mruColors>
      <color rgb="FF0033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ChatGPT">
  <a:themeElements>
    <a:clrScheme name="ChatGPT">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libri"/>
        <a:ea typeface="Calibri"/>
        <a:cs typeface="Calibri"/>
      </a:majorFont>
      <a:minorFont>
        <a:latin typeface="Calibri"/>
        <a:ea typeface="Calibri"/>
        <a:cs typeface="Calibri"/>
      </a:minorFont>
    </a:fontScheme>
    <a:fmtScheme name="ChatGPT">
      <a:fillStyleLst>
        <a:solidFill>
          <a:schemeClr val="phClr"/>
        </a:solidFill>
        <a:solidFill>
          <a:schemeClr val="dk1"/>
        </a:solidFill>
        <a:solidFill>
          <a:schemeClr val="accent1"/>
        </a:solidFill>
      </a:fillStyleLst>
      <a:lnStyleLst>
        <a:ln w="12700">
          <a:solidFill>
            <a:schemeClr val="phClr"/>
          </a:solidFill>
          <a:prstDash val="solid"/>
        </a:ln>
        <a:ln w="19050">
          <a:solidFill>
            <a:schemeClr val="phClr"/>
          </a:solidFill>
          <a:prstDash val="solid"/>
        </a:ln>
        <a:ln w="25400">
          <a:solidFill>
            <a:schemeClr val="phClr"/>
          </a:solidFill>
          <a:prstDash val="solid"/>
        </a:ln>
      </a:lnStyleLst>
      <a:effectStyleLst>
        <a:effectStyle>
          <a:effectLst/>
        </a:effectStyle>
        <a:effectStyle>
          <a:effectLst/>
        </a:effectStyle>
        <a:effectStyle>
          <a:effectLst>
            <a:outerShdw blurRad="57150" dist="19050" dir="5400000">
              <a:srgbClr val="000000">
                <a:alpha val="63000"/>
              </a:srgbClr>
            </a:outerShdw>
          </a:effectLst>
        </a:effectStyle>
      </a:effectStyleLst>
      <a:bgFillStyleLst>
        <a:solidFill>
          <a:schemeClr val="phClr"/>
        </a:solidFill>
        <a:solidFill>
          <a:schemeClr val="phClr">
            <a:tint val="95000"/>
            <a:satMod val="170000"/>
          </a:schemeClr>
        </a:solidFill>
        <a:gradFill>
          <a:gsLst>
            <a:gs pos="0">
              <a:schemeClr val="phClr">
                <a:tint val="93000"/>
                <a:shade val="98000"/>
                <a:lumMod val="102000"/>
                <a:satMod val="150000"/>
              </a:schemeClr>
            </a:gs>
            <a:gs pos="50000">
              <a:schemeClr val="phClr">
                <a:tint val="98000"/>
                <a:shade val="90000"/>
                <a:lumMod val="103000"/>
                <a:satMod val="130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309EB-6D3C-4114-AF3E-C1E4B5DE122D}">
  <dimension ref="B1:BA62"/>
  <sheetViews>
    <sheetView tabSelected="1" zoomScaleNormal="100" workbookViewId="0">
      <selection activeCell="I10" sqref="I10"/>
    </sheetView>
  </sheetViews>
  <sheetFormatPr baseColWidth="10" defaultColWidth="9" defaultRowHeight="15" x14ac:dyDescent="0.25"/>
  <cols>
    <col min="1" max="1" width="9" style="4"/>
    <col min="2" max="2" width="13.75" style="4" customWidth="1"/>
    <col min="3" max="3" width="95.75" style="4" customWidth="1"/>
    <col min="4" max="4" width="9" style="4"/>
    <col min="5" max="5" width="21" style="4" customWidth="1"/>
    <col min="6" max="6" width="15" style="4" customWidth="1"/>
    <col min="7" max="9" width="9" style="4"/>
    <col min="10" max="10" width="46.5" style="4" customWidth="1"/>
    <col min="11" max="11" width="12" style="4" customWidth="1"/>
    <col min="12" max="13" width="9" style="4"/>
    <col min="14" max="14" width="16.25" style="4" customWidth="1"/>
    <col min="15" max="15" width="18" style="4" customWidth="1"/>
    <col min="16" max="16" width="24" style="4" customWidth="1"/>
    <col min="17" max="18" width="10" style="4" customWidth="1"/>
    <col min="19" max="19" width="14" style="4" customWidth="1"/>
    <col min="20" max="25" width="9" style="4" customWidth="1"/>
    <col min="26" max="36" width="15.625" style="4" customWidth="1"/>
    <col min="37" max="37" width="9" style="4" customWidth="1"/>
    <col min="38" max="38" width="13.25" style="4" customWidth="1"/>
    <col min="39" max="39" width="14" style="4" customWidth="1"/>
    <col min="40" max="16384" width="9" style="4"/>
  </cols>
  <sheetData>
    <row r="1" spans="2:53" ht="15.75" x14ac:dyDescent="0.25">
      <c r="B1" s="47" t="s">
        <v>67</v>
      </c>
      <c r="D1" s="48" t="s">
        <v>68</v>
      </c>
      <c r="E1" s="49" t="str">
        <f ca="1">CELL("nomfichier")</f>
        <v>D:\Données\1.UPRT\0-UPRT.fait\1-UPRT.FR-SITE-WEB\ff-fiches-fabrications\ff.fiches.fabrication.2023\ffr.restaurant.2023\[A_ANALYSER_un.texte.04.04.2026.9h10..xlsx]Analyse.Texte</v>
      </c>
      <c r="H1" s="25"/>
      <c r="I1" s="25"/>
      <c r="J1" s="25"/>
      <c r="K1" s="25"/>
      <c r="L1" s="25"/>
      <c r="M1" s="25"/>
      <c r="N1" s="34" t="str">
        <f>"colonne "&amp;SUBSTITUTE(ADDRESS(1,COLUMN(O1),4),"1","")&amp;" ►"</f>
        <v>colonne O ►</v>
      </c>
      <c r="O1" s="35" t="s">
        <v>53</v>
      </c>
      <c r="P1" s="35"/>
      <c r="Q1" s="35"/>
      <c r="R1" s="35"/>
      <c r="S1" s="35"/>
      <c r="T1" s="35" t="s">
        <v>53</v>
      </c>
      <c r="U1" s="35"/>
      <c r="V1" s="35"/>
      <c r="W1" s="35"/>
      <c r="X1" s="35"/>
      <c r="Y1" s="35"/>
      <c r="Z1" s="35"/>
      <c r="AA1" s="35" t="s">
        <v>53</v>
      </c>
      <c r="AB1" s="35"/>
      <c r="AC1" s="35"/>
      <c r="AD1" s="35"/>
      <c r="AE1" s="35"/>
      <c r="AF1" s="35"/>
      <c r="AG1" s="35" t="s">
        <v>53</v>
      </c>
      <c r="AH1" s="35"/>
      <c r="AI1" s="35"/>
      <c r="AJ1" s="35"/>
      <c r="AK1" s="35"/>
      <c r="AL1" s="35" t="s">
        <v>53</v>
      </c>
      <c r="AM1" s="34" t="str">
        <f>"◄ colonne "&amp;SUBSTITUTE(ADDRESS(1,COLUMN(AL1),4),"1","")</f>
        <v>◄ colonne AL</v>
      </c>
      <c r="AN1" s="25"/>
      <c r="AO1" s="25"/>
      <c r="AP1" s="25"/>
      <c r="AQ1" s="25"/>
      <c r="AR1" s="25"/>
      <c r="AS1" s="25"/>
      <c r="AT1" s="25"/>
      <c r="AU1" s="25"/>
      <c r="AV1" s="25"/>
      <c r="AW1" s="25"/>
      <c r="AX1" s="25"/>
      <c r="AY1" s="25"/>
      <c r="AZ1" s="25"/>
      <c r="BA1" s="25"/>
    </row>
    <row r="2" spans="2:53" ht="18.75" x14ac:dyDescent="0.25">
      <c r="B2" s="1"/>
      <c r="C2" s="1" t="s">
        <v>66</v>
      </c>
      <c r="D2" s="3"/>
      <c r="E2" s="3"/>
      <c r="F2" s="3"/>
      <c r="G2" s="3"/>
      <c r="H2" s="25"/>
      <c r="I2" s="25"/>
      <c r="J2" s="50" t="s">
        <v>69</v>
      </c>
      <c r="K2" s="25"/>
      <c r="L2" s="25"/>
      <c r="M2" s="25"/>
      <c r="N2" s="25"/>
      <c r="O2" s="35" t="str">
        <f t="shared" ref="O2:AL2" si="0">SUBSTITUTE(ADDRESS(1,COLUMN(),4),"1","")</f>
        <v>O</v>
      </c>
      <c r="P2" s="35" t="str">
        <f t="shared" si="0"/>
        <v>P</v>
      </c>
      <c r="Q2" s="35" t="str">
        <f t="shared" si="0"/>
        <v>Q</v>
      </c>
      <c r="R2" s="35" t="str">
        <f t="shared" si="0"/>
        <v>R</v>
      </c>
      <c r="S2" s="35" t="str">
        <f t="shared" si="0"/>
        <v>S</v>
      </c>
      <c r="T2" s="35" t="str">
        <f t="shared" si="0"/>
        <v>T</v>
      </c>
      <c r="U2" s="35" t="str">
        <f t="shared" si="0"/>
        <v>U</v>
      </c>
      <c r="V2" s="35" t="str">
        <f t="shared" si="0"/>
        <v>V</v>
      </c>
      <c r="W2" s="35" t="str">
        <f t="shared" si="0"/>
        <v>W</v>
      </c>
      <c r="X2" s="35" t="str">
        <f t="shared" si="0"/>
        <v>X</v>
      </c>
      <c r="Y2" s="35" t="str">
        <f t="shared" si="0"/>
        <v>Y</v>
      </c>
      <c r="Z2" s="35" t="str">
        <f t="shared" si="0"/>
        <v>Z</v>
      </c>
      <c r="AA2" s="35" t="str">
        <f t="shared" si="0"/>
        <v>AA</v>
      </c>
      <c r="AB2" s="35" t="str">
        <f t="shared" si="0"/>
        <v>AB</v>
      </c>
      <c r="AC2" s="35" t="str">
        <f t="shared" si="0"/>
        <v>AC</v>
      </c>
      <c r="AD2" s="35" t="str">
        <f t="shared" si="0"/>
        <v>AD</v>
      </c>
      <c r="AE2" s="35" t="str">
        <f t="shared" si="0"/>
        <v>AE</v>
      </c>
      <c r="AF2" s="35" t="str">
        <f t="shared" si="0"/>
        <v>AF</v>
      </c>
      <c r="AG2" s="35" t="str">
        <f t="shared" si="0"/>
        <v>AG</v>
      </c>
      <c r="AH2" s="35" t="str">
        <f t="shared" si="0"/>
        <v>AH</v>
      </c>
      <c r="AI2" s="35" t="str">
        <f t="shared" si="0"/>
        <v>AI</v>
      </c>
      <c r="AJ2" s="35" t="str">
        <f t="shared" si="0"/>
        <v>AJ</v>
      </c>
      <c r="AK2" s="35" t="str">
        <f t="shared" si="0"/>
        <v>AK</v>
      </c>
      <c r="AL2" s="35" t="str">
        <f t="shared" si="0"/>
        <v>AL</v>
      </c>
      <c r="AM2" s="25"/>
      <c r="AN2" s="25"/>
      <c r="AO2" s="25"/>
      <c r="AP2" s="25"/>
      <c r="AQ2" s="25"/>
      <c r="AR2" s="25"/>
      <c r="AS2" s="25"/>
      <c r="AT2" s="25"/>
      <c r="AU2" s="25"/>
      <c r="AV2" s="25"/>
      <c r="AW2" s="25"/>
      <c r="AX2" s="25"/>
      <c r="AY2" s="25"/>
      <c r="AZ2" s="25"/>
      <c r="BA2" s="25"/>
    </row>
    <row r="3" spans="2:53" ht="15" customHeight="1" x14ac:dyDescent="0.25">
      <c r="B3" s="6"/>
      <c r="C3" s="6" t="s">
        <v>3</v>
      </c>
      <c r="D3" s="7"/>
      <c r="E3" s="7"/>
      <c r="F3" s="7"/>
      <c r="G3" s="7"/>
      <c r="H3" s="25"/>
      <c r="I3" s="25"/>
      <c r="J3" s="51" t="str" cm="1">
        <f t="array" aca="1" ref="J3" ca="1">IF(COUNTIF(O3:AL3,"&lt;0.5")=0,"Aucune colonne masquée ",COUNTIF(O3:AL3,"&lt;0.5") &amp; " " &amp; IF(COUNTIF(O3:AL3,"&lt;0.5")&gt;1,"colonnes masquées","colonne masquée") &amp; " " &amp; _xlfn.TEXTJOIN(" ", TRUE, IF(O3:AL35&lt;0.5,O2:AL2,"")))&amp;" "</f>
        <v xml:space="preserve">Aucune colonne masquée  </v>
      </c>
      <c r="K3" s="52"/>
      <c r="L3" s="52"/>
      <c r="M3" s="52"/>
      <c r="N3" s="53"/>
      <c r="O3" s="46">
        <f ca="1">CELL("largeur",O3)</f>
        <v>17</v>
      </c>
      <c r="P3" s="46">
        <f t="shared" ref="P3:AL3" ca="1" si="1">CELL("largeur",P3)</f>
        <v>23</v>
      </c>
      <c r="Q3" s="46">
        <f t="shared" ca="1" si="1"/>
        <v>9</v>
      </c>
      <c r="R3" s="46">
        <f t="shared" ca="1" si="1"/>
        <v>9</v>
      </c>
      <c r="S3" s="46">
        <f t="shared" ca="1" si="1"/>
        <v>13</v>
      </c>
      <c r="T3" s="46">
        <f t="shared" ca="1" si="1"/>
        <v>8</v>
      </c>
      <c r="U3" s="46">
        <f t="shared" ca="1" si="1"/>
        <v>8</v>
      </c>
      <c r="V3" s="46">
        <f t="shared" ca="1" si="1"/>
        <v>8</v>
      </c>
      <c r="W3" s="46">
        <f t="shared" ca="1" si="1"/>
        <v>8</v>
      </c>
      <c r="X3" s="46">
        <f t="shared" ca="1" si="1"/>
        <v>8</v>
      </c>
      <c r="Y3" s="46">
        <f t="shared" ca="1" si="1"/>
        <v>8</v>
      </c>
      <c r="Z3" s="46">
        <f t="shared" ca="1" si="1"/>
        <v>15</v>
      </c>
      <c r="AA3" s="46">
        <f t="shared" ca="1" si="1"/>
        <v>15</v>
      </c>
      <c r="AB3" s="46">
        <f t="shared" ca="1" si="1"/>
        <v>15</v>
      </c>
      <c r="AC3" s="46">
        <f t="shared" ca="1" si="1"/>
        <v>15</v>
      </c>
      <c r="AD3" s="46">
        <f t="shared" ca="1" si="1"/>
        <v>15</v>
      </c>
      <c r="AE3" s="46">
        <f t="shared" ca="1" si="1"/>
        <v>15</v>
      </c>
      <c r="AF3" s="46">
        <f t="shared" ca="1" si="1"/>
        <v>15</v>
      </c>
      <c r="AG3" s="46">
        <f t="shared" ca="1" si="1"/>
        <v>15</v>
      </c>
      <c r="AH3" s="46">
        <f t="shared" ca="1" si="1"/>
        <v>15</v>
      </c>
      <c r="AI3" s="46">
        <f t="shared" ca="1" si="1"/>
        <v>15</v>
      </c>
      <c r="AJ3" s="46">
        <f t="shared" ca="1" si="1"/>
        <v>15</v>
      </c>
      <c r="AK3" s="46">
        <f t="shared" ca="1" si="1"/>
        <v>8</v>
      </c>
      <c r="AL3" s="46">
        <f t="shared" ca="1" si="1"/>
        <v>13</v>
      </c>
      <c r="AM3" s="25"/>
      <c r="AN3" s="25"/>
      <c r="AO3" s="25"/>
      <c r="AP3" s="25"/>
      <c r="AQ3" s="25"/>
      <c r="AR3" s="25"/>
      <c r="AS3" s="25"/>
      <c r="AT3" s="25"/>
      <c r="AU3" s="25"/>
      <c r="AV3" s="25"/>
      <c r="AW3" s="25"/>
      <c r="AX3" s="25"/>
      <c r="AY3" s="25"/>
      <c r="AZ3" s="25"/>
      <c r="BA3" s="25"/>
    </row>
    <row r="4" spans="2:53" ht="15" customHeight="1" x14ac:dyDescent="0.25">
      <c r="C4" s="63" t="s">
        <v>73</v>
      </c>
      <c r="D4" s="25"/>
      <c r="E4" s="25"/>
      <c r="F4" s="25"/>
      <c r="G4" s="25"/>
      <c r="H4" s="25"/>
      <c r="I4" s="25"/>
      <c r="J4" s="54"/>
      <c r="K4" s="55"/>
      <c r="L4" s="55"/>
      <c r="M4" s="55"/>
      <c r="N4" s="56"/>
      <c r="O4" s="25"/>
      <c r="P4" s="28" t="s">
        <v>65</v>
      </c>
      <c r="Q4" s="29"/>
      <c r="R4" s="29"/>
      <c r="S4" s="29"/>
      <c r="T4" s="25"/>
      <c r="U4" s="25"/>
      <c r="V4" s="25"/>
      <c r="W4" s="25"/>
      <c r="X4" s="25"/>
      <c r="Y4" s="25"/>
      <c r="AM4" s="25"/>
      <c r="AN4" s="25"/>
      <c r="AO4" s="25"/>
      <c r="AP4" s="25"/>
      <c r="AQ4" s="25"/>
      <c r="AR4" s="25"/>
      <c r="AS4" s="25"/>
      <c r="AT4" s="25"/>
      <c r="AU4" s="25"/>
      <c r="AV4" s="25"/>
      <c r="AW4" s="25"/>
      <c r="AX4" s="25"/>
      <c r="AY4" s="25"/>
      <c r="AZ4" s="25"/>
      <c r="BA4" s="25"/>
    </row>
    <row r="5" spans="2:53" ht="21.95" customHeight="1" x14ac:dyDescent="0.25">
      <c r="B5" s="72" t="s">
        <v>47</v>
      </c>
      <c r="C5" s="70" t="s">
        <v>64</v>
      </c>
      <c r="D5" s="78" t="s">
        <v>48</v>
      </c>
      <c r="E5" s="78"/>
      <c r="F5" s="78"/>
      <c r="G5" s="78"/>
      <c r="H5" s="25"/>
      <c r="I5" s="25"/>
      <c r="J5" s="54"/>
      <c r="K5" s="55"/>
      <c r="L5" s="55"/>
      <c r="M5" s="55"/>
      <c r="N5" s="56"/>
      <c r="O5" s="25"/>
      <c r="P5" s="29"/>
      <c r="Q5" s="29"/>
      <c r="R5" s="29"/>
      <c r="S5" s="29"/>
      <c r="T5" s="25"/>
      <c r="U5" s="25"/>
      <c r="V5" s="25"/>
      <c r="W5" s="25"/>
      <c r="X5" s="25"/>
      <c r="Y5" s="25"/>
      <c r="Z5" s="5" t="s">
        <v>2</v>
      </c>
      <c r="AA5" s="5"/>
      <c r="AB5" s="5"/>
      <c r="AC5" s="5"/>
      <c r="AD5" s="5"/>
      <c r="AE5" s="5"/>
      <c r="AF5" s="5"/>
      <c r="AG5" s="5"/>
      <c r="AH5" s="5"/>
      <c r="AI5" s="5"/>
      <c r="AJ5" s="5"/>
      <c r="AK5" s="5"/>
      <c r="AM5" s="36" t="s">
        <v>54</v>
      </c>
      <c r="AN5" s="36"/>
      <c r="AO5" s="36"/>
      <c r="AP5" s="36"/>
      <c r="AQ5" s="36"/>
      <c r="AR5" s="36"/>
      <c r="AS5" s="36"/>
      <c r="AT5" s="36"/>
      <c r="AU5" s="36"/>
      <c r="AV5" s="36"/>
      <c r="AW5" s="36"/>
      <c r="AX5" s="36"/>
      <c r="AY5" s="36"/>
      <c r="AZ5" s="36"/>
      <c r="BA5" s="36"/>
    </row>
    <row r="6" spans="2:53" ht="27.95" customHeight="1" x14ac:dyDescent="0.25">
      <c r="B6" s="72"/>
      <c r="C6" s="71"/>
      <c r="D6" s="78"/>
      <c r="E6" s="78"/>
      <c r="F6" s="78"/>
      <c r="G6" s="78"/>
      <c r="H6" s="25"/>
      <c r="I6" s="25"/>
      <c r="J6" s="54"/>
      <c r="K6" s="55"/>
      <c r="L6" s="55"/>
      <c r="M6" s="55"/>
      <c r="N6" s="56"/>
      <c r="O6" s="25"/>
      <c r="P6" s="62" t="str">
        <f>"1️⃣ Annoncez ou &gt; saisissez ou collez votre question cellule "&amp;ADDRESS(ROW(C5),COLUMN(C5),4)</f>
        <v>1️⃣ Annoncez ou &gt; saisissez ou collez votre question cellule C5</v>
      </c>
      <c r="Q6" s="29"/>
      <c r="R6" s="29"/>
      <c r="S6" s="29"/>
      <c r="T6" s="25"/>
      <c r="U6" s="25"/>
      <c r="V6" s="25"/>
      <c r="W6" s="25"/>
      <c r="X6" s="25"/>
      <c r="Y6" s="25"/>
      <c r="Z6" s="5"/>
      <c r="AA6" s="5"/>
      <c r="AB6" s="5"/>
      <c r="AC6" s="5"/>
      <c r="AD6" s="5"/>
      <c r="AE6" s="5"/>
      <c r="AF6" s="5"/>
      <c r="AG6" s="5"/>
      <c r="AH6" s="5"/>
      <c r="AI6" s="5"/>
      <c r="AJ6" s="5"/>
      <c r="AK6" s="5"/>
      <c r="AM6" s="37" t="s">
        <v>55</v>
      </c>
      <c r="AN6" s="37"/>
      <c r="AO6" s="37"/>
      <c r="AP6" s="37"/>
      <c r="AQ6" s="37"/>
      <c r="AR6" s="37"/>
      <c r="AS6" s="37"/>
      <c r="AT6" s="37"/>
      <c r="AU6" s="37"/>
      <c r="AV6" s="37"/>
      <c r="AW6" s="37"/>
      <c r="AX6" s="37"/>
      <c r="AY6" s="37"/>
      <c r="AZ6" s="37"/>
      <c r="BA6" s="37"/>
    </row>
    <row r="7" spans="2:53" ht="18.75" x14ac:dyDescent="0.25">
      <c r="B7" s="8" t="s">
        <v>5</v>
      </c>
      <c r="C7" s="8" t="s">
        <v>51</v>
      </c>
      <c r="D7" s="25"/>
      <c r="E7" s="18" t="s">
        <v>0</v>
      </c>
      <c r="F7" s="19" t="s">
        <v>1</v>
      </c>
      <c r="G7" s="25"/>
      <c r="H7" s="25"/>
      <c r="I7" s="25"/>
      <c r="J7" s="54"/>
      <c r="K7" s="55"/>
      <c r="L7" s="55"/>
      <c r="M7" s="55"/>
      <c r="N7" s="56"/>
      <c r="O7" s="25"/>
      <c r="P7" s="75" t="s">
        <v>71</v>
      </c>
      <c r="Q7" s="75"/>
      <c r="R7" s="75"/>
      <c r="S7" s="75"/>
      <c r="T7" s="75"/>
      <c r="U7" s="75"/>
      <c r="V7" s="75"/>
      <c r="W7" s="75"/>
      <c r="X7" s="25"/>
      <c r="Y7" s="25"/>
      <c r="Z7" s="10" t="s">
        <v>7</v>
      </c>
      <c r="AA7" s="10" t="s">
        <v>8</v>
      </c>
      <c r="AB7" s="10" t="s">
        <v>9</v>
      </c>
      <c r="AC7" s="10" t="s">
        <v>10</v>
      </c>
      <c r="AD7" s="10" t="s">
        <v>11</v>
      </c>
      <c r="AE7" s="10" t="s">
        <v>12</v>
      </c>
      <c r="AF7" s="10" t="s">
        <v>13</v>
      </c>
      <c r="AG7" s="10" t="s">
        <v>14</v>
      </c>
      <c r="AH7" s="10" t="s">
        <v>15</v>
      </c>
      <c r="AI7" s="10" t="s">
        <v>16</v>
      </c>
      <c r="AJ7" s="10" t="s">
        <v>17</v>
      </c>
      <c r="AK7" s="10"/>
      <c r="AM7" s="38" t="s">
        <v>56</v>
      </c>
      <c r="AN7" s="38"/>
      <c r="AO7" s="38"/>
      <c r="AP7" s="38"/>
      <c r="AQ7" s="38"/>
      <c r="AR7" s="38"/>
      <c r="AS7" s="38"/>
      <c r="AT7" s="38"/>
      <c r="AU7" s="38"/>
      <c r="AV7" s="38"/>
      <c r="AW7" s="38"/>
      <c r="AX7" s="38"/>
      <c r="AY7" s="38"/>
      <c r="AZ7" s="38"/>
      <c r="BA7" s="38"/>
    </row>
    <row r="8" spans="2:53" ht="39.950000000000003" customHeight="1" x14ac:dyDescent="0.25">
      <c r="B8" s="11">
        <v>1</v>
      </c>
      <c r="C8" s="43" t="s">
        <v>18</v>
      </c>
      <c r="D8" s="25"/>
      <c r="E8" s="20" t="s">
        <v>4</v>
      </c>
      <c r="F8" s="24">
        <f>COUNTIF(P22:P61,"&lt;&gt;")</f>
        <v>8</v>
      </c>
      <c r="G8" s="25"/>
      <c r="H8" s="25"/>
      <c r="I8" s="25"/>
      <c r="J8" s="54"/>
      <c r="K8" s="55"/>
      <c r="L8" s="55"/>
      <c r="M8" s="55"/>
      <c r="N8" s="56"/>
      <c r="O8" s="25"/>
      <c r="P8" s="75"/>
      <c r="Q8" s="75"/>
      <c r="R8" s="75"/>
      <c r="S8" s="75"/>
      <c r="T8" s="75"/>
      <c r="U8" s="75"/>
      <c r="V8" s="75"/>
      <c r="W8" s="75"/>
      <c r="X8" s="25"/>
      <c r="Y8" s="25"/>
      <c r="Z8" s="12" t="str">
        <f t="shared" ref="Z8:Z57" si="2">TRIM(LOWER(SUBSTITUTE(SUBSTITUTE(SUBSTITUTE(SUBSTITUTE(SUBSTITUTE(SUBSTITUTE(SUBSTITUTE(C8,CHAR(160)," "),CHAR(10)," "),CHAR(13)," "),"."," "),","," "),";"," "),":"," ")))</f>
        <v>dans un grand saladier fouettez 3 œufs avec 150 g de sucre jusqu’à obtenir un mélange clair et mousseux ce stade apporte du volume et du moelleux</v>
      </c>
      <c r="AA8" s="12" t="str">
        <f t="shared" ref="AA8:AA57" si="3">TRIM(SUBSTITUTE(SUBSTITUTE(SUBSTITUTE(SUBSTITUTE(SUBSTITUTE(SUBSTITUTE(SUBSTITUTE(SUBSTITUTE(SUBSTITUTE(SUBSTITUTE(SUBSTITUTE(Z8,"!"," "),"?"," "),CHAR(34)," "),"'", " "),"’"," "),"-"," "),"/"," "), "("," "),")"," "),"+"," "),"_"," "))</f>
        <v>dans un grand saladier fouettez 3 œufs avec 150 g de sucre jusqu à obtenir un mélange clair et mousseux ce stade apporte du volume et du moelleux</v>
      </c>
      <c r="AB8" s="12" t="str">
        <f t="shared" ref="AB8:AB57" si="4">TRIM(SUBSTITUTE(SUBSTITUTE(SUBSTITUTE(SUBSTITUTE(SUBSTITUTE(SUBSTITUTE(SUBSTITUTE(SUBSTITUTE(SUBSTITUTE(SUBSTITUTE(SUBSTITUTE(SUBSTITUTE(AA8,"œ","oe"),"æ","ae"),"à","a"),"â","a"),"ä","a"),"á","a"),"ç","c"),"é","e"),"è","e"),"ê","e"),"ë","e"),"î","i"))</f>
        <v>dans un grand saladier fouettez 3 oeufs avec 150 g de sucre jusqu a obtenir un melange clair et mousseux ce stade apporte du volume et du moelleux</v>
      </c>
      <c r="AC8" s="12" t="str">
        <f t="shared" ref="AC8:AC57" si="5">TRIM(SUBSTITUTE(SUBSTITUTE(SUBSTITUTE(SUBSTITUTE(SUBSTITUTE(SUBSTITUTE(SUBSTITUTE(SUBSTITUTE(SUBSTITUTE(SUBSTITUTE(AB8,"ï","i"),"ì","i"),"í","i"),"ô","o"),"ö","o"),"ò","o"),"ó","o"),"ù","u"),"û","u"),"ü","u"))</f>
        <v>dans un grand saladier fouettez 3 oeufs avec 150 g de sucre jusqu a obtenir un melange clair et mousseux ce stade apporte du volume et du moelleux</v>
      </c>
      <c r="AD8" s="13" t="str">
        <f>IF(AC8="","",IF(COUNTIF(AC8:AC8,AC8)=1,AC8,""))</f>
        <v>dans un grand saladier fouettez 3 oeufs avec 150 g de sucre jusqu a obtenir un melange clair et mousseux ce stade apporte du volume et du moelleux</v>
      </c>
      <c r="AE8" s="14"/>
      <c r="AF8" s="14"/>
      <c r="AG8" s="14"/>
      <c r="AH8" s="14"/>
      <c r="AI8" s="14"/>
      <c r="AJ8" s="14"/>
      <c r="AK8" s="13" t="str">
        <f>AD8</f>
        <v>dans un grand saladier fouettez 3 oeufs avec 150 g de sucre jusqu a obtenir un melange clair et mousseux ce stade apporte du volume et du moelleux</v>
      </c>
      <c r="AM8" s="39" t="s">
        <v>57</v>
      </c>
      <c r="AN8" s="39"/>
      <c r="AO8" s="39"/>
      <c r="AP8" s="39"/>
      <c r="AQ8" s="39"/>
      <c r="AR8" s="39"/>
      <c r="AS8" s="39"/>
      <c r="AT8" s="39"/>
      <c r="AU8" s="39"/>
      <c r="AV8" s="39"/>
      <c r="AW8" s="39"/>
      <c r="AX8" s="39"/>
      <c r="AY8" s="39"/>
      <c r="AZ8" s="39"/>
      <c r="BA8" s="39"/>
    </row>
    <row r="9" spans="2:53" ht="39.950000000000003" customHeight="1" x14ac:dyDescent="0.25">
      <c r="B9" s="11">
        <v>2</v>
      </c>
      <c r="C9" s="44" t="s">
        <v>20</v>
      </c>
      <c r="D9" s="25"/>
      <c r="E9" s="21" t="s">
        <v>6</v>
      </c>
      <c r="F9" s="22">
        <f>SUM(Q22:Q61)</f>
        <v>8</v>
      </c>
      <c r="G9" s="25"/>
      <c r="H9" s="25"/>
      <c r="I9" s="25"/>
      <c r="J9" s="57"/>
      <c r="K9" s="58"/>
      <c r="L9" s="58"/>
      <c r="M9" s="58"/>
      <c r="N9" s="59"/>
      <c r="O9" s="25"/>
      <c r="P9" s="16" t="str">
        <f>O21</f>
        <v>P21</v>
      </c>
      <c r="Q9" s="27"/>
      <c r="R9" s="27"/>
      <c r="S9" s="27"/>
      <c r="T9" s="25"/>
      <c r="U9" s="25"/>
      <c r="V9" s="25"/>
      <c r="W9" s="25"/>
      <c r="X9" s="25"/>
      <c r="Y9" s="25"/>
      <c r="Z9" s="12" t="str">
        <f t="shared" si="2"/>
        <v>incorporez 200 g de farine et la pincée de sel mélangez doucement ajoutez 100 g de beurre fondu puis 1 cuillère à café de cannelle ne travaillez pas trop la pâte pour éviter de la rendre lourde</v>
      </c>
      <c r="AA9" s="12" t="str">
        <f t="shared" si="3"/>
        <v>incorporez 200 g de farine et la pincée de sel mélangez doucement ajoutez 100 g de beurre fondu puis 1 cuillère à café de cannelle ne travaillez pas trop la pâte pour éviter de la rendre lourde</v>
      </c>
      <c r="AB9" s="12" t="str">
        <f t="shared" si="4"/>
        <v>incorporez 200 g de farine et la pincee de sel melangez doucement ajoutez 100 g de beurre fondu puis 1 cuillere a cafe de cannelle ne travaillez pas trop la pate pour eviter de la rendre lourde</v>
      </c>
      <c r="AC9" s="12" t="str">
        <f t="shared" si="5"/>
        <v>incorporez 200 g de farine et la pincee de sel melangez doucement ajoutez 100 g de beurre fondu puis 1 cuillere a cafe de cannelle ne travaillez pas trop la pate pour eviter de la rendre lourde</v>
      </c>
      <c r="AD9" s="13" t="str">
        <f>IF(AC9="","",IF(COUNTIF(AC8:AC9,AC9)=1,AC9,""))</f>
        <v>incorporez 200 g de farine et la pincee de sel melangez doucement ajoutez 100 g de beurre fondu puis 1 cuillere a cafe de cannelle ne travaillez pas trop la pate pour eviter de la rendre lourde</v>
      </c>
      <c r="AE9" s="14"/>
      <c r="AF9" s="14"/>
      <c r="AG9" s="14"/>
      <c r="AH9" s="14"/>
      <c r="AI9" s="14"/>
      <c r="AJ9" s="14"/>
      <c r="AK9" s="13" t="str">
        <f>IF(AD9="",AK8,IF(AK8="",AD9,AK8&amp;" "&amp;AD9))</f>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v>
      </c>
      <c r="AM9" s="39" t="s">
        <v>58</v>
      </c>
      <c r="AN9" s="39"/>
      <c r="AO9" s="39"/>
      <c r="AP9" s="39"/>
      <c r="AQ9" s="39"/>
      <c r="AR9" s="39"/>
      <c r="AS9" s="39"/>
      <c r="AT9" s="39"/>
      <c r="AU9" s="39"/>
      <c r="AV9" s="39"/>
      <c r="AW9" s="39"/>
      <c r="AX9" s="39"/>
      <c r="AY9" s="39"/>
      <c r="AZ9" s="39"/>
      <c r="BA9" s="39"/>
    </row>
    <row r="10" spans="2:53" ht="39.950000000000003" customHeight="1" x14ac:dyDescent="0.25">
      <c r="B10" s="11">
        <v>3</v>
      </c>
      <c r="C10" s="44" t="s">
        <v>22</v>
      </c>
      <c r="D10" s="25"/>
      <c r="E10" s="21" t="s">
        <v>19</v>
      </c>
      <c r="F10" s="22">
        <f>COUNTIF(R22:R61,1)</f>
        <v>8</v>
      </c>
      <c r="G10" s="25"/>
      <c r="H10" s="25"/>
      <c r="I10" s="25"/>
      <c r="J10" s="60" t="s">
        <v>70</v>
      </c>
      <c r="K10" s="25"/>
      <c r="L10" s="25"/>
      <c r="M10" s="25"/>
      <c r="N10" s="25"/>
      <c r="O10" s="25"/>
      <c r="P10" s="30" t="str">
        <f>"3️⃣ Masquez ( ou vérouillez ) les "&amp;N1&amp;" à "&amp;AM1</f>
        <v>3️⃣ Masquez ( ou vérouillez ) les colonne O ► à ◄ colonne AL</v>
      </c>
      <c r="Q10" s="27"/>
      <c r="R10" s="27"/>
      <c r="S10" s="27"/>
      <c r="T10" s="25"/>
      <c r="U10" s="25"/>
      <c r="V10" s="25"/>
      <c r="W10" s="25"/>
      <c r="X10" s="25"/>
      <c r="Y10" s="25"/>
      <c r="Z10" s="12" t="str">
        <f t="shared" si="2"/>
        <v>intégrez les pommes à la pâte en les répartissant bien beurrez et farinez le moule versez la préparation et lissez le dessus</v>
      </c>
      <c r="AA10" s="12" t="str">
        <f t="shared" si="3"/>
        <v>intégrez les pommes à la pâte en les répartissant bien beurrez et farinez le moule versez la préparation et lissez le dessus</v>
      </c>
      <c r="AB10" s="12" t="str">
        <f t="shared" si="4"/>
        <v>integrez les pommes a la pate en les repartissant bien beurrez et farinez le moule versez la preparation et lissez le dessus</v>
      </c>
      <c r="AC10" s="12" t="str">
        <f t="shared" si="5"/>
        <v>integrez les pommes a la pate en les repartissant bien beurrez et farinez le moule versez la preparation et lissez le dessus</v>
      </c>
      <c r="AD10" s="13" t="str">
        <f>IF(AC10="","",IF(COUNTIF(AC8:AC10,AC10)=1,AC10,""))</f>
        <v>integrez les pommes a la pate en les repartissant bien beurrez et farinez le moule versez la preparation et lissez le dessus</v>
      </c>
      <c r="AE10" s="14"/>
      <c r="AF10" s="14"/>
      <c r="AG10" s="14"/>
      <c r="AH10" s="14"/>
      <c r="AI10" s="14"/>
      <c r="AJ10" s="14"/>
      <c r="AK10" s="13" t="str">
        <f t="shared" ref="AK10:AK57" si="6">IF(AD10="",AK9,IF(AK9="",AD10,AK9&amp;" "&amp;AD10))</f>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v>
      </c>
      <c r="AM10" s="39" t="s">
        <v>59</v>
      </c>
      <c r="AN10" s="39"/>
      <c r="AO10" s="39"/>
      <c r="AP10" s="39"/>
      <c r="AQ10" s="39"/>
      <c r="AR10" s="39"/>
      <c r="AS10" s="39"/>
      <c r="AT10" s="39"/>
      <c r="AU10" s="39"/>
      <c r="AV10" s="39"/>
      <c r="AW10" s="39"/>
      <c r="AX10" s="39"/>
      <c r="AY10" s="39"/>
      <c r="AZ10" s="39"/>
      <c r="BA10" s="39"/>
    </row>
    <row r="11" spans="2:53" ht="39.950000000000003" customHeight="1" x14ac:dyDescent="0.25">
      <c r="B11" s="11">
        <v>4</v>
      </c>
      <c r="C11" s="44" t="s">
        <v>23</v>
      </c>
      <c r="D11" s="25"/>
      <c r="E11" s="23" t="s">
        <v>21</v>
      </c>
      <c r="F11" s="41">
        <f>IF(F9=0,0,F10/F9*20)</f>
        <v>20</v>
      </c>
      <c r="G11" s="25"/>
      <c r="H11" s="25"/>
      <c r="I11" s="25"/>
      <c r="J11" s="28" t="s">
        <v>52</v>
      </c>
      <c r="K11" s="25"/>
      <c r="L11" s="25"/>
      <c r="M11" s="25"/>
      <c r="N11" s="25"/>
      <c r="O11" s="25"/>
      <c r="P11" s="40" t="s">
        <v>72</v>
      </c>
      <c r="Q11" s="27"/>
      <c r="R11" s="27"/>
      <c r="S11" s="27"/>
      <c r="T11" s="25"/>
      <c r="U11" s="25"/>
      <c r="V11" s="25"/>
      <c r="W11" s="25"/>
      <c r="X11" s="25"/>
      <c r="Y11" s="25"/>
      <c r="Z11" s="12" t="str">
        <f t="shared" si="2"/>
        <v>enfournez 35 à 40 minutes vérifiez la cuisson avec la lame d’un couteau elle doit ressortir propre si le dessus colore trop vite posez une feuille de papier cuisson pour protéger la surface</v>
      </c>
      <c r="AA11" s="12" t="str">
        <f t="shared" si="3"/>
        <v>enfournez 35 à 40 minutes vérifiez la cuisson avec la lame d un couteau elle doit ressortir propre si le dessus colore trop vite posez une feuille de papier cuisson pour protéger la surface</v>
      </c>
      <c r="AB11" s="12" t="str">
        <f t="shared" si="4"/>
        <v>enfournez 35 a 40 minutes verifiez la cuisson avec la lame d un couteau elle doit ressortir propre si le dessus colore trop vite posez une feuille de papier cuisson pour proteger la surface</v>
      </c>
      <c r="AC11" s="12" t="str">
        <f t="shared" si="5"/>
        <v>enfournez 35 a 40 minutes verifiez la cuisson avec la lame d un couteau elle doit ressortir propre si le dessus colore trop vite posez une feuille de papier cuisson pour proteger la surface</v>
      </c>
      <c r="AD11" s="13" t="str">
        <f>IF(AC11="","",IF(COUNTIF(AC8:AC11,AC11)=1,AC11,""))</f>
        <v>enfournez 35 a 40 minutes verifiez la cuisson avec la lame d un couteau elle doit ressortir propre si le dessus colore trop vite posez une feuille de papier cuisson pour proteger la surface</v>
      </c>
      <c r="AE11" s="14"/>
      <c r="AF11" s="14"/>
      <c r="AG11" s="14"/>
      <c r="AH11" s="14"/>
      <c r="AI11" s="14"/>
      <c r="AJ11" s="14"/>
      <c r="AK11"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v>
      </c>
      <c r="AM11" s="39" t="s">
        <v>60</v>
      </c>
      <c r="AN11" s="39" t="s">
        <v>61</v>
      </c>
      <c r="AO11" s="39"/>
      <c r="AP11" s="39"/>
      <c r="AQ11" s="39"/>
      <c r="AR11" s="39"/>
      <c r="AS11" s="39"/>
      <c r="AT11" s="39"/>
      <c r="AU11" s="39"/>
      <c r="AV11" s="39"/>
      <c r="AW11" s="39"/>
      <c r="AX11" s="39"/>
      <c r="AY11" s="39"/>
      <c r="AZ11" s="39"/>
      <c r="BA11" s="39"/>
    </row>
    <row r="12" spans="2:53" ht="39.950000000000003" customHeight="1" x14ac:dyDescent="0.25">
      <c r="B12" s="11">
        <v>5</v>
      </c>
      <c r="C12" s="44" t="s">
        <v>24</v>
      </c>
      <c r="D12" s="25"/>
      <c r="E12" s="25"/>
      <c r="F12" s="25"/>
      <c r="G12" s="25"/>
      <c r="H12" s="25"/>
      <c r="I12" s="25"/>
      <c r="J12" s="61" t="str">
        <f>"1️⃣ Saissez ou collez votre question cellule "&amp;ADDRESS(ROW(C5),COLUMN(C5),4)</f>
        <v>1️⃣ Saissez ou collez votre question cellule C5</v>
      </c>
      <c r="K12" s="25"/>
      <c r="L12" s="25"/>
      <c r="M12" s="25"/>
      <c r="N12" s="25"/>
      <c r="O12" s="25"/>
      <c r="P12" s="27"/>
      <c r="Q12" s="27"/>
      <c r="R12" s="27"/>
      <c r="S12" s="27"/>
      <c r="T12" s="25"/>
      <c r="U12" s="25"/>
      <c r="V12" s="25"/>
      <c r="W12" s="25"/>
      <c r="X12" s="25"/>
      <c r="Y12" s="25"/>
      <c r="Z12" s="12" t="str">
        <f t="shared" si="2"/>
        <v>avant d’enfourner saupoudrez 1 cuillère à soupe de sucre sur le dessus à la cuisson il forme une fine croûte légèrement croustillante laissez le gâteau tiédir 10 à 15 minutes avant de le démouler il se tient mieux et garde son moelleux</v>
      </c>
      <c r="AA12" s="12" t="str">
        <f t="shared" si="3"/>
        <v>avant d enfourner saupoudrez 1 cuillère à soupe de sucre sur le dessus à la cuisson il forme une fine croûte légèrement croustillante laissez le gâteau tiédir 10 à 15 minutes avant de le démouler il se tient mieux et garde son moelleux</v>
      </c>
      <c r="AB12" s="12" t="str">
        <f t="shared" si="4"/>
        <v>avant d enfourner saupoudrez 1 cuillere a soupe de sucre sur le dessus a la cuisson il forme une fine croûte legerement croustillante laissez le gateau tiedir 10 a 15 minutes avant de le demouler il se tient mieux et garde son moelleux</v>
      </c>
      <c r="AC12" s="12" t="str">
        <f t="shared" si="5"/>
        <v>avant d enfourner saupoudrez 1 cuillere a soupe de sucre sur le dessus a la cuisson il forme une fine croute legerement croustillante laissez le gateau tiedir 10 a 15 minutes avant de le demouler il se tient mieux et garde son moelleux</v>
      </c>
      <c r="AD12" s="13" t="str">
        <f>IF(AC12="","",IF(COUNTIF(AC8:AC12,AC12)=1,AC12,""))</f>
        <v>avant d enfourner saupoudrez 1 cuillere a soupe de sucre sur le dessus a la cuisson il forme une fine croute legerement croustillante laissez le gateau tiedir 10 a 15 minutes avant de le demouler il se tient mieux et garde son moelleux</v>
      </c>
      <c r="AE12" s="14"/>
      <c r="AF12" s="14"/>
      <c r="AG12" s="14"/>
      <c r="AH12" s="14"/>
      <c r="AI12" s="14"/>
      <c r="AJ12" s="14"/>
      <c r="AK12"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v>
      </c>
    </row>
    <row r="13" spans="2:53" ht="39.950000000000003" customHeight="1" x14ac:dyDescent="0.25">
      <c r="B13" s="11">
        <v>6</v>
      </c>
      <c r="C13" s="44" t="s">
        <v>25</v>
      </c>
      <c r="D13" s="76" t="s">
        <v>49</v>
      </c>
      <c r="E13" s="77"/>
      <c r="F13" s="77"/>
      <c r="G13" s="77"/>
      <c r="H13" s="25"/>
      <c r="I13" s="25"/>
      <c r="J13" s="75" t="str">
        <f>"2️⃣ Le candidat doit saisir sa réponse dans la colonne  "&amp;SUBSTITUTE(ADDRESS(1,COLUMN(C7),4),"1","")</f>
        <v>2️⃣ Le candidat doit saisir sa réponse dans la colonne  C</v>
      </c>
      <c r="K13" s="25"/>
      <c r="L13" s="25"/>
      <c r="M13" s="25"/>
      <c r="N13" s="25"/>
      <c r="O13" s="25"/>
      <c r="P13" s="15" t="s">
        <v>63</v>
      </c>
      <c r="Q13" s="42" t="s">
        <v>27</v>
      </c>
      <c r="R13" s="15"/>
      <c r="S13" s="15"/>
      <c r="T13" s="79" t="s">
        <v>46</v>
      </c>
      <c r="U13" s="80" t="s">
        <v>46</v>
      </c>
      <c r="V13" s="80" t="s">
        <v>46</v>
      </c>
      <c r="W13" s="80" t="s">
        <v>46</v>
      </c>
      <c r="X13" s="25"/>
      <c r="Y13" s="25"/>
      <c r="Z13" s="12" t="str">
        <f t="shared" si="2"/>
        <v>comment le servir pour faire plaisir à tout le monde</v>
      </c>
      <c r="AA13" s="12" t="str">
        <f t="shared" si="3"/>
        <v>comment le servir pour faire plaisir à tout le monde</v>
      </c>
      <c r="AB13" s="12" t="str">
        <f t="shared" si="4"/>
        <v>comment le servir pour faire plaisir a tout le monde</v>
      </c>
      <c r="AC13" s="12" t="str">
        <f t="shared" si="5"/>
        <v>comment le servir pour faire plaisir a tout le monde</v>
      </c>
      <c r="AD13" s="13" t="str">
        <f>IF(AC13="","",IF(COUNTIF(AC8:AC13,AC13)=1,AC13,""))</f>
        <v>comment le servir pour faire plaisir a tout le monde</v>
      </c>
      <c r="AE13" s="14"/>
      <c r="AF13" s="14"/>
      <c r="AG13" s="14"/>
      <c r="AH13" s="14"/>
      <c r="AI13" s="14"/>
      <c r="AJ13" s="14"/>
      <c r="AK13"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v>
      </c>
    </row>
    <row r="14" spans="2:53" ht="39.950000000000003" customHeight="1" x14ac:dyDescent="0.25">
      <c r="B14" s="11">
        <v>7</v>
      </c>
      <c r="C14" s="44" t="s">
        <v>26</v>
      </c>
      <c r="D14" s="76"/>
      <c r="E14" s="77"/>
      <c r="F14" s="77"/>
      <c r="G14" s="77"/>
      <c r="H14" s="25"/>
      <c r="I14" s="25"/>
      <c r="J14" s="75"/>
      <c r="K14" s="25"/>
      <c r="L14" s="25"/>
      <c r="M14" s="25"/>
      <c r="N14" s="25"/>
      <c r="O14" s="25"/>
      <c r="P14" s="81" t="str">
        <f>AK57</f>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c r="Q14" s="81"/>
      <c r="R14" s="81"/>
      <c r="S14" s="81"/>
      <c r="T14" s="81"/>
      <c r="U14" s="81"/>
      <c r="V14" s="81"/>
      <c r="W14" s="81"/>
      <c r="X14" s="25"/>
      <c r="Y14" s="25"/>
      <c r="Z14" s="12" t="str">
        <f t="shared" si="2"/>
        <v>ce gâteau aux pommes fonctionne tel quel pour plus de gourmandise servez-le tiède avec une boule de glace à la vanille la glace fondante contre le gâteau chaud est très agréable</v>
      </c>
      <c r="AA14" s="12" t="str">
        <f t="shared" si="3"/>
        <v>ce gâteau aux pommes fonctionne tel quel pour plus de gourmandise servez le tiède avec une boule de glace à la vanille la glace fondante contre le gâteau chaud est très agréable</v>
      </c>
      <c r="AB14" s="12" t="str">
        <f t="shared" si="4"/>
        <v>ce gateau aux pommes fonctionne tel quel pour plus de gourmandise servez le tiede avec une boule de glace a la vanille la glace fondante contre le gateau chaud est tres agreable</v>
      </c>
      <c r="AC14" s="12" t="str">
        <f t="shared" si="5"/>
        <v>ce gateau aux pommes fonctionne tel quel pour plus de gourmandise servez le tiede avec une boule de glace a la vanille la glace fondante contre le gateau chaud est tres agreable</v>
      </c>
      <c r="AD14" s="13" t="str">
        <f>IF(AC14="","",IF(COUNTIF(AC8:AC14,AC14)=1,AC14,""))</f>
        <v>ce gateau aux pommes fonctionne tel quel pour plus de gourmandise servez le tiede avec une boule de glace a la vanille la glace fondante contre le gateau chaud est tres agreable</v>
      </c>
      <c r="AE14" s="14"/>
      <c r="AF14" s="14"/>
      <c r="AG14" s="14"/>
      <c r="AH14" s="14"/>
      <c r="AI14" s="14"/>
      <c r="AJ14" s="14"/>
      <c r="AK14"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v>
      </c>
    </row>
    <row r="15" spans="2:53" ht="39.950000000000003" customHeight="1" x14ac:dyDescent="0.25">
      <c r="B15" s="11">
        <v>8</v>
      </c>
      <c r="C15" s="44" t="s">
        <v>28</v>
      </c>
      <c r="D15" s="73" t="s">
        <v>50</v>
      </c>
      <c r="E15" s="74"/>
      <c r="F15" s="74"/>
      <c r="G15" s="74"/>
      <c r="H15" s="25"/>
      <c r="I15" s="25"/>
      <c r="J15" s="40" t="s">
        <v>62</v>
      </c>
      <c r="K15" s="25"/>
      <c r="L15" s="25"/>
      <c r="M15" s="25"/>
      <c r="N15" s="25"/>
      <c r="O15" s="25"/>
      <c r="P15" s="81"/>
      <c r="Q15" s="81"/>
      <c r="R15" s="81"/>
      <c r="S15" s="81"/>
      <c r="T15" s="81"/>
      <c r="U15" s="81"/>
      <c r="V15" s="81"/>
      <c r="W15" s="81"/>
      <c r="X15" s="25"/>
      <c r="Y15" s="25"/>
      <c r="Z15" s="12" t="str">
        <f t="shared" si="2"/>
        <v>une cuillerée de crème fraîche épaisse ou un filet de caramel tiède transforme l’assiette en vrai régal il convient aussi bien au goûter qu’au brunch ou en dessert après un repas léger</v>
      </c>
      <c r="AA15" s="12" t="str">
        <f t="shared" si="3"/>
        <v>une cuillerée de crème fraîche épaisse ou un filet de caramel tiède transforme l assiette en vrai régal il convient aussi bien au goûter qu au brunch ou en dessert après un repas léger</v>
      </c>
      <c r="AB15" s="12" t="str">
        <f t="shared" si="4"/>
        <v>une cuilleree de creme fraiche epaisse ou un filet de caramel tiede transforme l assiette en vrai regal il convient aussi bien au goûter qu au brunch ou en dessert apres un repas leger</v>
      </c>
      <c r="AC15" s="12" t="str">
        <f t="shared" si="5"/>
        <v>une cuilleree de creme fraiche epaisse ou un filet de caramel tiede transforme l assiette en vrai regal il convient aussi bien au gouter qu au brunch ou en dessert apres un repas leger</v>
      </c>
      <c r="AD15" s="13" t="str">
        <f>IF(AC15="","",IF(COUNTIF(AC8:AC15,AC15)=1,AC15,""))</f>
        <v>une cuilleree de creme fraiche epaisse ou un filet de caramel tiede transforme l assiette en vrai regal il convient aussi bien au gouter qu au brunch ou en dessert apres un repas leger</v>
      </c>
      <c r="AE15" s="14"/>
      <c r="AF15" s="14"/>
      <c r="AG15" s="14"/>
      <c r="AH15" s="14"/>
      <c r="AI15" s="14"/>
      <c r="AJ15" s="14"/>
      <c r="AK15"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v>
      </c>
    </row>
    <row r="16" spans="2:53" ht="39.950000000000003" customHeight="1" x14ac:dyDescent="0.25">
      <c r="B16" s="11">
        <v>9</v>
      </c>
      <c r="C16" s="44" t="s">
        <v>29</v>
      </c>
      <c r="D16" s="73"/>
      <c r="E16" s="74"/>
      <c r="F16" s="74"/>
      <c r="G16" s="74"/>
      <c r="H16" s="25"/>
      <c r="I16" s="25"/>
      <c r="J16" s="40"/>
      <c r="K16" s="25"/>
      <c r="L16" s="25"/>
      <c r="M16" s="25"/>
      <c r="N16" s="25"/>
      <c r="O16" s="25"/>
      <c r="P16" s="81"/>
      <c r="Q16" s="81"/>
      <c r="R16" s="81"/>
      <c r="S16" s="81"/>
      <c r="T16" s="81"/>
      <c r="U16" s="81"/>
      <c r="V16" s="81"/>
      <c r="W16" s="81"/>
      <c r="X16" s="25"/>
      <c r="Y16" s="25"/>
      <c r="Z16" s="12" t="str">
        <f t="shared" si="2"/>
        <v>variantes faciles si vous aimez changer un peu</v>
      </c>
      <c r="AA16" s="12" t="str">
        <f t="shared" si="3"/>
        <v>variantes faciles si vous aimez changer un peu</v>
      </c>
      <c r="AB16" s="12" t="str">
        <f t="shared" si="4"/>
        <v>variantes faciles si vous aimez changer un peu</v>
      </c>
      <c r="AC16" s="12" t="str">
        <f t="shared" si="5"/>
        <v>variantes faciles si vous aimez changer un peu</v>
      </c>
      <c r="AD16" s="13" t="str">
        <f>IF(AC16="","",IF(COUNTIF(AC8:AC16,AC16)=1,AC16,""))</f>
        <v>variantes faciles si vous aimez changer un peu</v>
      </c>
      <c r="AE16" s="14"/>
      <c r="AF16" s="14"/>
      <c r="AG16" s="14"/>
      <c r="AH16" s="14"/>
      <c r="AI16" s="14"/>
      <c r="AJ16" s="14"/>
      <c r="AK16"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v>
      </c>
    </row>
    <row r="17" spans="2:37" ht="39.950000000000003" customHeight="1" x14ac:dyDescent="0.25">
      <c r="B17" s="11">
        <v>10</v>
      </c>
      <c r="C17" s="44" t="s">
        <v>30</v>
      </c>
      <c r="D17" s="26"/>
      <c r="E17" s="27"/>
      <c r="F17" s="27"/>
      <c r="G17" s="27"/>
      <c r="H17" s="25"/>
      <c r="I17" s="25"/>
      <c r="J17" s="25"/>
      <c r="K17" s="25"/>
      <c r="L17" s="25"/>
      <c r="M17" s="25"/>
      <c r="N17" s="25"/>
      <c r="O17" s="25"/>
      <c r="P17" s="81"/>
      <c r="Q17" s="81"/>
      <c r="R17" s="81"/>
      <c r="S17" s="81"/>
      <c r="T17" s="81"/>
      <c r="U17" s="81"/>
      <c r="V17" s="81"/>
      <c r="W17" s="81"/>
      <c r="X17" s="25"/>
      <c r="Y17" s="25"/>
      <c r="Z17" s="12" t="str">
        <f t="shared" si="2"/>
        <v>ajoutez 50 g de noix concassées pour du croquant</v>
      </c>
      <c r="AA17" s="12" t="str">
        <f t="shared" si="3"/>
        <v>ajoutez 50 g de noix concassées pour du croquant</v>
      </c>
      <c r="AB17" s="12" t="str">
        <f t="shared" si="4"/>
        <v>ajoutez 50 g de noix concassees pour du croquant</v>
      </c>
      <c r="AC17" s="12" t="str">
        <f t="shared" si="5"/>
        <v>ajoutez 50 g de noix concassees pour du croquant</v>
      </c>
      <c r="AD17" s="13" t="str">
        <f>IF(AC17="","",IF(COUNTIF(AC8:AC17,AC17)=1,AC17,""))</f>
        <v>ajoutez 50 g de noix concassees pour du croquant</v>
      </c>
      <c r="AE17" s="14"/>
      <c r="AF17" s="14"/>
      <c r="AG17" s="14"/>
      <c r="AH17" s="14"/>
      <c r="AI17" s="14"/>
      <c r="AJ17" s="14"/>
      <c r="AK17"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v>
      </c>
    </row>
    <row r="18" spans="2:37" ht="39.950000000000003" customHeight="1" x14ac:dyDescent="0.25">
      <c r="B18" s="11">
        <v>11</v>
      </c>
      <c r="C18" s="44" t="s">
        <v>31</v>
      </c>
      <c r="D18" s="25"/>
      <c r="E18" s="25"/>
      <c r="F18" s="25"/>
      <c r="G18" s="25"/>
      <c r="H18" s="25"/>
      <c r="I18" s="25"/>
      <c r="J18" s="25"/>
      <c r="K18" s="25"/>
      <c r="L18" s="25"/>
      <c r="M18" s="25"/>
      <c r="N18" s="25"/>
      <c r="O18" s="25"/>
      <c r="P18" s="81"/>
      <c r="Q18" s="81"/>
      <c r="R18" s="81"/>
      <c r="S18" s="81"/>
      <c r="T18" s="81"/>
      <c r="U18" s="81"/>
      <c r="V18" s="81"/>
      <c r="W18" s="81"/>
      <c r="X18" s="25"/>
      <c r="Y18" s="25"/>
      <c r="Z18" s="12" t="str">
        <f t="shared" si="2"/>
        <v>incorporez 50 g de raisins secs réhydratés pour des notes plus rondes</v>
      </c>
      <c r="AA18" s="12" t="str">
        <f t="shared" si="3"/>
        <v>incorporez 50 g de raisins secs réhydratés pour des notes plus rondes</v>
      </c>
      <c r="AB18" s="12" t="str">
        <f t="shared" si="4"/>
        <v>incorporez 50 g de raisins secs rehydrates pour des notes plus rondes</v>
      </c>
      <c r="AC18" s="12" t="str">
        <f t="shared" si="5"/>
        <v>incorporez 50 g de raisins secs rehydrates pour des notes plus rondes</v>
      </c>
      <c r="AD18" s="13" t="str">
        <f>IF(AC18="","",IF(COUNTIF(AC8:AC18,AC18)=1,AC18,""))</f>
        <v>incorporez 50 g de raisins secs rehydrates pour des notes plus rondes</v>
      </c>
      <c r="AE18" s="14"/>
      <c r="AF18" s="14"/>
      <c r="AG18" s="14"/>
      <c r="AH18" s="14"/>
      <c r="AI18" s="14"/>
      <c r="AJ18" s="14"/>
      <c r="AK18"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v>
      </c>
    </row>
    <row r="19" spans="2:37" ht="39.950000000000003" customHeight="1" x14ac:dyDescent="0.25">
      <c r="B19" s="11">
        <v>12</v>
      </c>
      <c r="C19" s="44" t="s">
        <v>32</v>
      </c>
      <c r="D19" s="25"/>
      <c r="E19" s="25"/>
      <c r="F19" s="25"/>
      <c r="G19" s="25"/>
      <c r="H19" s="25"/>
      <c r="I19" s="25"/>
      <c r="J19" s="25"/>
      <c r="K19" s="25"/>
      <c r="L19" s="25"/>
      <c r="M19" s="25"/>
      <c r="N19" s="25"/>
      <c r="O19" s="25"/>
      <c r="P19" s="81"/>
      <c r="Q19" s="81"/>
      <c r="R19" s="81"/>
      <c r="S19" s="81"/>
      <c r="T19" s="81"/>
      <c r="U19" s="81"/>
      <c r="V19" s="81"/>
      <c r="W19" s="81"/>
      <c r="X19" s="25"/>
      <c r="Y19" s="25"/>
      <c r="Z19" s="12" t="str">
        <f t="shared" si="2"/>
        <v>remplacez la cannelle par une pincée de muscade pour un profil plus chaleureux</v>
      </c>
      <c r="AA19" s="12" t="str">
        <f t="shared" si="3"/>
        <v>remplacez la cannelle par une pincée de muscade pour un profil plus chaleureux</v>
      </c>
      <c r="AB19" s="12" t="str">
        <f t="shared" si="4"/>
        <v>remplacez la cannelle par une pincee de muscade pour un profil plus chaleureux</v>
      </c>
      <c r="AC19" s="12" t="str">
        <f t="shared" si="5"/>
        <v>remplacez la cannelle par une pincee de muscade pour un profil plus chaleureux</v>
      </c>
      <c r="AD19" s="13" t="str">
        <f>IF(AC19="","",IF(COUNTIF(AC8:AC19,AC19)=1,AC19,""))</f>
        <v>remplacez la cannelle par une pincee de muscade pour un profil plus chaleureux</v>
      </c>
      <c r="AE19" s="14"/>
      <c r="AF19" s="14"/>
      <c r="AG19" s="14"/>
      <c r="AH19" s="14"/>
      <c r="AI19" s="14"/>
      <c r="AJ19" s="14"/>
      <c r="AK19"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v>
      </c>
    </row>
    <row r="20" spans="2:37" ht="39.950000000000003" customHeight="1" x14ac:dyDescent="0.25">
      <c r="B20" s="11">
        <v>13</v>
      </c>
      <c r="C20" s="44" t="s">
        <v>33</v>
      </c>
      <c r="D20" s="25"/>
      <c r="E20" s="25"/>
      <c r="F20" s="25"/>
      <c r="G20" s="25"/>
      <c r="H20" s="25"/>
      <c r="I20" s="25"/>
      <c r="J20" s="25"/>
      <c r="K20" s="25"/>
      <c r="L20" s="25"/>
      <c r="M20" s="25"/>
      <c r="N20" s="25"/>
      <c r="O20" s="25"/>
      <c r="P20" s="81"/>
      <c r="Q20" s="81"/>
      <c r="R20" s="81"/>
      <c r="S20" s="81"/>
      <c r="T20" s="81"/>
      <c r="U20" s="81"/>
      <c r="V20" s="81"/>
      <c r="W20" s="81"/>
      <c r="X20" s="25"/>
      <c r="Y20" s="25"/>
      <c r="Z20" s="12" t="str">
        <f t="shared" si="2"/>
        <v>servez avec une compote de pommes maison pour accentuer le fruit sans alourdir l’assiette</v>
      </c>
      <c r="AA20" s="12" t="str">
        <f t="shared" si="3"/>
        <v>servez avec une compote de pommes maison pour accentuer le fruit sans alourdir l assiette</v>
      </c>
      <c r="AB20" s="12" t="str">
        <f t="shared" si="4"/>
        <v>servez avec une compote de pommes maison pour accentuer le fruit sans alourdir l assiette</v>
      </c>
      <c r="AC20" s="12" t="str">
        <f t="shared" si="5"/>
        <v>servez avec une compote de pommes maison pour accentuer le fruit sans alourdir l assiette</v>
      </c>
      <c r="AD20" s="13" t="str">
        <f>IF(AC20="","",IF(COUNTIF(AC8:AC20,AC20)=1,AC20,""))</f>
        <v>servez avec une compote de pommes maison pour accentuer le fruit sans alourdir l assiette</v>
      </c>
      <c r="AE20" s="14"/>
      <c r="AF20" s="14"/>
      <c r="AG20" s="14"/>
      <c r="AH20" s="14"/>
      <c r="AI20" s="14"/>
      <c r="AJ20" s="14"/>
      <c r="AK20"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21" spans="2:37" ht="39.950000000000003" customHeight="1" x14ac:dyDescent="0.25">
      <c r="B21" s="11">
        <v>14</v>
      </c>
      <c r="C21" s="44"/>
      <c r="D21" s="25"/>
      <c r="E21" s="25"/>
      <c r="F21" s="25"/>
      <c r="G21" s="25"/>
      <c r="H21" s="25"/>
      <c r="I21" s="25"/>
      <c r="J21" s="25"/>
      <c r="K21" s="25"/>
      <c r="L21" s="25"/>
      <c r="M21" s="25"/>
      <c r="N21" s="25"/>
      <c r="O21" s="16" t="str">
        <f>ADDRESS(ROW(P21),COLUMN(P21),4)</f>
        <v>P21</v>
      </c>
      <c r="P21" s="16" t="s">
        <v>34</v>
      </c>
      <c r="Q21" s="16" t="s">
        <v>35</v>
      </c>
      <c r="R21" s="16" t="s">
        <v>36</v>
      </c>
      <c r="S21" s="16" t="s">
        <v>37</v>
      </c>
      <c r="T21" s="25"/>
      <c r="U21" s="25"/>
      <c r="V21" s="25"/>
      <c r="W21" s="25"/>
      <c r="X21" s="25"/>
      <c r="Y21" s="25"/>
      <c r="Z21" s="12" t="str">
        <f t="shared" si="2"/>
        <v/>
      </c>
      <c r="AA21" s="12" t="str">
        <f t="shared" si="3"/>
        <v/>
      </c>
      <c r="AB21" s="12" t="str">
        <f t="shared" si="4"/>
        <v/>
      </c>
      <c r="AC21" s="12" t="str">
        <f t="shared" si="5"/>
        <v/>
      </c>
      <c r="AD21" s="13" t="str">
        <f>IF(AC21="","",IF(COUNTIF(AC8:AC21,AC21)=1,AC21,""))</f>
        <v/>
      </c>
      <c r="AE21" s="17" t="s">
        <v>12</v>
      </c>
      <c r="AF21" s="17" t="s">
        <v>13</v>
      </c>
      <c r="AG21" s="17" t="s">
        <v>14</v>
      </c>
      <c r="AH21" s="17" t="s">
        <v>15</v>
      </c>
      <c r="AI21" s="17" t="s">
        <v>16</v>
      </c>
      <c r="AJ21" s="17" t="s">
        <v>17</v>
      </c>
      <c r="AK21"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22" spans="2:37" ht="39.950000000000003" customHeight="1" x14ac:dyDescent="0.25">
      <c r="B22" s="11">
        <v>15</v>
      </c>
      <c r="C22" s="44"/>
      <c r="D22" s="25"/>
      <c r="E22" s="25"/>
      <c r="F22" s="25"/>
      <c r="G22" s="25"/>
      <c r="H22" s="25"/>
      <c r="I22" s="25"/>
      <c r="J22" s="25"/>
      <c r="K22" s="25"/>
      <c r="L22" s="25"/>
      <c r="M22" s="25"/>
      <c r="N22" s="25"/>
      <c r="O22" s="25"/>
      <c r="P22" s="33" t="s">
        <v>38</v>
      </c>
      <c r="Q22" s="2">
        <f t="shared" ref="Q22:Q61" si="7">IF(P22="","",1)</f>
        <v>1</v>
      </c>
      <c r="R22" s="2">
        <f>IF(P22="","",MAX(--ISNUMBER(SEARCH(" "&amp;AH22&amp;" "," "&amp;P14&amp;" ")),IF(AI22="",0,--ISNUMBER(SEARCH(" "&amp;AI22&amp;" "," "&amp;P14&amp;" "))),IF(AJ22="",0,--ISNUMBER(SEARCH(" "&amp;AJ22&amp;" "," "&amp;P14&amp;" ")))))</f>
        <v>1</v>
      </c>
      <c r="S22" s="2">
        <f t="shared" ref="S22:S61" si="8">IF(P22="","",R22*Q22)</f>
        <v>1</v>
      </c>
      <c r="T22" s="25"/>
      <c r="U22" s="25"/>
      <c r="V22" s="25"/>
      <c r="W22" s="25"/>
      <c r="X22" s="25"/>
      <c r="Y22" s="25"/>
      <c r="Z22" s="12" t="str">
        <f t="shared" si="2"/>
        <v/>
      </c>
      <c r="AA22" s="12" t="str">
        <f t="shared" si="3"/>
        <v/>
      </c>
      <c r="AB22" s="12" t="str">
        <f t="shared" si="4"/>
        <v/>
      </c>
      <c r="AC22" s="12" t="str">
        <f t="shared" si="5"/>
        <v/>
      </c>
      <c r="AD22" s="12" t="str">
        <f>IF(AC22="","",IF(COUNTIF(AC8:AC22,AC22)=1,AC22,""))</f>
        <v/>
      </c>
      <c r="AE22" s="12" t="str">
        <f>TRIM(LOWER(SUBSTITUTE(SUBSTITUTE(SUBSTITUTE(SUBSTITUTE(SUBSTITUTE(SUBSTITUTE(SUBSTITUTE(P22,CHAR(160)," "),CHAR(10)," "),CHAR(13)," "),"."," "),","," "),";"," "),":"," ")))</f>
        <v>sucre</v>
      </c>
      <c r="AF22" s="12" t="str">
        <f t="shared" ref="AF22:AF61" si="9">TRIM(SUBSTITUTE(SUBSTITUTE(SUBSTITUTE(SUBSTITUTE(SUBSTITUTE(SUBSTITUTE(SUBSTITUTE(SUBSTITUTE(SUBSTITUTE(SUBSTITUTE(SUBSTITUTE(AE22,"!"," "),"?"," "),CHAR(34)," "),"'", " "),"’"," "),"-"," "),"/"," "), "("," "),")"," "),"+"," "),"_"," "))</f>
        <v>sucre</v>
      </c>
      <c r="AG22" s="12" t="str">
        <f t="shared" ref="AG22:AG61" si="10">TRIM(SUBSTITUTE(SUBSTITUTE(SUBSTITUTE(SUBSTITUTE(SUBSTITUTE(SUBSTITUTE(SUBSTITUTE(SUBSTITUTE(SUBSTITUTE(SUBSTITUTE(SUBSTITUTE(SUBSTITUTE(AF22,"œ","oe"),"æ","ae"),"à","a"),"â","a"),"ä","a"),"á","a"),"ç","c"),"é","e"),"è","e"),"ê","e"),"ë","e"),"î","i"))</f>
        <v>sucre</v>
      </c>
      <c r="AH22" s="12" t="str">
        <f t="shared" ref="AH22:AH61" si="11">TRIM(SUBSTITUTE(SUBSTITUTE(SUBSTITUTE(SUBSTITUTE(SUBSTITUTE(SUBSTITUTE(SUBSTITUTE(SUBSTITUTE(SUBSTITUTE(SUBSTITUTE(AG22,"ï","i"),"ì","i"),"í","i"),"ô","o"),"ö","o"),"ò","o"),"ó","o"),"ù","u"),"û","u"),"ü","u"))</f>
        <v>sucre</v>
      </c>
      <c r="AI22" s="12" t="str">
        <f t="shared" ref="AI22:AI61" si="12">IF(OR(AH22="",ISNUMBER(SEARCH(" ",AH22)),RIGHT(AH22,1)="s",RIGHT(AH22,1)="x"),"",AH22&amp;"s")</f>
        <v>sucres</v>
      </c>
      <c r="AJ22" s="12" t="str">
        <f t="shared" ref="AJ22:AJ61" si="13">IF(OR(AH22="",ISNUMBER(SEARCH(" ",AH22))),"",IF(RIGHT(AH22,2)="al",LEFT(AH22,LEN(AH22)-2)&amp;"aux",IF(OR(RIGHT(AH22,3)="eau",RIGHT(AH22,2)="eu",RIGHT(AH22,2)="au"),AH22&amp;"x","")))</f>
        <v/>
      </c>
      <c r="AK22"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23" spans="2:37" ht="39.950000000000003" customHeight="1" x14ac:dyDescent="0.25">
      <c r="B23" s="11">
        <v>16</v>
      </c>
      <c r="C23" s="44"/>
      <c r="D23" s="25"/>
      <c r="E23" s="25"/>
      <c r="F23" s="25"/>
      <c r="G23" s="25"/>
      <c r="H23" s="25"/>
      <c r="I23" s="25"/>
      <c r="J23" s="25"/>
      <c r="K23" s="25"/>
      <c r="L23" s="25"/>
      <c r="M23" s="25"/>
      <c r="N23" s="25"/>
      <c r="O23" s="25"/>
      <c r="P23" s="33" t="s">
        <v>39</v>
      </c>
      <c r="Q23" s="2">
        <f t="shared" si="7"/>
        <v>1</v>
      </c>
      <c r="R23" s="2">
        <f>IF(P23="","",MAX(--ISNUMBER(SEARCH(" "&amp;AH23&amp;" "," "&amp;P14&amp;" ")),IF(AI23="",0,--ISNUMBER(SEARCH(" "&amp;AI23&amp;" "," "&amp;P14&amp;" "))),IF(AJ23="",0,--ISNUMBER(SEARCH(" "&amp;AJ23&amp;" "," "&amp;P14&amp;" ")))))</f>
        <v>1</v>
      </c>
      <c r="S23" s="2">
        <f t="shared" si="8"/>
        <v>1</v>
      </c>
      <c r="T23" s="25"/>
      <c r="U23" s="25"/>
      <c r="V23" s="25"/>
      <c r="W23" s="25"/>
      <c r="X23" s="25"/>
      <c r="Y23" s="25"/>
      <c r="Z23" s="12" t="str">
        <f t="shared" si="2"/>
        <v/>
      </c>
      <c r="AA23" s="12" t="str">
        <f t="shared" si="3"/>
        <v/>
      </c>
      <c r="AB23" s="12" t="str">
        <f t="shared" si="4"/>
        <v/>
      </c>
      <c r="AC23" s="12" t="str">
        <f t="shared" si="5"/>
        <v/>
      </c>
      <c r="AD23" s="12" t="str">
        <f>IF(AC23="","",IF(COUNTIF(AC8:AC23,AC23)=1,AC23,""))</f>
        <v/>
      </c>
      <c r="AE23" s="12" t="str">
        <f t="shared" ref="AE23:AE61" si="14">TRIM(LOWER(SUBSTITUTE(SUBSTITUTE(SUBSTITUTE(SUBSTITUTE(SUBSTITUTE(SUBSTITUTE(SUBSTITUTE(P23,CHAR(160)," "),CHAR(10)," "),CHAR(13)," "),"."," "),","," "),";"," "),":"," ")))</f>
        <v>pommes</v>
      </c>
      <c r="AF23" s="12" t="str">
        <f t="shared" si="9"/>
        <v>pommes</v>
      </c>
      <c r="AG23" s="12" t="str">
        <f t="shared" si="10"/>
        <v>pommes</v>
      </c>
      <c r="AH23" s="12" t="str">
        <f t="shared" si="11"/>
        <v>pommes</v>
      </c>
      <c r="AI23" s="12" t="str">
        <f t="shared" si="12"/>
        <v/>
      </c>
      <c r="AJ23" s="12" t="str">
        <f t="shared" si="13"/>
        <v/>
      </c>
      <c r="AK23"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24" spans="2:37" ht="39.950000000000003" customHeight="1" x14ac:dyDescent="0.25">
      <c r="B24" s="11">
        <v>17</v>
      </c>
      <c r="C24" s="44"/>
      <c r="D24" s="25"/>
      <c r="E24" s="25"/>
      <c r="F24" s="25"/>
      <c r="G24" s="25"/>
      <c r="H24" s="25"/>
      <c r="I24" s="25"/>
      <c r="J24" s="25"/>
      <c r="K24" s="25"/>
      <c r="L24" s="25"/>
      <c r="M24" s="25"/>
      <c r="N24" s="25"/>
      <c r="O24" s="25"/>
      <c r="P24" s="33" t="s">
        <v>40</v>
      </c>
      <c r="Q24" s="2">
        <f t="shared" si="7"/>
        <v>1</v>
      </c>
      <c r="R24" s="2">
        <f>IF(P24="","",MAX(--ISNUMBER(SEARCH(" "&amp;AH24&amp;" "," "&amp;P14&amp;" ")),IF(AI24="",0,--ISNUMBER(SEARCH(" "&amp;AI24&amp;" "," "&amp;P14&amp;" "))),IF(AJ24="",0,--ISNUMBER(SEARCH(" "&amp;AJ24&amp;" "," "&amp;P14&amp;" ")))))</f>
        <v>1</v>
      </c>
      <c r="S24" s="2">
        <f t="shared" si="8"/>
        <v>1</v>
      </c>
      <c r="T24" s="25"/>
      <c r="U24" s="25"/>
      <c r="V24" s="25"/>
      <c r="W24" s="25"/>
      <c r="X24" s="25"/>
      <c r="Y24" s="25"/>
      <c r="Z24" s="12" t="str">
        <f t="shared" si="2"/>
        <v/>
      </c>
      <c r="AA24" s="12" t="str">
        <f t="shared" si="3"/>
        <v/>
      </c>
      <c r="AB24" s="12" t="str">
        <f t="shared" si="4"/>
        <v/>
      </c>
      <c r="AC24" s="12" t="str">
        <f t="shared" si="5"/>
        <v/>
      </c>
      <c r="AD24" s="12" t="str">
        <f>IF(AC24="","",IF(COUNTIF(AC8:AC24,AC24)=1,AC24,""))</f>
        <v/>
      </c>
      <c r="AE24" s="12" t="str">
        <f t="shared" si="14"/>
        <v>beurre</v>
      </c>
      <c r="AF24" s="12" t="str">
        <f t="shared" si="9"/>
        <v>beurre</v>
      </c>
      <c r="AG24" s="12" t="str">
        <f t="shared" si="10"/>
        <v>beurre</v>
      </c>
      <c r="AH24" s="12" t="str">
        <f t="shared" si="11"/>
        <v>beurre</v>
      </c>
      <c r="AI24" s="12" t="str">
        <f t="shared" si="12"/>
        <v>beurres</v>
      </c>
      <c r="AJ24" s="12" t="str">
        <f t="shared" si="13"/>
        <v/>
      </c>
      <c r="AK24"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25" spans="2:37" ht="39.950000000000003" customHeight="1" x14ac:dyDescent="0.25">
      <c r="B25" s="11">
        <v>18</v>
      </c>
      <c r="C25" s="44"/>
      <c r="D25" s="25"/>
      <c r="E25" s="25"/>
      <c r="F25" s="25"/>
      <c r="G25" s="25"/>
      <c r="H25" s="25"/>
      <c r="I25" s="25"/>
      <c r="J25" s="25"/>
      <c r="K25" s="25"/>
      <c r="L25" s="25"/>
      <c r="M25" s="25"/>
      <c r="N25" s="25"/>
      <c r="O25" s="25"/>
      <c r="P25" s="33" t="s">
        <v>41</v>
      </c>
      <c r="Q25" s="2">
        <f t="shared" si="7"/>
        <v>1</v>
      </c>
      <c r="R25" s="2">
        <f>IF(P25="","",MAX(--ISNUMBER(SEARCH(" "&amp;AH25&amp;" "," "&amp;P14&amp;" ")),IF(AI25="",0,--ISNUMBER(SEARCH(" "&amp;AI25&amp;" "," "&amp;P14&amp;" "))),IF(AJ25="",0,--ISNUMBER(SEARCH(" "&amp;AJ25&amp;" "," "&amp;P14&amp;" ")))))</f>
        <v>1</v>
      </c>
      <c r="S25" s="2">
        <f t="shared" si="8"/>
        <v>1</v>
      </c>
      <c r="T25" s="25"/>
      <c r="U25" s="25"/>
      <c r="V25" s="25"/>
      <c r="W25" s="25"/>
      <c r="X25" s="25"/>
      <c r="Y25" s="25"/>
      <c r="Z25" s="12" t="str">
        <f t="shared" si="2"/>
        <v/>
      </c>
      <c r="AA25" s="12" t="str">
        <f t="shared" si="3"/>
        <v/>
      </c>
      <c r="AB25" s="12" t="str">
        <f t="shared" si="4"/>
        <v/>
      </c>
      <c r="AC25" s="12" t="str">
        <f t="shared" si="5"/>
        <v/>
      </c>
      <c r="AD25" s="12" t="str">
        <f>IF(AC25="","",IF(COUNTIF(AC8:AC25,AC25)=1,AC25,""))</f>
        <v/>
      </c>
      <c r="AE25" s="12" t="str">
        <f t="shared" si="14"/>
        <v>cannelle</v>
      </c>
      <c r="AF25" s="12" t="str">
        <f t="shared" si="9"/>
        <v>cannelle</v>
      </c>
      <c r="AG25" s="12" t="str">
        <f t="shared" si="10"/>
        <v>cannelle</v>
      </c>
      <c r="AH25" s="12" t="str">
        <f t="shared" si="11"/>
        <v>cannelle</v>
      </c>
      <c r="AI25" s="12" t="str">
        <f t="shared" si="12"/>
        <v>cannelles</v>
      </c>
      <c r="AJ25" s="12" t="str">
        <f t="shared" si="13"/>
        <v/>
      </c>
      <c r="AK25"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26" spans="2:37" ht="39.950000000000003" customHeight="1" x14ac:dyDescent="0.25">
      <c r="B26" s="11">
        <v>19</v>
      </c>
      <c r="C26" s="44"/>
      <c r="D26" s="25"/>
      <c r="E26" s="25"/>
      <c r="F26" s="25"/>
      <c r="G26" s="25"/>
      <c r="H26" s="25"/>
      <c r="I26" s="25"/>
      <c r="J26" s="25"/>
      <c r="K26" s="25"/>
      <c r="L26" s="25"/>
      <c r="M26" s="25"/>
      <c r="N26" s="25"/>
      <c r="O26" s="25"/>
      <c r="P26" s="33" t="s">
        <v>42</v>
      </c>
      <c r="Q26" s="2">
        <f t="shared" si="7"/>
        <v>1</v>
      </c>
      <c r="R26" s="2">
        <f>IF(P26="","",MAX(--ISNUMBER(SEARCH(" "&amp;AH26&amp;" "," "&amp;P14&amp;" ")),IF(AI26="",0,--ISNUMBER(SEARCH(" "&amp;AI26&amp;" "," "&amp;P14&amp;" "))),IF(AJ26="",0,--ISNUMBER(SEARCH(" "&amp;AJ26&amp;" "," "&amp;P14&amp;" ")))))</f>
        <v>1</v>
      </c>
      <c r="S26" s="2">
        <f t="shared" si="8"/>
        <v>1</v>
      </c>
      <c r="T26" s="25"/>
      <c r="U26" s="25"/>
      <c r="V26" s="25"/>
      <c r="W26" s="25"/>
      <c r="X26" s="25"/>
      <c r="Y26" s="25"/>
      <c r="Z26" s="12" t="str">
        <f t="shared" si="2"/>
        <v/>
      </c>
      <c r="AA26" s="12" t="str">
        <f t="shared" si="3"/>
        <v/>
      </c>
      <c r="AB26" s="12" t="str">
        <f t="shared" si="4"/>
        <v/>
      </c>
      <c r="AC26" s="12" t="str">
        <f t="shared" si="5"/>
        <v/>
      </c>
      <c r="AD26" s="12" t="str">
        <f>IF(AC26="","",IF(COUNTIF(AC8:AC26,AC26)=1,AC26,""))</f>
        <v/>
      </c>
      <c r="AE26" s="12" t="str">
        <f t="shared" si="14"/>
        <v>sel</v>
      </c>
      <c r="AF26" s="12" t="str">
        <f t="shared" si="9"/>
        <v>sel</v>
      </c>
      <c r="AG26" s="12" t="str">
        <f t="shared" si="10"/>
        <v>sel</v>
      </c>
      <c r="AH26" s="12" t="str">
        <f t="shared" si="11"/>
        <v>sel</v>
      </c>
      <c r="AI26" s="12" t="str">
        <f t="shared" si="12"/>
        <v>sels</v>
      </c>
      <c r="AJ26" s="12" t="str">
        <f t="shared" si="13"/>
        <v/>
      </c>
      <c r="AK26"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27" spans="2:37" ht="39.950000000000003" customHeight="1" x14ac:dyDescent="0.25">
      <c r="B27" s="11">
        <v>20</v>
      </c>
      <c r="C27" s="44"/>
      <c r="D27" s="25"/>
      <c r="E27" s="25"/>
      <c r="F27" s="25"/>
      <c r="G27" s="25"/>
      <c r="H27" s="25"/>
      <c r="I27" s="25"/>
      <c r="J27" s="25"/>
      <c r="K27" s="25"/>
      <c r="L27" s="25"/>
      <c r="M27" s="25"/>
      <c r="N27" s="25"/>
      <c r="O27" s="25"/>
      <c r="P27" s="33" t="s">
        <v>43</v>
      </c>
      <c r="Q27" s="2">
        <f t="shared" si="7"/>
        <v>1</v>
      </c>
      <c r="R27" s="2">
        <f>IF(P27="","",MAX(--ISNUMBER(SEARCH(" "&amp;AH27&amp;" "," "&amp;P14&amp;" ")),IF(AI27="",0,--ISNUMBER(SEARCH(" "&amp;AI27&amp;" "," "&amp;P14&amp;" "))),IF(AJ27="",0,--ISNUMBER(SEARCH(" "&amp;AJ27&amp;" "," "&amp;P14&amp;" ")))))</f>
        <v>1</v>
      </c>
      <c r="S27" s="2">
        <f t="shared" si="8"/>
        <v>1</v>
      </c>
      <c r="T27" s="25"/>
      <c r="U27" s="25"/>
      <c r="V27" s="25"/>
      <c r="W27" s="25"/>
      <c r="X27" s="25"/>
      <c r="Y27" s="25"/>
      <c r="Z27" s="12" t="str">
        <f t="shared" si="2"/>
        <v/>
      </c>
      <c r="AA27" s="12" t="str">
        <f t="shared" si="3"/>
        <v/>
      </c>
      <c r="AB27" s="12" t="str">
        <f t="shared" si="4"/>
        <v/>
      </c>
      <c r="AC27" s="12" t="str">
        <f t="shared" si="5"/>
        <v/>
      </c>
      <c r="AD27" s="12" t="str">
        <f>IF(AC27="","",IF(COUNTIF(AC8:AC27,AC27)=1,AC27,""))</f>
        <v/>
      </c>
      <c r="AE27" s="12" t="str">
        <f t="shared" si="14"/>
        <v>œufs</v>
      </c>
      <c r="AF27" s="12" t="str">
        <f t="shared" si="9"/>
        <v>œufs</v>
      </c>
      <c r="AG27" s="12" t="str">
        <f t="shared" si="10"/>
        <v>oeufs</v>
      </c>
      <c r="AH27" s="12" t="str">
        <f t="shared" si="11"/>
        <v>oeufs</v>
      </c>
      <c r="AI27" s="12" t="str">
        <f t="shared" si="12"/>
        <v/>
      </c>
      <c r="AJ27" s="12" t="str">
        <f t="shared" si="13"/>
        <v/>
      </c>
      <c r="AK27"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28" spans="2:37" ht="39.950000000000003" customHeight="1" x14ac:dyDescent="0.25">
      <c r="B28" s="11">
        <v>21</v>
      </c>
      <c r="C28" s="44"/>
      <c r="D28" s="25"/>
      <c r="E28" s="25"/>
      <c r="F28" s="25"/>
      <c r="G28" s="25"/>
      <c r="H28" s="25"/>
      <c r="I28" s="25"/>
      <c r="J28" s="25"/>
      <c r="K28" s="25"/>
      <c r="L28" s="25"/>
      <c r="M28" s="25"/>
      <c r="N28" s="25"/>
      <c r="O28" s="25"/>
      <c r="P28" s="33" t="s">
        <v>44</v>
      </c>
      <c r="Q28" s="2">
        <f t="shared" si="7"/>
        <v>1</v>
      </c>
      <c r="R28" s="2">
        <f>IF(P28="","",MAX(--ISNUMBER(SEARCH(" "&amp;AH28&amp;" "," "&amp;P14&amp;" ")),IF(AI28="",0,--ISNUMBER(SEARCH(" "&amp;AI28&amp;" "," "&amp;P14&amp;" "))),IF(AJ28="",0,--ISNUMBER(SEARCH(" "&amp;AJ28&amp;" "," "&amp;P14&amp;" ")))))</f>
        <v>1</v>
      </c>
      <c r="S28" s="2">
        <f t="shared" si="8"/>
        <v>1</v>
      </c>
      <c r="T28" s="25"/>
      <c r="U28" s="25"/>
      <c r="V28" s="25"/>
      <c r="W28" s="25"/>
      <c r="X28" s="25"/>
      <c r="Y28" s="25"/>
      <c r="Z28" s="12" t="str">
        <f t="shared" si="2"/>
        <v/>
      </c>
      <c r="AA28" s="12" t="str">
        <f t="shared" si="3"/>
        <v/>
      </c>
      <c r="AB28" s="12" t="str">
        <f t="shared" si="4"/>
        <v/>
      </c>
      <c r="AC28" s="12" t="str">
        <f t="shared" si="5"/>
        <v/>
      </c>
      <c r="AD28" s="12" t="str">
        <f>IF(AC28="","",IF(COUNTIF(AC8:AC28,AC28)=1,AC28,""))</f>
        <v/>
      </c>
      <c r="AE28" s="12" t="str">
        <f t="shared" si="14"/>
        <v>caramel</v>
      </c>
      <c r="AF28" s="12" t="str">
        <f t="shared" si="9"/>
        <v>caramel</v>
      </c>
      <c r="AG28" s="12" t="str">
        <f t="shared" si="10"/>
        <v>caramel</v>
      </c>
      <c r="AH28" s="12" t="str">
        <f t="shared" si="11"/>
        <v>caramel</v>
      </c>
      <c r="AI28" s="12" t="str">
        <f t="shared" si="12"/>
        <v>caramels</v>
      </c>
      <c r="AJ28" s="12" t="str">
        <f t="shared" si="13"/>
        <v/>
      </c>
      <c r="AK28"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29" spans="2:37" ht="39.950000000000003" customHeight="1" x14ac:dyDescent="0.25">
      <c r="B29" s="11">
        <v>22</v>
      </c>
      <c r="C29" s="44"/>
      <c r="D29" s="25"/>
      <c r="E29" s="25"/>
      <c r="F29" s="25"/>
      <c r="G29" s="25"/>
      <c r="H29" s="25"/>
      <c r="I29" s="25"/>
      <c r="J29" s="25"/>
      <c r="K29" s="25"/>
      <c r="L29" s="25"/>
      <c r="M29" s="25"/>
      <c r="N29" s="25"/>
      <c r="O29" s="25"/>
      <c r="P29" s="33" t="s">
        <v>45</v>
      </c>
      <c r="Q29" s="2">
        <f t="shared" si="7"/>
        <v>1</v>
      </c>
      <c r="R29" s="2">
        <f>IF(P29="","",MAX(--ISNUMBER(SEARCH(" "&amp;AH29&amp;" "," "&amp;P14&amp;" ")),IF(AI29="",0,--ISNUMBER(SEARCH(" "&amp;AI29&amp;" "," "&amp;P14&amp;" "))),IF(AJ29="",0,--ISNUMBER(SEARCH(" "&amp;AJ29&amp;" "," "&amp;P14&amp;" ")))))</f>
        <v>1</v>
      </c>
      <c r="S29" s="2">
        <f t="shared" si="8"/>
        <v>1</v>
      </c>
      <c r="T29" s="25"/>
      <c r="U29" s="25"/>
      <c r="V29" s="25"/>
      <c r="W29" s="25"/>
      <c r="X29" s="25"/>
      <c r="Y29" s="25"/>
      <c r="Z29" s="12" t="str">
        <f t="shared" si="2"/>
        <v/>
      </c>
      <c r="AA29" s="12" t="str">
        <f t="shared" si="3"/>
        <v/>
      </c>
      <c r="AB29" s="12" t="str">
        <f t="shared" si="4"/>
        <v/>
      </c>
      <c r="AC29" s="12" t="str">
        <f t="shared" si="5"/>
        <v/>
      </c>
      <c r="AD29" s="12" t="str">
        <f>IF(AC29="","",IF(COUNTIF(AC8:AC29,AC29)=1,AC29,""))</f>
        <v/>
      </c>
      <c r="AE29" s="12" t="str">
        <f t="shared" si="14"/>
        <v>farine</v>
      </c>
      <c r="AF29" s="12" t="str">
        <f t="shared" si="9"/>
        <v>farine</v>
      </c>
      <c r="AG29" s="12" t="str">
        <f t="shared" si="10"/>
        <v>farine</v>
      </c>
      <c r="AH29" s="12" t="str">
        <f t="shared" si="11"/>
        <v>farine</v>
      </c>
      <c r="AI29" s="12" t="str">
        <f t="shared" si="12"/>
        <v>farines</v>
      </c>
      <c r="AJ29" s="12" t="str">
        <f t="shared" si="13"/>
        <v/>
      </c>
      <c r="AK29"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30" spans="2:37" ht="39.950000000000003" customHeight="1" x14ac:dyDescent="0.25">
      <c r="B30" s="11">
        <v>23</v>
      </c>
      <c r="C30" s="44"/>
      <c r="D30" s="25"/>
      <c r="E30" s="25"/>
      <c r="F30" s="25"/>
      <c r="G30" s="25"/>
      <c r="H30" s="25"/>
      <c r="I30" s="25"/>
      <c r="J30" s="25"/>
      <c r="K30" s="25"/>
      <c r="L30" s="25"/>
      <c r="M30" s="25"/>
      <c r="N30" s="25"/>
      <c r="O30" s="25"/>
      <c r="P30" s="33"/>
      <c r="Q30" s="2" t="str">
        <f t="shared" si="7"/>
        <v/>
      </c>
      <c r="R30" s="2" t="str">
        <f>IF(P30="","",MAX(--ISNUMBER(SEARCH(" "&amp;AH30&amp;" "," "&amp;P14&amp;" ")),IF(AI30="",0,--ISNUMBER(SEARCH(" "&amp;AI30&amp;" "," "&amp;P14&amp;" "))),IF(AJ30="",0,--ISNUMBER(SEARCH(" "&amp;AJ30&amp;" "," "&amp;P14&amp;" ")))))</f>
        <v/>
      </c>
      <c r="S30" s="2" t="str">
        <f t="shared" si="8"/>
        <v/>
      </c>
      <c r="T30" s="25"/>
      <c r="U30" s="25"/>
      <c r="V30" s="25"/>
      <c r="W30" s="25"/>
      <c r="X30" s="25"/>
      <c r="Y30" s="25"/>
      <c r="Z30" s="12" t="str">
        <f t="shared" si="2"/>
        <v/>
      </c>
      <c r="AA30" s="12" t="str">
        <f t="shared" si="3"/>
        <v/>
      </c>
      <c r="AB30" s="12" t="str">
        <f t="shared" si="4"/>
        <v/>
      </c>
      <c r="AC30" s="12" t="str">
        <f t="shared" si="5"/>
        <v/>
      </c>
      <c r="AD30" s="12" t="str">
        <f>IF(AC30="","",IF(COUNTIF(AC8:AC30,AC30)=1,AC30,""))</f>
        <v/>
      </c>
      <c r="AE30" s="12" t="str">
        <f t="shared" si="14"/>
        <v/>
      </c>
      <c r="AF30" s="12" t="str">
        <f t="shared" si="9"/>
        <v/>
      </c>
      <c r="AG30" s="12" t="str">
        <f t="shared" si="10"/>
        <v/>
      </c>
      <c r="AH30" s="12" t="str">
        <f t="shared" si="11"/>
        <v/>
      </c>
      <c r="AI30" s="12" t="str">
        <f t="shared" si="12"/>
        <v/>
      </c>
      <c r="AJ30" s="12" t="str">
        <f t="shared" si="13"/>
        <v/>
      </c>
      <c r="AK30"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31" spans="2:37" ht="39.950000000000003" customHeight="1" x14ac:dyDescent="0.25">
      <c r="B31" s="11">
        <v>24</v>
      </c>
      <c r="C31" s="44"/>
      <c r="D31" s="25"/>
      <c r="E31" s="25"/>
      <c r="F31" s="25"/>
      <c r="G31" s="25"/>
      <c r="H31" s="25"/>
      <c r="I31" s="25"/>
      <c r="J31" s="25"/>
      <c r="K31" s="25"/>
      <c r="L31" s="25"/>
      <c r="M31" s="25"/>
      <c r="N31" s="25"/>
      <c r="O31" s="25"/>
      <c r="P31" s="33"/>
      <c r="Q31" s="2" t="str">
        <f t="shared" si="7"/>
        <v/>
      </c>
      <c r="R31" s="2" t="str">
        <f>IF(P31="","",MAX(--ISNUMBER(SEARCH(" "&amp;AH31&amp;" "," "&amp;P14&amp;" ")),IF(AI31="",0,--ISNUMBER(SEARCH(" "&amp;AI31&amp;" "," "&amp;P14&amp;" "))),IF(AJ31="",0,--ISNUMBER(SEARCH(" "&amp;AJ31&amp;" "," "&amp;P14&amp;" ")))))</f>
        <v/>
      </c>
      <c r="S31" s="2" t="str">
        <f t="shared" si="8"/>
        <v/>
      </c>
      <c r="T31" s="25"/>
      <c r="U31" s="25"/>
      <c r="V31" s="25"/>
      <c r="W31" s="25"/>
      <c r="X31" s="25"/>
      <c r="Y31" s="25"/>
      <c r="Z31" s="12" t="str">
        <f t="shared" si="2"/>
        <v/>
      </c>
      <c r="AA31" s="12" t="str">
        <f t="shared" si="3"/>
        <v/>
      </c>
      <c r="AB31" s="12" t="str">
        <f t="shared" si="4"/>
        <v/>
      </c>
      <c r="AC31" s="12" t="str">
        <f t="shared" si="5"/>
        <v/>
      </c>
      <c r="AD31" s="12" t="str">
        <f>IF(AC31="","",IF(COUNTIF(AC8:AC31,AC31)=1,AC31,""))</f>
        <v/>
      </c>
      <c r="AE31" s="12" t="str">
        <f t="shared" si="14"/>
        <v/>
      </c>
      <c r="AF31" s="12" t="str">
        <f t="shared" si="9"/>
        <v/>
      </c>
      <c r="AG31" s="12" t="str">
        <f t="shared" si="10"/>
        <v/>
      </c>
      <c r="AH31" s="12" t="str">
        <f t="shared" si="11"/>
        <v/>
      </c>
      <c r="AI31" s="12" t="str">
        <f t="shared" si="12"/>
        <v/>
      </c>
      <c r="AJ31" s="12" t="str">
        <f t="shared" si="13"/>
        <v/>
      </c>
      <c r="AK31"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32" spans="2:37" ht="39.950000000000003" customHeight="1" x14ac:dyDescent="0.25">
      <c r="B32" s="11">
        <v>25</v>
      </c>
      <c r="C32" s="44"/>
      <c r="D32" s="25"/>
      <c r="E32" s="25"/>
      <c r="F32" s="25"/>
      <c r="G32" s="25"/>
      <c r="H32" s="25"/>
      <c r="I32" s="25"/>
      <c r="J32" s="25"/>
      <c r="K32" s="25"/>
      <c r="L32" s="25"/>
      <c r="M32" s="25"/>
      <c r="N32" s="25"/>
      <c r="O32" s="25"/>
      <c r="P32" s="33"/>
      <c r="Q32" s="2" t="str">
        <f t="shared" si="7"/>
        <v/>
      </c>
      <c r="R32" s="2" t="str">
        <f>IF(P32="","",MAX(--ISNUMBER(SEARCH(" "&amp;AH32&amp;" "," "&amp;P14&amp;" ")),IF(AI32="",0,--ISNUMBER(SEARCH(" "&amp;AI32&amp;" "," "&amp;P14&amp;" "))),IF(AJ32="",0,--ISNUMBER(SEARCH(" "&amp;AJ32&amp;" "," "&amp;P14&amp;" ")))))</f>
        <v/>
      </c>
      <c r="S32" s="2" t="str">
        <f t="shared" si="8"/>
        <v/>
      </c>
      <c r="T32" s="25"/>
      <c r="U32" s="25"/>
      <c r="V32" s="25"/>
      <c r="W32" s="25"/>
      <c r="X32" s="25"/>
      <c r="Y32" s="25"/>
      <c r="Z32" s="12" t="str">
        <f t="shared" si="2"/>
        <v/>
      </c>
      <c r="AA32" s="12" t="str">
        <f t="shared" si="3"/>
        <v/>
      </c>
      <c r="AB32" s="12" t="str">
        <f t="shared" si="4"/>
        <v/>
      </c>
      <c r="AC32" s="12" t="str">
        <f t="shared" si="5"/>
        <v/>
      </c>
      <c r="AD32" s="12" t="str">
        <f>IF(AC32="","",IF(COUNTIF(AC8:AC32,AC32)=1,AC32,""))</f>
        <v/>
      </c>
      <c r="AE32" s="12" t="str">
        <f t="shared" si="14"/>
        <v/>
      </c>
      <c r="AF32" s="12" t="str">
        <f t="shared" si="9"/>
        <v/>
      </c>
      <c r="AG32" s="12" t="str">
        <f t="shared" si="10"/>
        <v/>
      </c>
      <c r="AH32" s="12" t="str">
        <f t="shared" si="11"/>
        <v/>
      </c>
      <c r="AI32" s="12" t="str">
        <f t="shared" si="12"/>
        <v/>
      </c>
      <c r="AJ32" s="12" t="str">
        <f t="shared" si="13"/>
        <v/>
      </c>
      <c r="AK32"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33" spans="2:37" ht="39.950000000000003" customHeight="1" x14ac:dyDescent="0.25">
      <c r="B33" s="11">
        <v>26</v>
      </c>
      <c r="C33" s="44"/>
      <c r="D33" s="25"/>
      <c r="E33" s="25"/>
      <c r="F33" s="25"/>
      <c r="G33" s="25"/>
      <c r="H33" s="25"/>
      <c r="I33" s="25"/>
      <c r="J33" s="25"/>
      <c r="K33" s="25"/>
      <c r="L33" s="25"/>
      <c r="M33" s="25"/>
      <c r="N33" s="25"/>
      <c r="O33" s="25"/>
      <c r="P33" s="33"/>
      <c r="Q33" s="2" t="str">
        <f t="shared" si="7"/>
        <v/>
      </c>
      <c r="R33" s="2" t="str">
        <f>IF(P33="","",MAX(--ISNUMBER(SEARCH(" "&amp;AH33&amp;" "," "&amp;P14&amp;" ")),IF(AI33="",0,--ISNUMBER(SEARCH(" "&amp;AI33&amp;" "," "&amp;P14&amp;" "))),IF(AJ33="",0,--ISNUMBER(SEARCH(" "&amp;AJ33&amp;" "," "&amp;P14&amp;" ")))))</f>
        <v/>
      </c>
      <c r="S33" s="2" t="str">
        <f t="shared" si="8"/>
        <v/>
      </c>
      <c r="T33" s="25"/>
      <c r="U33" s="25"/>
      <c r="V33" s="25"/>
      <c r="W33" s="25"/>
      <c r="X33" s="25"/>
      <c r="Y33" s="25"/>
      <c r="Z33" s="12" t="str">
        <f t="shared" si="2"/>
        <v/>
      </c>
      <c r="AA33" s="12" t="str">
        <f t="shared" si="3"/>
        <v/>
      </c>
      <c r="AB33" s="12" t="str">
        <f t="shared" si="4"/>
        <v/>
      </c>
      <c r="AC33" s="12" t="str">
        <f t="shared" si="5"/>
        <v/>
      </c>
      <c r="AD33" s="12" t="str">
        <f>IF(AC33="","",IF(COUNTIF(AC8:AC33,AC33)=1,AC33,""))</f>
        <v/>
      </c>
      <c r="AE33" s="12" t="str">
        <f t="shared" si="14"/>
        <v/>
      </c>
      <c r="AF33" s="12" t="str">
        <f t="shared" si="9"/>
        <v/>
      </c>
      <c r="AG33" s="12" t="str">
        <f t="shared" si="10"/>
        <v/>
      </c>
      <c r="AH33" s="12" t="str">
        <f t="shared" si="11"/>
        <v/>
      </c>
      <c r="AI33" s="12" t="str">
        <f t="shared" si="12"/>
        <v/>
      </c>
      <c r="AJ33" s="12" t="str">
        <f t="shared" si="13"/>
        <v/>
      </c>
      <c r="AK33"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34" spans="2:37" ht="39.950000000000003" customHeight="1" x14ac:dyDescent="0.25">
      <c r="B34" s="11">
        <v>27</v>
      </c>
      <c r="C34" s="44"/>
      <c r="D34" s="25"/>
      <c r="E34" s="25"/>
      <c r="F34" s="25"/>
      <c r="G34" s="25"/>
      <c r="H34" s="25"/>
      <c r="I34" s="25"/>
      <c r="J34" s="25"/>
      <c r="K34" s="25"/>
      <c r="L34" s="25"/>
      <c r="M34" s="25"/>
      <c r="N34" s="25"/>
      <c r="O34" s="25"/>
      <c r="P34" s="33"/>
      <c r="Q34" s="2" t="str">
        <f t="shared" si="7"/>
        <v/>
      </c>
      <c r="R34" s="2" t="str">
        <f>IF(P34="","",MAX(--ISNUMBER(SEARCH(" "&amp;AH34&amp;" "," "&amp;P14&amp;" ")),IF(AI34="",0,--ISNUMBER(SEARCH(" "&amp;AI34&amp;" "," "&amp;P14&amp;" "))),IF(AJ34="",0,--ISNUMBER(SEARCH(" "&amp;AJ34&amp;" "," "&amp;P14&amp;" ")))))</f>
        <v/>
      </c>
      <c r="S34" s="2" t="str">
        <f t="shared" si="8"/>
        <v/>
      </c>
      <c r="T34" s="25"/>
      <c r="U34" s="25"/>
      <c r="V34" s="25"/>
      <c r="W34" s="25"/>
      <c r="X34" s="25"/>
      <c r="Y34" s="25"/>
      <c r="Z34" s="12" t="str">
        <f t="shared" si="2"/>
        <v/>
      </c>
      <c r="AA34" s="12" t="str">
        <f t="shared" si="3"/>
        <v/>
      </c>
      <c r="AB34" s="12" t="str">
        <f t="shared" si="4"/>
        <v/>
      </c>
      <c r="AC34" s="12" t="str">
        <f t="shared" si="5"/>
        <v/>
      </c>
      <c r="AD34" s="12" t="str">
        <f>IF(AC34="","",IF(COUNTIF(AC8:AC34,AC34)=1,AC34,""))</f>
        <v/>
      </c>
      <c r="AE34" s="12" t="str">
        <f t="shared" si="14"/>
        <v/>
      </c>
      <c r="AF34" s="12" t="str">
        <f t="shared" si="9"/>
        <v/>
      </c>
      <c r="AG34" s="12" t="str">
        <f t="shared" si="10"/>
        <v/>
      </c>
      <c r="AH34" s="12" t="str">
        <f t="shared" si="11"/>
        <v/>
      </c>
      <c r="AI34" s="12" t="str">
        <f t="shared" si="12"/>
        <v/>
      </c>
      <c r="AJ34" s="12" t="str">
        <f t="shared" si="13"/>
        <v/>
      </c>
      <c r="AK34"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35" spans="2:37" ht="39.950000000000003" customHeight="1" x14ac:dyDescent="0.25">
      <c r="B35" s="11">
        <v>28</v>
      </c>
      <c r="C35" s="44"/>
      <c r="D35" s="25"/>
      <c r="E35" s="25"/>
      <c r="F35" s="25"/>
      <c r="G35" s="25"/>
      <c r="H35" s="25"/>
      <c r="I35" s="25"/>
      <c r="J35" s="25"/>
      <c r="K35" s="25"/>
      <c r="L35" s="25"/>
      <c r="M35" s="25"/>
      <c r="N35" s="25"/>
      <c r="O35" s="25"/>
      <c r="P35" s="33"/>
      <c r="Q35" s="2" t="str">
        <f t="shared" si="7"/>
        <v/>
      </c>
      <c r="R35" s="2" t="str">
        <f>IF(P35="","",MAX(--ISNUMBER(SEARCH(" "&amp;AH35&amp;" "," "&amp;P14&amp;" ")),IF(AI35="",0,--ISNUMBER(SEARCH(" "&amp;AI35&amp;" "," "&amp;P14&amp;" "))),IF(AJ35="",0,--ISNUMBER(SEARCH(" "&amp;AJ35&amp;" "," "&amp;P14&amp;" ")))))</f>
        <v/>
      </c>
      <c r="S35" s="2" t="str">
        <f t="shared" si="8"/>
        <v/>
      </c>
      <c r="T35" s="25"/>
      <c r="U35" s="25"/>
      <c r="V35" s="25"/>
      <c r="W35" s="25"/>
      <c r="X35" s="25"/>
      <c r="Y35" s="25"/>
      <c r="Z35" s="12" t="str">
        <f t="shared" si="2"/>
        <v/>
      </c>
      <c r="AA35" s="12" t="str">
        <f t="shared" si="3"/>
        <v/>
      </c>
      <c r="AB35" s="12" t="str">
        <f t="shared" si="4"/>
        <v/>
      </c>
      <c r="AC35" s="12" t="str">
        <f t="shared" si="5"/>
        <v/>
      </c>
      <c r="AD35" s="12" t="str">
        <f>IF(AC35="","",IF(COUNTIF(AC8:AC35,AC35)=1,AC35,""))</f>
        <v/>
      </c>
      <c r="AE35" s="12" t="str">
        <f t="shared" si="14"/>
        <v/>
      </c>
      <c r="AF35" s="12" t="str">
        <f t="shared" si="9"/>
        <v/>
      </c>
      <c r="AG35" s="12" t="str">
        <f t="shared" si="10"/>
        <v/>
      </c>
      <c r="AH35" s="12" t="str">
        <f t="shared" si="11"/>
        <v/>
      </c>
      <c r="AI35" s="12" t="str">
        <f t="shared" si="12"/>
        <v/>
      </c>
      <c r="AJ35" s="12" t="str">
        <f t="shared" si="13"/>
        <v/>
      </c>
      <c r="AK35"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36" spans="2:37" ht="39.950000000000003" customHeight="1" x14ac:dyDescent="0.25">
      <c r="B36" s="11">
        <v>29</v>
      </c>
      <c r="C36" s="44"/>
      <c r="D36" s="25"/>
      <c r="E36" s="25"/>
      <c r="F36" s="25"/>
      <c r="G36" s="25"/>
      <c r="H36" s="25"/>
      <c r="I36" s="25"/>
      <c r="J36" s="25"/>
      <c r="K36" s="25"/>
      <c r="L36" s="25"/>
      <c r="M36" s="25"/>
      <c r="N36" s="25"/>
      <c r="O36" s="25"/>
      <c r="P36" s="33"/>
      <c r="Q36" s="2" t="str">
        <f t="shared" si="7"/>
        <v/>
      </c>
      <c r="R36" s="2" t="str">
        <f>IF(P36="","",MAX(--ISNUMBER(SEARCH(" "&amp;AH36&amp;" "," "&amp;P14&amp;" ")),IF(AI36="",0,--ISNUMBER(SEARCH(" "&amp;AI36&amp;" "," "&amp;P14&amp;" "))),IF(AJ36="",0,--ISNUMBER(SEARCH(" "&amp;AJ36&amp;" "," "&amp;P14&amp;" ")))))</f>
        <v/>
      </c>
      <c r="S36" s="2" t="str">
        <f t="shared" si="8"/>
        <v/>
      </c>
      <c r="T36" s="25"/>
      <c r="U36" s="25"/>
      <c r="V36" s="25"/>
      <c r="W36" s="25"/>
      <c r="X36" s="25"/>
      <c r="Y36" s="25"/>
      <c r="Z36" s="12" t="str">
        <f t="shared" si="2"/>
        <v/>
      </c>
      <c r="AA36" s="12" t="str">
        <f t="shared" si="3"/>
        <v/>
      </c>
      <c r="AB36" s="12" t="str">
        <f t="shared" si="4"/>
        <v/>
      </c>
      <c r="AC36" s="12" t="str">
        <f t="shared" si="5"/>
        <v/>
      </c>
      <c r="AD36" s="12" t="str">
        <f>IF(AC36="","",IF(COUNTIF(AC8:AC36,AC36)=1,AC36,""))</f>
        <v/>
      </c>
      <c r="AE36" s="12" t="str">
        <f t="shared" si="14"/>
        <v/>
      </c>
      <c r="AF36" s="12" t="str">
        <f t="shared" si="9"/>
        <v/>
      </c>
      <c r="AG36" s="12" t="str">
        <f t="shared" si="10"/>
        <v/>
      </c>
      <c r="AH36" s="12" t="str">
        <f t="shared" si="11"/>
        <v/>
      </c>
      <c r="AI36" s="12" t="str">
        <f t="shared" si="12"/>
        <v/>
      </c>
      <c r="AJ36" s="12" t="str">
        <f t="shared" si="13"/>
        <v/>
      </c>
      <c r="AK36"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37" spans="2:37" ht="39.950000000000003" customHeight="1" x14ac:dyDescent="0.25">
      <c r="B37" s="11">
        <v>30</v>
      </c>
      <c r="C37" s="44"/>
      <c r="D37" s="25"/>
      <c r="E37" s="25"/>
      <c r="F37" s="25"/>
      <c r="G37" s="25"/>
      <c r="H37" s="25"/>
      <c r="I37" s="25"/>
      <c r="J37" s="25"/>
      <c r="K37" s="25"/>
      <c r="L37" s="25"/>
      <c r="M37" s="25"/>
      <c r="N37" s="25"/>
      <c r="O37" s="25"/>
      <c r="P37" s="33"/>
      <c r="Q37" s="2" t="str">
        <f t="shared" si="7"/>
        <v/>
      </c>
      <c r="R37" s="2" t="str">
        <f>IF(P37="","",MAX(--ISNUMBER(SEARCH(" "&amp;AH37&amp;" "," "&amp;P14&amp;" ")),IF(AI37="",0,--ISNUMBER(SEARCH(" "&amp;AI37&amp;" "," "&amp;P14&amp;" "))),IF(AJ37="",0,--ISNUMBER(SEARCH(" "&amp;AJ37&amp;" "," "&amp;P14&amp;" ")))))</f>
        <v/>
      </c>
      <c r="S37" s="2" t="str">
        <f t="shared" si="8"/>
        <v/>
      </c>
      <c r="T37" s="25"/>
      <c r="U37" s="25"/>
      <c r="V37" s="25"/>
      <c r="W37" s="25"/>
      <c r="X37" s="25"/>
      <c r="Y37" s="25"/>
      <c r="Z37" s="12" t="str">
        <f t="shared" si="2"/>
        <v/>
      </c>
      <c r="AA37" s="12" t="str">
        <f t="shared" si="3"/>
        <v/>
      </c>
      <c r="AB37" s="12" t="str">
        <f t="shared" si="4"/>
        <v/>
      </c>
      <c r="AC37" s="12" t="str">
        <f t="shared" si="5"/>
        <v/>
      </c>
      <c r="AD37" s="12" t="str">
        <f>IF(AC37="","",IF(COUNTIF(AC8:AC37,AC37)=1,AC37,""))</f>
        <v/>
      </c>
      <c r="AE37" s="12" t="str">
        <f t="shared" si="14"/>
        <v/>
      </c>
      <c r="AF37" s="12" t="str">
        <f t="shared" si="9"/>
        <v/>
      </c>
      <c r="AG37" s="12" t="str">
        <f t="shared" si="10"/>
        <v/>
      </c>
      <c r="AH37" s="12" t="str">
        <f t="shared" si="11"/>
        <v/>
      </c>
      <c r="AI37" s="12" t="str">
        <f t="shared" si="12"/>
        <v/>
      </c>
      <c r="AJ37" s="12" t="str">
        <f t="shared" si="13"/>
        <v/>
      </c>
      <c r="AK37"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38" spans="2:37" ht="39.950000000000003" customHeight="1" x14ac:dyDescent="0.25">
      <c r="B38" s="11">
        <v>31</v>
      </c>
      <c r="C38" s="44"/>
      <c r="D38" s="25"/>
      <c r="E38" s="25"/>
      <c r="F38" s="25"/>
      <c r="G38" s="25"/>
      <c r="H38" s="25"/>
      <c r="I38" s="25"/>
      <c r="J38" s="25"/>
      <c r="K38" s="25"/>
      <c r="L38" s="25"/>
      <c r="M38" s="25"/>
      <c r="N38" s="25"/>
      <c r="O38" s="25"/>
      <c r="P38" s="33"/>
      <c r="Q38" s="2" t="str">
        <f t="shared" si="7"/>
        <v/>
      </c>
      <c r="R38" s="2" t="str">
        <f>IF(P38="","",MAX(--ISNUMBER(SEARCH(" "&amp;AH38&amp;" "," "&amp;P14&amp;" ")),IF(AI38="",0,--ISNUMBER(SEARCH(" "&amp;AI38&amp;" "," "&amp;P14&amp;" "))),IF(AJ38="",0,--ISNUMBER(SEARCH(" "&amp;AJ38&amp;" "," "&amp;P14&amp;" ")))))</f>
        <v/>
      </c>
      <c r="S38" s="2" t="str">
        <f t="shared" si="8"/>
        <v/>
      </c>
      <c r="T38" s="25"/>
      <c r="U38" s="25"/>
      <c r="V38" s="25"/>
      <c r="W38" s="25"/>
      <c r="X38" s="25"/>
      <c r="Y38" s="25"/>
      <c r="Z38" s="12" t="str">
        <f t="shared" si="2"/>
        <v/>
      </c>
      <c r="AA38" s="12" t="str">
        <f t="shared" si="3"/>
        <v/>
      </c>
      <c r="AB38" s="12" t="str">
        <f t="shared" si="4"/>
        <v/>
      </c>
      <c r="AC38" s="12" t="str">
        <f t="shared" si="5"/>
        <v/>
      </c>
      <c r="AD38" s="12" t="str">
        <f>IF(AC38="","",IF(COUNTIF(AC8:AC38,AC38)=1,AC38,""))</f>
        <v/>
      </c>
      <c r="AE38" s="12" t="str">
        <f t="shared" si="14"/>
        <v/>
      </c>
      <c r="AF38" s="12" t="str">
        <f t="shared" si="9"/>
        <v/>
      </c>
      <c r="AG38" s="12" t="str">
        <f t="shared" si="10"/>
        <v/>
      </c>
      <c r="AH38" s="12" t="str">
        <f t="shared" si="11"/>
        <v/>
      </c>
      <c r="AI38" s="12" t="str">
        <f t="shared" si="12"/>
        <v/>
      </c>
      <c r="AJ38" s="12" t="str">
        <f t="shared" si="13"/>
        <v/>
      </c>
      <c r="AK38"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39" spans="2:37" ht="39.950000000000003" customHeight="1" x14ac:dyDescent="0.25">
      <c r="B39" s="11">
        <v>32</v>
      </c>
      <c r="C39" s="44"/>
      <c r="D39" s="25"/>
      <c r="E39" s="25"/>
      <c r="F39" s="25"/>
      <c r="G39" s="25"/>
      <c r="H39" s="25"/>
      <c r="I39" s="25"/>
      <c r="J39" s="25"/>
      <c r="K39" s="25"/>
      <c r="L39" s="25"/>
      <c r="M39" s="25"/>
      <c r="N39" s="25"/>
      <c r="O39" s="25"/>
      <c r="P39" s="33"/>
      <c r="Q39" s="2" t="str">
        <f t="shared" si="7"/>
        <v/>
      </c>
      <c r="R39" s="2" t="str">
        <f>IF(P39="","",MAX(--ISNUMBER(SEARCH(" "&amp;AH39&amp;" "," "&amp;P14&amp;" ")),IF(AI39="",0,--ISNUMBER(SEARCH(" "&amp;AI39&amp;" "," "&amp;P14&amp;" "))),IF(AJ39="",0,--ISNUMBER(SEARCH(" "&amp;AJ39&amp;" "," "&amp;P14&amp;" ")))))</f>
        <v/>
      </c>
      <c r="S39" s="2" t="str">
        <f t="shared" si="8"/>
        <v/>
      </c>
      <c r="T39" s="25"/>
      <c r="U39" s="25"/>
      <c r="V39" s="25"/>
      <c r="W39" s="25"/>
      <c r="X39" s="25"/>
      <c r="Y39" s="25"/>
      <c r="Z39" s="12" t="str">
        <f t="shared" si="2"/>
        <v/>
      </c>
      <c r="AA39" s="12" t="str">
        <f t="shared" si="3"/>
        <v/>
      </c>
      <c r="AB39" s="12" t="str">
        <f t="shared" si="4"/>
        <v/>
      </c>
      <c r="AC39" s="12" t="str">
        <f t="shared" si="5"/>
        <v/>
      </c>
      <c r="AD39" s="12" t="str">
        <f>IF(AC39="","",IF(COUNTIF(AC8:AC39,AC39)=1,AC39,""))</f>
        <v/>
      </c>
      <c r="AE39" s="12" t="str">
        <f t="shared" si="14"/>
        <v/>
      </c>
      <c r="AF39" s="12" t="str">
        <f t="shared" si="9"/>
        <v/>
      </c>
      <c r="AG39" s="12" t="str">
        <f t="shared" si="10"/>
        <v/>
      </c>
      <c r="AH39" s="12" t="str">
        <f t="shared" si="11"/>
        <v/>
      </c>
      <c r="AI39" s="12" t="str">
        <f t="shared" si="12"/>
        <v/>
      </c>
      <c r="AJ39" s="12" t="str">
        <f t="shared" si="13"/>
        <v/>
      </c>
      <c r="AK39"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40" spans="2:37" ht="39.950000000000003" customHeight="1" x14ac:dyDescent="0.25">
      <c r="B40" s="11">
        <v>33</v>
      </c>
      <c r="C40" s="44"/>
      <c r="D40" s="25"/>
      <c r="E40" s="25"/>
      <c r="F40" s="25"/>
      <c r="G40" s="25"/>
      <c r="H40" s="25"/>
      <c r="I40" s="25"/>
      <c r="J40" s="25"/>
      <c r="K40" s="25"/>
      <c r="L40" s="25"/>
      <c r="M40" s="25"/>
      <c r="N40" s="25"/>
      <c r="O40" s="25"/>
      <c r="P40" s="33"/>
      <c r="Q40" s="2" t="str">
        <f t="shared" si="7"/>
        <v/>
      </c>
      <c r="R40" s="2" t="str">
        <f>IF(P40="","",MAX(--ISNUMBER(SEARCH(" "&amp;AH40&amp;" "," "&amp;P14&amp;" ")),IF(AI40="",0,--ISNUMBER(SEARCH(" "&amp;AI40&amp;" "," "&amp;P14&amp;" "))),IF(AJ40="",0,--ISNUMBER(SEARCH(" "&amp;AJ40&amp;" "," "&amp;P14&amp;" ")))))</f>
        <v/>
      </c>
      <c r="S40" s="2" t="str">
        <f t="shared" si="8"/>
        <v/>
      </c>
      <c r="T40" s="25"/>
      <c r="U40" s="25"/>
      <c r="V40" s="25"/>
      <c r="W40" s="25"/>
      <c r="X40" s="25"/>
      <c r="Y40" s="25"/>
      <c r="Z40" s="12" t="str">
        <f t="shared" si="2"/>
        <v/>
      </c>
      <c r="AA40" s="12" t="str">
        <f t="shared" si="3"/>
        <v/>
      </c>
      <c r="AB40" s="12" t="str">
        <f t="shared" si="4"/>
        <v/>
      </c>
      <c r="AC40" s="12" t="str">
        <f t="shared" si="5"/>
        <v/>
      </c>
      <c r="AD40" s="12" t="str">
        <f>IF(AC40="","",IF(COUNTIF(AC8:AC40,AC40)=1,AC40,""))</f>
        <v/>
      </c>
      <c r="AE40" s="12" t="str">
        <f t="shared" si="14"/>
        <v/>
      </c>
      <c r="AF40" s="12" t="str">
        <f t="shared" si="9"/>
        <v/>
      </c>
      <c r="AG40" s="12" t="str">
        <f t="shared" si="10"/>
        <v/>
      </c>
      <c r="AH40" s="12" t="str">
        <f t="shared" si="11"/>
        <v/>
      </c>
      <c r="AI40" s="12" t="str">
        <f t="shared" si="12"/>
        <v/>
      </c>
      <c r="AJ40" s="12" t="str">
        <f t="shared" si="13"/>
        <v/>
      </c>
      <c r="AK40"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41" spans="2:37" ht="39.950000000000003" customHeight="1" x14ac:dyDescent="0.25">
      <c r="B41" s="11">
        <v>34</v>
      </c>
      <c r="C41" s="44"/>
      <c r="D41" s="25"/>
      <c r="E41" s="25"/>
      <c r="F41" s="25"/>
      <c r="G41" s="25"/>
      <c r="H41" s="25"/>
      <c r="I41" s="25"/>
      <c r="J41" s="25"/>
      <c r="K41" s="25"/>
      <c r="L41" s="25"/>
      <c r="M41" s="25"/>
      <c r="N41" s="25"/>
      <c r="O41" s="25"/>
      <c r="P41" s="33"/>
      <c r="Q41" s="2" t="str">
        <f t="shared" si="7"/>
        <v/>
      </c>
      <c r="R41" s="2" t="str">
        <f>IF(P41="","",MAX(--ISNUMBER(SEARCH(" "&amp;AH41&amp;" "," "&amp;P14&amp;" ")),IF(AI41="",0,--ISNUMBER(SEARCH(" "&amp;AI41&amp;" "," "&amp;P14&amp;" "))),IF(AJ41="",0,--ISNUMBER(SEARCH(" "&amp;AJ41&amp;" "," "&amp;P14&amp;" ")))))</f>
        <v/>
      </c>
      <c r="S41" s="2" t="str">
        <f t="shared" si="8"/>
        <v/>
      </c>
      <c r="T41" s="25"/>
      <c r="U41" s="25"/>
      <c r="V41" s="25"/>
      <c r="W41" s="25"/>
      <c r="X41" s="25"/>
      <c r="Y41" s="25"/>
      <c r="Z41" s="12" t="str">
        <f t="shared" si="2"/>
        <v/>
      </c>
      <c r="AA41" s="12" t="str">
        <f t="shared" si="3"/>
        <v/>
      </c>
      <c r="AB41" s="12" t="str">
        <f t="shared" si="4"/>
        <v/>
      </c>
      <c r="AC41" s="12" t="str">
        <f t="shared" si="5"/>
        <v/>
      </c>
      <c r="AD41" s="12" t="str">
        <f>IF(AC41="","",IF(COUNTIF(AC8:AC41,AC41)=1,AC41,""))</f>
        <v/>
      </c>
      <c r="AE41" s="12" t="str">
        <f t="shared" si="14"/>
        <v/>
      </c>
      <c r="AF41" s="12" t="str">
        <f t="shared" si="9"/>
        <v/>
      </c>
      <c r="AG41" s="12" t="str">
        <f t="shared" si="10"/>
        <v/>
      </c>
      <c r="AH41" s="12" t="str">
        <f t="shared" si="11"/>
        <v/>
      </c>
      <c r="AI41" s="12" t="str">
        <f t="shared" si="12"/>
        <v/>
      </c>
      <c r="AJ41" s="12" t="str">
        <f t="shared" si="13"/>
        <v/>
      </c>
      <c r="AK41"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42" spans="2:37" ht="39.950000000000003" customHeight="1" x14ac:dyDescent="0.25">
      <c r="B42" s="11">
        <v>35</v>
      </c>
      <c r="C42" s="44"/>
      <c r="D42" s="25"/>
      <c r="E42" s="25"/>
      <c r="F42" s="25"/>
      <c r="G42" s="25"/>
      <c r="H42" s="25"/>
      <c r="I42" s="25"/>
      <c r="J42" s="25"/>
      <c r="K42" s="25"/>
      <c r="L42" s="25"/>
      <c r="M42" s="25"/>
      <c r="N42" s="25"/>
      <c r="O42" s="25"/>
      <c r="P42" s="33"/>
      <c r="Q42" s="2" t="str">
        <f t="shared" si="7"/>
        <v/>
      </c>
      <c r="R42" s="2" t="str">
        <f>IF(P42="","",MAX(--ISNUMBER(SEARCH(" "&amp;AH42&amp;" "," "&amp;P14&amp;" ")),IF(AI42="",0,--ISNUMBER(SEARCH(" "&amp;AI42&amp;" "," "&amp;P14&amp;" "))),IF(AJ42="",0,--ISNUMBER(SEARCH(" "&amp;AJ42&amp;" "," "&amp;P14&amp;" ")))))</f>
        <v/>
      </c>
      <c r="S42" s="2" t="str">
        <f t="shared" si="8"/>
        <v/>
      </c>
      <c r="T42" s="25"/>
      <c r="U42" s="25"/>
      <c r="V42" s="25"/>
      <c r="W42" s="25"/>
      <c r="X42" s="25"/>
      <c r="Y42" s="25"/>
      <c r="Z42" s="12" t="str">
        <f t="shared" si="2"/>
        <v/>
      </c>
      <c r="AA42" s="12" t="str">
        <f t="shared" si="3"/>
        <v/>
      </c>
      <c r="AB42" s="12" t="str">
        <f t="shared" si="4"/>
        <v/>
      </c>
      <c r="AC42" s="12" t="str">
        <f t="shared" si="5"/>
        <v/>
      </c>
      <c r="AD42" s="12" t="str">
        <f>IF(AC42="","",IF(COUNTIF(AC8:AC42,AC42)=1,AC42,""))</f>
        <v/>
      </c>
      <c r="AE42" s="12" t="str">
        <f t="shared" si="14"/>
        <v/>
      </c>
      <c r="AF42" s="12" t="str">
        <f t="shared" si="9"/>
        <v/>
      </c>
      <c r="AG42" s="12" t="str">
        <f t="shared" si="10"/>
        <v/>
      </c>
      <c r="AH42" s="12" t="str">
        <f t="shared" si="11"/>
        <v/>
      </c>
      <c r="AI42" s="12" t="str">
        <f t="shared" si="12"/>
        <v/>
      </c>
      <c r="AJ42" s="12" t="str">
        <f t="shared" si="13"/>
        <v/>
      </c>
      <c r="AK42"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43" spans="2:37" ht="39.950000000000003" customHeight="1" x14ac:dyDescent="0.25">
      <c r="B43" s="11">
        <v>36</v>
      </c>
      <c r="C43" s="44"/>
      <c r="D43" s="25"/>
      <c r="E43" s="25"/>
      <c r="F43" s="25"/>
      <c r="G43" s="25"/>
      <c r="H43" s="25"/>
      <c r="I43" s="25"/>
      <c r="J43" s="25"/>
      <c r="K43" s="25"/>
      <c r="L43" s="25"/>
      <c r="M43" s="25"/>
      <c r="N43" s="25"/>
      <c r="O43" s="25"/>
      <c r="P43" s="33"/>
      <c r="Q43" s="2" t="str">
        <f t="shared" si="7"/>
        <v/>
      </c>
      <c r="R43" s="2" t="str">
        <f>IF(P43="","",MAX(--ISNUMBER(SEARCH(" "&amp;AH43&amp;" "," "&amp;P14&amp;" ")),IF(AI43="",0,--ISNUMBER(SEARCH(" "&amp;AI43&amp;" "," "&amp;P14&amp;" "))),IF(AJ43="",0,--ISNUMBER(SEARCH(" "&amp;AJ43&amp;" "," "&amp;P14&amp;" ")))))</f>
        <v/>
      </c>
      <c r="S43" s="2" t="str">
        <f t="shared" si="8"/>
        <v/>
      </c>
      <c r="T43" s="25"/>
      <c r="U43" s="25"/>
      <c r="V43" s="25"/>
      <c r="W43" s="25"/>
      <c r="X43" s="25"/>
      <c r="Y43" s="25"/>
      <c r="Z43" s="12" t="str">
        <f t="shared" si="2"/>
        <v/>
      </c>
      <c r="AA43" s="12" t="str">
        <f t="shared" si="3"/>
        <v/>
      </c>
      <c r="AB43" s="12" t="str">
        <f t="shared" si="4"/>
        <v/>
      </c>
      <c r="AC43" s="12" t="str">
        <f t="shared" si="5"/>
        <v/>
      </c>
      <c r="AD43" s="12" t="str">
        <f>IF(AC43="","",IF(COUNTIF(AC8:AC43,AC43)=1,AC43,""))</f>
        <v/>
      </c>
      <c r="AE43" s="12" t="str">
        <f t="shared" si="14"/>
        <v/>
      </c>
      <c r="AF43" s="12" t="str">
        <f t="shared" si="9"/>
        <v/>
      </c>
      <c r="AG43" s="12" t="str">
        <f t="shared" si="10"/>
        <v/>
      </c>
      <c r="AH43" s="12" t="str">
        <f t="shared" si="11"/>
        <v/>
      </c>
      <c r="AI43" s="12" t="str">
        <f t="shared" si="12"/>
        <v/>
      </c>
      <c r="AJ43" s="12" t="str">
        <f t="shared" si="13"/>
        <v/>
      </c>
      <c r="AK43"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44" spans="2:37" ht="39.950000000000003" customHeight="1" x14ac:dyDescent="0.25">
      <c r="B44" s="11">
        <v>37</v>
      </c>
      <c r="C44" s="44"/>
      <c r="D44" s="25"/>
      <c r="E44" s="25"/>
      <c r="F44" s="25"/>
      <c r="G44" s="25"/>
      <c r="H44" s="25"/>
      <c r="I44" s="25"/>
      <c r="J44" s="25"/>
      <c r="K44" s="25"/>
      <c r="L44" s="25"/>
      <c r="M44" s="25"/>
      <c r="N44" s="25"/>
      <c r="O44" s="25"/>
      <c r="P44" s="33"/>
      <c r="Q44" s="2" t="str">
        <f t="shared" si="7"/>
        <v/>
      </c>
      <c r="R44" s="2" t="str">
        <f>IF(P44="","",MAX(--ISNUMBER(SEARCH(" "&amp;AH44&amp;" "," "&amp;P14&amp;" ")),IF(AI44="",0,--ISNUMBER(SEARCH(" "&amp;AI44&amp;" "," "&amp;P14&amp;" "))),IF(AJ44="",0,--ISNUMBER(SEARCH(" "&amp;AJ44&amp;" "," "&amp;P14&amp;" ")))))</f>
        <v/>
      </c>
      <c r="S44" s="2" t="str">
        <f t="shared" si="8"/>
        <v/>
      </c>
      <c r="T44" s="25"/>
      <c r="U44" s="25"/>
      <c r="V44" s="25"/>
      <c r="W44" s="25"/>
      <c r="X44" s="25"/>
      <c r="Y44" s="25"/>
      <c r="Z44" s="12" t="str">
        <f t="shared" si="2"/>
        <v/>
      </c>
      <c r="AA44" s="12" t="str">
        <f t="shared" si="3"/>
        <v/>
      </c>
      <c r="AB44" s="12" t="str">
        <f t="shared" si="4"/>
        <v/>
      </c>
      <c r="AC44" s="12" t="str">
        <f t="shared" si="5"/>
        <v/>
      </c>
      <c r="AD44" s="12" t="str">
        <f>IF(AC44="","",IF(COUNTIF(AC8:AC44,AC44)=1,AC44,""))</f>
        <v/>
      </c>
      <c r="AE44" s="12" t="str">
        <f t="shared" si="14"/>
        <v/>
      </c>
      <c r="AF44" s="12" t="str">
        <f t="shared" si="9"/>
        <v/>
      </c>
      <c r="AG44" s="12" t="str">
        <f t="shared" si="10"/>
        <v/>
      </c>
      <c r="AH44" s="12" t="str">
        <f t="shared" si="11"/>
        <v/>
      </c>
      <c r="AI44" s="12" t="str">
        <f t="shared" si="12"/>
        <v/>
      </c>
      <c r="AJ44" s="12" t="str">
        <f t="shared" si="13"/>
        <v/>
      </c>
      <c r="AK44"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45" spans="2:37" ht="39.950000000000003" customHeight="1" x14ac:dyDescent="0.25">
      <c r="B45" s="11">
        <v>38</v>
      </c>
      <c r="C45" s="44"/>
      <c r="D45" s="25"/>
      <c r="E45" s="25"/>
      <c r="F45" s="25"/>
      <c r="G45" s="25"/>
      <c r="H45" s="25"/>
      <c r="I45" s="25"/>
      <c r="J45" s="25"/>
      <c r="K45" s="25"/>
      <c r="L45" s="25"/>
      <c r="M45" s="25"/>
      <c r="N45" s="25"/>
      <c r="O45" s="25"/>
      <c r="P45" s="33"/>
      <c r="Q45" s="2" t="str">
        <f t="shared" si="7"/>
        <v/>
      </c>
      <c r="R45" s="2" t="str">
        <f>IF(P45="","",MAX(--ISNUMBER(SEARCH(" "&amp;AH45&amp;" "," "&amp;P14&amp;" ")),IF(AI45="",0,--ISNUMBER(SEARCH(" "&amp;AI45&amp;" "," "&amp;P14&amp;" "))),IF(AJ45="",0,--ISNUMBER(SEARCH(" "&amp;AJ45&amp;" "," "&amp;P14&amp;" ")))))</f>
        <v/>
      </c>
      <c r="S45" s="2" t="str">
        <f t="shared" si="8"/>
        <v/>
      </c>
      <c r="T45" s="25"/>
      <c r="U45" s="25"/>
      <c r="V45" s="25"/>
      <c r="W45" s="25"/>
      <c r="X45" s="25"/>
      <c r="Y45" s="25"/>
      <c r="Z45" s="12" t="str">
        <f t="shared" si="2"/>
        <v/>
      </c>
      <c r="AA45" s="12" t="str">
        <f t="shared" si="3"/>
        <v/>
      </c>
      <c r="AB45" s="12" t="str">
        <f t="shared" si="4"/>
        <v/>
      </c>
      <c r="AC45" s="12" t="str">
        <f t="shared" si="5"/>
        <v/>
      </c>
      <c r="AD45" s="12" t="str">
        <f>IF(AC45="","",IF(COUNTIF(AC8:AC45,AC45)=1,AC45,""))</f>
        <v/>
      </c>
      <c r="AE45" s="12" t="str">
        <f t="shared" si="14"/>
        <v/>
      </c>
      <c r="AF45" s="12" t="str">
        <f t="shared" si="9"/>
        <v/>
      </c>
      <c r="AG45" s="12" t="str">
        <f t="shared" si="10"/>
        <v/>
      </c>
      <c r="AH45" s="12" t="str">
        <f t="shared" si="11"/>
        <v/>
      </c>
      <c r="AI45" s="12" t="str">
        <f t="shared" si="12"/>
        <v/>
      </c>
      <c r="AJ45" s="12" t="str">
        <f t="shared" si="13"/>
        <v/>
      </c>
      <c r="AK45"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46" spans="2:37" ht="39.950000000000003" customHeight="1" x14ac:dyDescent="0.25">
      <c r="B46" s="11">
        <v>39</v>
      </c>
      <c r="C46" s="44"/>
      <c r="D46" s="25"/>
      <c r="E46" s="25"/>
      <c r="F46" s="25"/>
      <c r="G46" s="25"/>
      <c r="H46" s="25"/>
      <c r="I46" s="25"/>
      <c r="J46" s="25"/>
      <c r="K46" s="25"/>
      <c r="L46" s="25"/>
      <c r="M46" s="25"/>
      <c r="N46" s="25"/>
      <c r="O46" s="25"/>
      <c r="P46" s="33"/>
      <c r="Q46" s="2" t="str">
        <f t="shared" si="7"/>
        <v/>
      </c>
      <c r="R46" s="2" t="str">
        <f>IF(P46="","",MAX(--ISNUMBER(SEARCH(" "&amp;AH46&amp;" "," "&amp;P14&amp;" ")),IF(AI46="",0,--ISNUMBER(SEARCH(" "&amp;AI46&amp;" "," "&amp;P14&amp;" "))),IF(AJ46="",0,--ISNUMBER(SEARCH(" "&amp;AJ46&amp;" "," "&amp;P14&amp;" ")))))</f>
        <v/>
      </c>
      <c r="S46" s="2" t="str">
        <f t="shared" si="8"/>
        <v/>
      </c>
      <c r="T46" s="25"/>
      <c r="U46" s="25"/>
      <c r="V46" s="25"/>
      <c r="W46" s="25"/>
      <c r="X46" s="25"/>
      <c r="Y46" s="25"/>
      <c r="Z46" s="12" t="str">
        <f t="shared" si="2"/>
        <v/>
      </c>
      <c r="AA46" s="12" t="str">
        <f t="shared" si="3"/>
        <v/>
      </c>
      <c r="AB46" s="12" t="str">
        <f t="shared" si="4"/>
        <v/>
      </c>
      <c r="AC46" s="12" t="str">
        <f t="shared" si="5"/>
        <v/>
      </c>
      <c r="AD46" s="12" t="str">
        <f>IF(AC46="","",IF(COUNTIF(AC8:AC46,AC46)=1,AC46,""))</f>
        <v/>
      </c>
      <c r="AE46" s="12" t="str">
        <f t="shared" si="14"/>
        <v/>
      </c>
      <c r="AF46" s="12" t="str">
        <f t="shared" si="9"/>
        <v/>
      </c>
      <c r="AG46" s="12" t="str">
        <f t="shared" si="10"/>
        <v/>
      </c>
      <c r="AH46" s="12" t="str">
        <f t="shared" si="11"/>
        <v/>
      </c>
      <c r="AI46" s="12" t="str">
        <f t="shared" si="12"/>
        <v/>
      </c>
      <c r="AJ46" s="12" t="str">
        <f t="shared" si="13"/>
        <v/>
      </c>
      <c r="AK46"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47" spans="2:37" ht="39.950000000000003" customHeight="1" x14ac:dyDescent="0.25">
      <c r="B47" s="11">
        <v>40</v>
      </c>
      <c r="C47" s="44"/>
      <c r="D47" s="25"/>
      <c r="E47" s="25"/>
      <c r="F47" s="25"/>
      <c r="G47" s="25"/>
      <c r="H47" s="25"/>
      <c r="I47" s="25"/>
      <c r="J47" s="25"/>
      <c r="K47" s="25"/>
      <c r="L47" s="25"/>
      <c r="M47" s="25"/>
      <c r="N47" s="25"/>
      <c r="O47" s="25"/>
      <c r="P47" s="33"/>
      <c r="Q47" s="2" t="str">
        <f t="shared" si="7"/>
        <v/>
      </c>
      <c r="R47" s="2" t="str">
        <f>IF(P47="","",MAX(--ISNUMBER(SEARCH(" "&amp;AH47&amp;" "," "&amp;P14&amp;" ")),IF(AI47="",0,--ISNUMBER(SEARCH(" "&amp;AI47&amp;" "," "&amp;P14&amp;" "))),IF(AJ47="",0,--ISNUMBER(SEARCH(" "&amp;AJ47&amp;" "," "&amp;P14&amp;" ")))))</f>
        <v/>
      </c>
      <c r="S47" s="2" t="str">
        <f t="shared" si="8"/>
        <v/>
      </c>
      <c r="T47" s="25"/>
      <c r="U47" s="25"/>
      <c r="V47" s="25"/>
      <c r="W47" s="25"/>
      <c r="X47" s="25"/>
      <c r="Y47" s="25"/>
      <c r="Z47" s="12" t="str">
        <f t="shared" si="2"/>
        <v/>
      </c>
      <c r="AA47" s="12" t="str">
        <f t="shared" si="3"/>
        <v/>
      </c>
      <c r="AB47" s="12" t="str">
        <f t="shared" si="4"/>
        <v/>
      </c>
      <c r="AC47" s="12" t="str">
        <f t="shared" si="5"/>
        <v/>
      </c>
      <c r="AD47" s="12" t="str">
        <f>IF(AC47="","",IF(COUNTIF(AC8:AC47,AC47)=1,AC47,""))</f>
        <v/>
      </c>
      <c r="AE47" s="12" t="str">
        <f t="shared" si="14"/>
        <v/>
      </c>
      <c r="AF47" s="12" t="str">
        <f t="shared" si="9"/>
        <v/>
      </c>
      <c r="AG47" s="12" t="str">
        <f t="shared" si="10"/>
        <v/>
      </c>
      <c r="AH47" s="12" t="str">
        <f t="shared" si="11"/>
        <v/>
      </c>
      <c r="AI47" s="12" t="str">
        <f t="shared" si="12"/>
        <v/>
      </c>
      <c r="AJ47" s="12" t="str">
        <f t="shared" si="13"/>
        <v/>
      </c>
      <c r="AK47"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48" spans="2:37" ht="39.950000000000003" customHeight="1" x14ac:dyDescent="0.25">
      <c r="B48" s="11">
        <v>41</v>
      </c>
      <c r="C48" s="44"/>
      <c r="D48" s="25"/>
      <c r="E48" s="25"/>
      <c r="F48" s="25"/>
      <c r="G48" s="25"/>
      <c r="H48" s="25"/>
      <c r="I48" s="25"/>
      <c r="J48" s="25"/>
      <c r="K48" s="25"/>
      <c r="L48" s="25"/>
      <c r="M48" s="25"/>
      <c r="N48" s="25"/>
      <c r="O48" s="25"/>
      <c r="P48" s="33"/>
      <c r="Q48" s="2" t="str">
        <f t="shared" si="7"/>
        <v/>
      </c>
      <c r="R48" s="2" t="str">
        <f>IF(P48="","",MAX(--ISNUMBER(SEARCH(" "&amp;AH48&amp;" "," "&amp;P14&amp;" ")),IF(AI48="",0,--ISNUMBER(SEARCH(" "&amp;AI48&amp;" "," "&amp;P14&amp;" "))),IF(AJ48="",0,--ISNUMBER(SEARCH(" "&amp;AJ48&amp;" "," "&amp;P14&amp;" ")))))</f>
        <v/>
      </c>
      <c r="S48" s="2" t="str">
        <f t="shared" si="8"/>
        <v/>
      </c>
      <c r="T48" s="25"/>
      <c r="U48" s="25"/>
      <c r="V48" s="25"/>
      <c r="W48" s="25"/>
      <c r="X48" s="25"/>
      <c r="Y48" s="25"/>
      <c r="Z48" s="12" t="str">
        <f t="shared" si="2"/>
        <v/>
      </c>
      <c r="AA48" s="12" t="str">
        <f t="shared" si="3"/>
        <v/>
      </c>
      <c r="AB48" s="12" t="str">
        <f t="shared" si="4"/>
        <v/>
      </c>
      <c r="AC48" s="12" t="str">
        <f t="shared" si="5"/>
        <v/>
      </c>
      <c r="AD48" s="12" t="str">
        <f>IF(AC48="","",IF(COUNTIF(AC8:AC48,AC48)=1,AC48,""))</f>
        <v/>
      </c>
      <c r="AE48" s="12" t="str">
        <f t="shared" si="14"/>
        <v/>
      </c>
      <c r="AF48" s="12" t="str">
        <f t="shared" si="9"/>
        <v/>
      </c>
      <c r="AG48" s="12" t="str">
        <f t="shared" si="10"/>
        <v/>
      </c>
      <c r="AH48" s="12" t="str">
        <f t="shared" si="11"/>
        <v/>
      </c>
      <c r="AI48" s="12" t="str">
        <f t="shared" si="12"/>
        <v/>
      </c>
      <c r="AJ48" s="12" t="str">
        <f t="shared" si="13"/>
        <v/>
      </c>
      <c r="AK48"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49" spans="2:37" ht="39.950000000000003" customHeight="1" x14ac:dyDescent="0.25">
      <c r="B49" s="11">
        <v>42</v>
      </c>
      <c r="C49" s="44"/>
      <c r="D49" s="25"/>
      <c r="E49" s="25"/>
      <c r="F49" s="25"/>
      <c r="G49" s="25"/>
      <c r="H49" s="25"/>
      <c r="I49" s="25"/>
      <c r="J49" s="25"/>
      <c r="K49" s="25"/>
      <c r="L49" s="25"/>
      <c r="M49" s="25"/>
      <c r="N49" s="25"/>
      <c r="O49" s="25"/>
      <c r="P49" s="33"/>
      <c r="Q49" s="2" t="str">
        <f t="shared" si="7"/>
        <v/>
      </c>
      <c r="R49" s="2" t="str">
        <f>IF(P49="","",MAX(--ISNUMBER(SEARCH(" "&amp;AH49&amp;" "," "&amp;P14&amp;" ")),IF(AI49="",0,--ISNUMBER(SEARCH(" "&amp;AI49&amp;" "," "&amp;P14&amp;" "))),IF(AJ49="",0,--ISNUMBER(SEARCH(" "&amp;AJ49&amp;" "," "&amp;P14&amp;" ")))))</f>
        <v/>
      </c>
      <c r="S49" s="2" t="str">
        <f t="shared" si="8"/>
        <v/>
      </c>
      <c r="T49" s="25"/>
      <c r="U49" s="25"/>
      <c r="V49" s="25"/>
      <c r="W49" s="25"/>
      <c r="X49" s="25"/>
      <c r="Y49" s="25"/>
      <c r="Z49" s="12" t="str">
        <f t="shared" si="2"/>
        <v/>
      </c>
      <c r="AA49" s="12" t="str">
        <f t="shared" si="3"/>
        <v/>
      </c>
      <c r="AB49" s="12" t="str">
        <f t="shared" si="4"/>
        <v/>
      </c>
      <c r="AC49" s="12" t="str">
        <f t="shared" si="5"/>
        <v/>
      </c>
      <c r="AD49" s="12" t="str">
        <f>IF(AC49="","",IF(COUNTIF(AC8:AC49,AC49)=1,AC49,""))</f>
        <v/>
      </c>
      <c r="AE49" s="12" t="str">
        <f t="shared" si="14"/>
        <v/>
      </c>
      <c r="AF49" s="12" t="str">
        <f t="shared" si="9"/>
        <v/>
      </c>
      <c r="AG49" s="12" t="str">
        <f t="shared" si="10"/>
        <v/>
      </c>
      <c r="AH49" s="12" t="str">
        <f t="shared" si="11"/>
        <v/>
      </c>
      <c r="AI49" s="12" t="str">
        <f t="shared" si="12"/>
        <v/>
      </c>
      <c r="AJ49" s="12" t="str">
        <f t="shared" si="13"/>
        <v/>
      </c>
      <c r="AK49"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50" spans="2:37" ht="39.950000000000003" customHeight="1" x14ac:dyDescent="0.25">
      <c r="B50" s="11">
        <v>43</v>
      </c>
      <c r="C50" s="44"/>
      <c r="D50" s="25"/>
      <c r="E50" s="25"/>
      <c r="F50" s="25"/>
      <c r="G50" s="25"/>
      <c r="H50" s="25"/>
      <c r="I50" s="25"/>
      <c r="J50" s="25"/>
      <c r="K50" s="25"/>
      <c r="L50" s="25"/>
      <c r="M50" s="25"/>
      <c r="N50" s="25"/>
      <c r="O50" s="25"/>
      <c r="P50" s="33"/>
      <c r="Q50" s="2" t="str">
        <f t="shared" si="7"/>
        <v/>
      </c>
      <c r="R50" s="2" t="str">
        <f>IF(P50="","",MAX(--ISNUMBER(SEARCH(" "&amp;AH50&amp;" "," "&amp;P14&amp;" ")),IF(AI50="",0,--ISNUMBER(SEARCH(" "&amp;AI50&amp;" "," "&amp;P14&amp;" "))),IF(AJ50="",0,--ISNUMBER(SEARCH(" "&amp;AJ50&amp;" "," "&amp;P14&amp;" ")))))</f>
        <v/>
      </c>
      <c r="S50" s="2" t="str">
        <f t="shared" si="8"/>
        <v/>
      </c>
      <c r="T50" s="25"/>
      <c r="U50" s="25"/>
      <c r="V50" s="25"/>
      <c r="W50" s="25"/>
      <c r="X50" s="25"/>
      <c r="Y50" s="25"/>
      <c r="Z50" s="12" t="str">
        <f t="shared" si="2"/>
        <v/>
      </c>
      <c r="AA50" s="12" t="str">
        <f t="shared" si="3"/>
        <v/>
      </c>
      <c r="AB50" s="12" t="str">
        <f t="shared" si="4"/>
        <v/>
      </c>
      <c r="AC50" s="12" t="str">
        <f t="shared" si="5"/>
        <v/>
      </c>
      <c r="AD50" s="12" t="str">
        <f>IF(AC50="","",IF(COUNTIF(AC8:AC50,AC50)=1,AC50,""))</f>
        <v/>
      </c>
      <c r="AE50" s="12" t="str">
        <f t="shared" si="14"/>
        <v/>
      </c>
      <c r="AF50" s="12" t="str">
        <f t="shared" si="9"/>
        <v/>
      </c>
      <c r="AG50" s="12" t="str">
        <f t="shared" si="10"/>
        <v/>
      </c>
      <c r="AH50" s="12" t="str">
        <f t="shared" si="11"/>
        <v/>
      </c>
      <c r="AI50" s="12" t="str">
        <f t="shared" si="12"/>
        <v/>
      </c>
      <c r="AJ50" s="12" t="str">
        <f t="shared" si="13"/>
        <v/>
      </c>
      <c r="AK50"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51" spans="2:37" ht="39.950000000000003" customHeight="1" x14ac:dyDescent="0.25">
      <c r="B51" s="11">
        <v>44</v>
      </c>
      <c r="C51" s="44"/>
      <c r="D51" s="25"/>
      <c r="E51" s="25"/>
      <c r="F51" s="25"/>
      <c r="G51" s="25"/>
      <c r="H51" s="25"/>
      <c r="I51" s="25"/>
      <c r="J51" s="25"/>
      <c r="K51" s="25"/>
      <c r="L51" s="25"/>
      <c r="M51" s="25"/>
      <c r="N51" s="25"/>
      <c r="O51" s="25"/>
      <c r="P51" s="33"/>
      <c r="Q51" s="2" t="str">
        <f t="shared" si="7"/>
        <v/>
      </c>
      <c r="R51" s="2" t="str">
        <f>IF(P51="","",MAX(--ISNUMBER(SEARCH(" "&amp;AH51&amp;" "," "&amp;P14&amp;" ")),IF(AI51="",0,--ISNUMBER(SEARCH(" "&amp;AI51&amp;" "," "&amp;P14&amp;" "))),IF(AJ51="",0,--ISNUMBER(SEARCH(" "&amp;AJ51&amp;" "," "&amp;P14&amp;" ")))))</f>
        <v/>
      </c>
      <c r="S51" s="2" t="str">
        <f t="shared" si="8"/>
        <v/>
      </c>
      <c r="T51" s="25"/>
      <c r="U51" s="25"/>
      <c r="V51" s="25"/>
      <c r="W51" s="25"/>
      <c r="X51" s="25"/>
      <c r="Y51" s="25"/>
      <c r="Z51" s="12" t="str">
        <f t="shared" si="2"/>
        <v/>
      </c>
      <c r="AA51" s="12" t="str">
        <f t="shared" si="3"/>
        <v/>
      </c>
      <c r="AB51" s="12" t="str">
        <f t="shared" si="4"/>
        <v/>
      </c>
      <c r="AC51" s="12" t="str">
        <f t="shared" si="5"/>
        <v/>
      </c>
      <c r="AD51" s="12" t="str">
        <f>IF(AC51="","",IF(COUNTIF(AC8:AC51,AC51)=1,AC51,""))</f>
        <v/>
      </c>
      <c r="AE51" s="12" t="str">
        <f t="shared" si="14"/>
        <v/>
      </c>
      <c r="AF51" s="12" t="str">
        <f t="shared" si="9"/>
        <v/>
      </c>
      <c r="AG51" s="12" t="str">
        <f t="shared" si="10"/>
        <v/>
      </c>
      <c r="AH51" s="12" t="str">
        <f t="shared" si="11"/>
        <v/>
      </c>
      <c r="AI51" s="12" t="str">
        <f t="shared" si="12"/>
        <v/>
      </c>
      <c r="AJ51" s="12" t="str">
        <f t="shared" si="13"/>
        <v/>
      </c>
      <c r="AK51"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52" spans="2:37" ht="39.950000000000003" customHeight="1" x14ac:dyDescent="0.25">
      <c r="B52" s="11">
        <v>45</v>
      </c>
      <c r="C52" s="44"/>
      <c r="D52" s="25"/>
      <c r="E52" s="25"/>
      <c r="F52" s="25"/>
      <c r="G52" s="25"/>
      <c r="H52" s="25"/>
      <c r="I52" s="25"/>
      <c r="J52" s="25"/>
      <c r="K52" s="25"/>
      <c r="L52" s="25"/>
      <c r="M52" s="25"/>
      <c r="N52" s="25"/>
      <c r="O52" s="25"/>
      <c r="P52" s="33"/>
      <c r="Q52" s="2" t="str">
        <f t="shared" si="7"/>
        <v/>
      </c>
      <c r="R52" s="2" t="str">
        <f>IF(P52="","",MAX(--ISNUMBER(SEARCH(" "&amp;AH52&amp;" "," "&amp;P14&amp;" ")),IF(AI52="",0,--ISNUMBER(SEARCH(" "&amp;AI52&amp;" "," "&amp;P14&amp;" "))),IF(AJ52="",0,--ISNUMBER(SEARCH(" "&amp;AJ52&amp;" "," "&amp;P14&amp;" ")))))</f>
        <v/>
      </c>
      <c r="S52" s="2" t="str">
        <f t="shared" si="8"/>
        <v/>
      </c>
      <c r="T52" s="25"/>
      <c r="U52" s="25"/>
      <c r="V52" s="25"/>
      <c r="W52" s="25"/>
      <c r="X52" s="25"/>
      <c r="Y52" s="25"/>
      <c r="Z52" s="12" t="str">
        <f t="shared" si="2"/>
        <v/>
      </c>
      <c r="AA52" s="12" t="str">
        <f t="shared" si="3"/>
        <v/>
      </c>
      <c r="AB52" s="12" t="str">
        <f t="shared" si="4"/>
        <v/>
      </c>
      <c r="AC52" s="12" t="str">
        <f t="shared" si="5"/>
        <v/>
      </c>
      <c r="AD52" s="12" t="str">
        <f>IF(AC52="","",IF(COUNTIF(AC8:AC52,AC52)=1,AC52,""))</f>
        <v/>
      </c>
      <c r="AE52" s="12" t="str">
        <f t="shared" si="14"/>
        <v/>
      </c>
      <c r="AF52" s="12" t="str">
        <f t="shared" si="9"/>
        <v/>
      </c>
      <c r="AG52" s="12" t="str">
        <f t="shared" si="10"/>
        <v/>
      </c>
      <c r="AH52" s="12" t="str">
        <f t="shared" si="11"/>
        <v/>
      </c>
      <c r="AI52" s="12" t="str">
        <f t="shared" si="12"/>
        <v/>
      </c>
      <c r="AJ52" s="12" t="str">
        <f t="shared" si="13"/>
        <v/>
      </c>
      <c r="AK52"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53" spans="2:37" ht="39.950000000000003" customHeight="1" x14ac:dyDescent="0.25">
      <c r="B53" s="11">
        <v>46</v>
      </c>
      <c r="C53" s="44"/>
      <c r="D53" s="25"/>
      <c r="E53" s="25"/>
      <c r="F53" s="25"/>
      <c r="G53" s="25"/>
      <c r="H53" s="25"/>
      <c r="I53" s="25"/>
      <c r="J53" s="25"/>
      <c r="K53" s="25"/>
      <c r="L53" s="25"/>
      <c r="M53" s="25"/>
      <c r="N53" s="25"/>
      <c r="O53" s="25"/>
      <c r="P53" s="33"/>
      <c r="Q53" s="2" t="str">
        <f t="shared" si="7"/>
        <v/>
      </c>
      <c r="R53" s="2" t="str">
        <f>IF(P53="","",MAX(--ISNUMBER(SEARCH(" "&amp;AH53&amp;" "," "&amp;P14&amp;" ")),IF(AI53="",0,--ISNUMBER(SEARCH(" "&amp;AI53&amp;" "," "&amp;P14&amp;" "))),IF(AJ53="",0,--ISNUMBER(SEARCH(" "&amp;AJ53&amp;" "," "&amp;P14&amp;" ")))))</f>
        <v/>
      </c>
      <c r="S53" s="2" t="str">
        <f t="shared" si="8"/>
        <v/>
      </c>
      <c r="T53" s="25"/>
      <c r="U53" s="25"/>
      <c r="V53" s="25"/>
      <c r="W53" s="25"/>
      <c r="X53" s="25"/>
      <c r="Y53" s="25"/>
      <c r="Z53" s="12" t="str">
        <f t="shared" si="2"/>
        <v/>
      </c>
      <c r="AA53" s="12" t="str">
        <f t="shared" si="3"/>
        <v/>
      </c>
      <c r="AB53" s="12" t="str">
        <f t="shared" si="4"/>
        <v/>
      </c>
      <c r="AC53" s="12" t="str">
        <f t="shared" si="5"/>
        <v/>
      </c>
      <c r="AD53" s="12" t="str">
        <f>IF(AC53="","",IF(COUNTIF(AC8:AC53,AC53)=1,AC53,""))</f>
        <v/>
      </c>
      <c r="AE53" s="12" t="str">
        <f t="shared" si="14"/>
        <v/>
      </c>
      <c r="AF53" s="12" t="str">
        <f t="shared" si="9"/>
        <v/>
      </c>
      <c r="AG53" s="12" t="str">
        <f t="shared" si="10"/>
        <v/>
      </c>
      <c r="AH53" s="12" t="str">
        <f t="shared" si="11"/>
        <v/>
      </c>
      <c r="AI53" s="12" t="str">
        <f t="shared" si="12"/>
        <v/>
      </c>
      <c r="AJ53" s="12" t="str">
        <f t="shared" si="13"/>
        <v/>
      </c>
      <c r="AK53"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54" spans="2:37" ht="39.950000000000003" customHeight="1" x14ac:dyDescent="0.25">
      <c r="B54" s="11">
        <v>47</v>
      </c>
      <c r="C54" s="44"/>
      <c r="D54" s="25"/>
      <c r="E54" s="25"/>
      <c r="F54" s="25"/>
      <c r="G54" s="25"/>
      <c r="H54" s="25"/>
      <c r="I54" s="25"/>
      <c r="J54" s="25"/>
      <c r="K54" s="25"/>
      <c r="L54" s="25"/>
      <c r="M54" s="25"/>
      <c r="N54" s="25"/>
      <c r="O54" s="25"/>
      <c r="P54" s="33"/>
      <c r="Q54" s="2" t="str">
        <f t="shared" si="7"/>
        <v/>
      </c>
      <c r="R54" s="2" t="str">
        <f>IF(P54="","",MAX(--ISNUMBER(SEARCH(" "&amp;AH54&amp;" "," "&amp;P14&amp;" ")),IF(AI54="",0,--ISNUMBER(SEARCH(" "&amp;AI54&amp;" "," "&amp;P14&amp;" "))),IF(AJ54="",0,--ISNUMBER(SEARCH(" "&amp;AJ54&amp;" "," "&amp;P14&amp;" ")))))</f>
        <v/>
      </c>
      <c r="S54" s="2" t="str">
        <f t="shared" si="8"/>
        <v/>
      </c>
      <c r="T54" s="25"/>
      <c r="U54" s="25"/>
      <c r="V54" s="25"/>
      <c r="W54" s="25"/>
      <c r="X54" s="25"/>
      <c r="Y54" s="25"/>
      <c r="Z54" s="12" t="str">
        <f t="shared" si="2"/>
        <v/>
      </c>
      <c r="AA54" s="12" t="str">
        <f t="shared" si="3"/>
        <v/>
      </c>
      <c r="AB54" s="12" t="str">
        <f t="shared" si="4"/>
        <v/>
      </c>
      <c r="AC54" s="12" t="str">
        <f t="shared" si="5"/>
        <v/>
      </c>
      <c r="AD54" s="12" t="str">
        <f>IF(AC54="","",IF(COUNTIF(AC8:AC54,AC54)=1,AC54,""))</f>
        <v/>
      </c>
      <c r="AE54" s="12" t="str">
        <f t="shared" si="14"/>
        <v/>
      </c>
      <c r="AF54" s="12" t="str">
        <f t="shared" si="9"/>
        <v/>
      </c>
      <c r="AG54" s="12" t="str">
        <f t="shared" si="10"/>
        <v/>
      </c>
      <c r="AH54" s="12" t="str">
        <f t="shared" si="11"/>
        <v/>
      </c>
      <c r="AI54" s="12" t="str">
        <f t="shared" si="12"/>
        <v/>
      </c>
      <c r="AJ54" s="12" t="str">
        <f t="shared" si="13"/>
        <v/>
      </c>
      <c r="AK54"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55" spans="2:37" ht="39.950000000000003" customHeight="1" x14ac:dyDescent="0.25">
      <c r="B55" s="11">
        <v>48</v>
      </c>
      <c r="C55" s="44"/>
      <c r="D55" s="25"/>
      <c r="E55" s="25"/>
      <c r="F55" s="25"/>
      <c r="G55" s="25"/>
      <c r="H55" s="25"/>
      <c r="I55" s="25"/>
      <c r="J55" s="25"/>
      <c r="K55" s="25"/>
      <c r="L55" s="25"/>
      <c r="M55" s="25"/>
      <c r="N55" s="25"/>
      <c r="O55" s="25"/>
      <c r="P55" s="33"/>
      <c r="Q55" s="2" t="str">
        <f t="shared" si="7"/>
        <v/>
      </c>
      <c r="R55" s="2" t="str">
        <f>IF(P55="","",MAX(--ISNUMBER(SEARCH(" "&amp;AH55&amp;" "," "&amp;P14&amp;" ")),IF(AI55="",0,--ISNUMBER(SEARCH(" "&amp;AI55&amp;" "," "&amp;P14&amp;" "))),IF(AJ55="",0,--ISNUMBER(SEARCH(" "&amp;AJ55&amp;" "," "&amp;P14&amp;" ")))))</f>
        <v/>
      </c>
      <c r="S55" s="2" t="str">
        <f t="shared" si="8"/>
        <v/>
      </c>
      <c r="T55" s="25"/>
      <c r="U55" s="25"/>
      <c r="V55" s="25"/>
      <c r="W55" s="25"/>
      <c r="X55" s="25"/>
      <c r="Y55" s="25"/>
      <c r="Z55" s="12" t="str">
        <f t="shared" si="2"/>
        <v/>
      </c>
      <c r="AA55" s="12" t="str">
        <f t="shared" si="3"/>
        <v/>
      </c>
      <c r="AB55" s="12" t="str">
        <f t="shared" si="4"/>
        <v/>
      </c>
      <c r="AC55" s="12" t="str">
        <f t="shared" si="5"/>
        <v/>
      </c>
      <c r="AD55" s="12" t="str">
        <f>IF(AC55="","",IF(COUNTIF(AC8:AC55,AC55)=1,AC55,""))</f>
        <v/>
      </c>
      <c r="AE55" s="12" t="str">
        <f t="shared" si="14"/>
        <v/>
      </c>
      <c r="AF55" s="12" t="str">
        <f t="shared" si="9"/>
        <v/>
      </c>
      <c r="AG55" s="12" t="str">
        <f t="shared" si="10"/>
        <v/>
      </c>
      <c r="AH55" s="12" t="str">
        <f t="shared" si="11"/>
        <v/>
      </c>
      <c r="AI55" s="12" t="str">
        <f t="shared" si="12"/>
        <v/>
      </c>
      <c r="AJ55" s="12" t="str">
        <f t="shared" si="13"/>
        <v/>
      </c>
      <c r="AK55"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56" spans="2:37" ht="39.950000000000003" customHeight="1" x14ac:dyDescent="0.25">
      <c r="B56" s="11">
        <v>49</v>
      </c>
      <c r="C56" s="44"/>
      <c r="D56" s="25"/>
      <c r="E56" s="25"/>
      <c r="F56" s="25"/>
      <c r="G56" s="25"/>
      <c r="H56" s="25"/>
      <c r="I56" s="25"/>
      <c r="J56" s="25"/>
      <c r="K56" s="25"/>
      <c r="L56" s="25"/>
      <c r="M56" s="25"/>
      <c r="N56" s="25"/>
      <c r="O56" s="25"/>
      <c r="P56" s="33"/>
      <c r="Q56" s="2" t="str">
        <f t="shared" si="7"/>
        <v/>
      </c>
      <c r="R56" s="2" t="str">
        <f>IF(P56="","",MAX(--ISNUMBER(SEARCH(" "&amp;AH56&amp;" "," "&amp;P14&amp;" ")),IF(AI56="",0,--ISNUMBER(SEARCH(" "&amp;AI56&amp;" "," "&amp;P14&amp;" "))),IF(AJ56="",0,--ISNUMBER(SEARCH(" "&amp;AJ56&amp;" "," "&amp;P14&amp;" ")))))</f>
        <v/>
      </c>
      <c r="S56" s="2" t="str">
        <f t="shared" si="8"/>
        <v/>
      </c>
      <c r="T56" s="25"/>
      <c r="U56" s="25"/>
      <c r="V56" s="25"/>
      <c r="W56" s="25"/>
      <c r="X56" s="25"/>
      <c r="Y56" s="25"/>
      <c r="Z56" s="12" t="str">
        <f t="shared" si="2"/>
        <v/>
      </c>
      <c r="AA56" s="12" t="str">
        <f t="shared" si="3"/>
        <v/>
      </c>
      <c r="AB56" s="12" t="str">
        <f t="shared" si="4"/>
        <v/>
      </c>
      <c r="AC56" s="12" t="str">
        <f t="shared" si="5"/>
        <v/>
      </c>
      <c r="AD56" s="12" t="str">
        <f>IF(AC56="","",IF(COUNTIF(AC8:AC56,AC56)=1,AC56,""))</f>
        <v/>
      </c>
      <c r="AE56" s="12" t="str">
        <f t="shared" si="14"/>
        <v/>
      </c>
      <c r="AF56" s="12" t="str">
        <f t="shared" si="9"/>
        <v/>
      </c>
      <c r="AG56" s="12" t="str">
        <f t="shared" si="10"/>
        <v/>
      </c>
      <c r="AH56" s="12" t="str">
        <f t="shared" si="11"/>
        <v/>
      </c>
      <c r="AI56" s="12" t="str">
        <f t="shared" si="12"/>
        <v/>
      </c>
      <c r="AJ56" s="12" t="str">
        <f t="shared" si="13"/>
        <v/>
      </c>
      <c r="AK56"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57" spans="2:37" ht="39.950000000000003" customHeight="1" x14ac:dyDescent="0.25">
      <c r="B57" s="11">
        <v>50</v>
      </c>
      <c r="C57" s="45"/>
      <c r="D57" s="25"/>
      <c r="E57" s="25"/>
      <c r="F57" s="25"/>
      <c r="G57" s="25"/>
      <c r="H57" s="25"/>
      <c r="I57" s="25"/>
      <c r="J57" s="25"/>
      <c r="K57" s="25"/>
      <c r="L57" s="25"/>
      <c r="M57" s="25"/>
      <c r="N57" s="25"/>
      <c r="O57" s="25"/>
      <c r="P57" s="33"/>
      <c r="Q57" s="2" t="str">
        <f t="shared" si="7"/>
        <v/>
      </c>
      <c r="R57" s="2" t="str">
        <f>IF(P57="","",MAX(--ISNUMBER(SEARCH(" "&amp;AH57&amp;" "," "&amp;P14&amp;" ")),IF(AI57="",0,--ISNUMBER(SEARCH(" "&amp;AI57&amp;" "," "&amp;P14&amp;" "))),IF(AJ57="",0,--ISNUMBER(SEARCH(" "&amp;AJ57&amp;" "," "&amp;P14&amp;" ")))))</f>
        <v/>
      </c>
      <c r="S57" s="2" t="str">
        <f t="shared" si="8"/>
        <v/>
      </c>
      <c r="T57" s="25"/>
      <c r="U57" s="25"/>
      <c r="V57" s="25"/>
      <c r="W57" s="25"/>
      <c r="X57" s="25"/>
      <c r="Y57" s="25"/>
      <c r="Z57" s="12" t="str">
        <f t="shared" si="2"/>
        <v/>
      </c>
      <c r="AA57" s="12" t="str">
        <f t="shared" si="3"/>
        <v/>
      </c>
      <c r="AB57" s="12" t="str">
        <f t="shared" si="4"/>
        <v/>
      </c>
      <c r="AC57" s="12" t="str">
        <f t="shared" si="5"/>
        <v/>
      </c>
      <c r="AD57" s="12" t="str">
        <f>IF(AC57="","",IF(COUNTIF(AC8:AC57,AC57)=1,AC57,""))</f>
        <v/>
      </c>
      <c r="AE57" s="12" t="str">
        <f t="shared" si="14"/>
        <v/>
      </c>
      <c r="AF57" s="12" t="str">
        <f t="shared" si="9"/>
        <v/>
      </c>
      <c r="AG57" s="12" t="str">
        <f t="shared" si="10"/>
        <v/>
      </c>
      <c r="AH57" s="12" t="str">
        <f t="shared" si="11"/>
        <v/>
      </c>
      <c r="AI57" s="12" t="str">
        <f t="shared" si="12"/>
        <v/>
      </c>
      <c r="AJ57" s="12" t="str">
        <f t="shared" si="13"/>
        <v/>
      </c>
      <c r="AK57" s="13" t="str">
        <f t="shared" si="6"/>
        <v>dans un grand saladier fouettez 3 oeufs avec 150 g de sucre jusqu a obtenir un melange clair et mousseux ce stade apporte du volume et du moelleux incorporez 200 g de farine et la pincee de sel melangez doucement ajoutez 100 g de beurre fondu puis 1 cuillere a cafe de cannelle ne travaillez pas trop la pate pour eviter de la rendre lourde integrez les pommes a la pate en les repartissant bien beurrez et farinez le moule versez la preparation et lissez le dessus enfournez 35 a 40 minutes verifiez la cuisson avec la lame d un couteau elle doit ressortir propre si le dessus colore trop vite posez une feuille de papier cuisson pour proteger la surface avant d enfourner saupoudrez 1 cuillere a soupe de sucre sur le dessus a la cuisson il forme une fine croute legerement croustillante laissez le gateau tiedir 10 a 15 minutes avant de le demouler il se tient mieux et garde son moelleux comment le servir pour faire plaisir a tout le monde ce gateau aux pommes fonctionne tel quel pour plus de gourmandise servez le tiede avec une boule de glace a la vanille la glace fondante contre le gateau chaud est tres agreable une cuilleree de creme fraiche epaisse ou un filet de caramel tiede transforme l assiette en vrai regal il convient aussi bien au gouter qu au brunch ou en dessert apres un repas leger variantes faciles si vous aimez changer un peu ajoutez 50 g de noix concassees pour du croquant incorporez 50 g de raisins secs rehydrates pour des notes plus rondes remplacez la cannelle par une pincee de muscade pour un profil plus chaleureux servez avec une compote de pommes maison pour accentuer le fruit sans alourdir l assiette</v>
      </c>
    </row>
    <row r="58" spans="2:37" ht="39.950000000000003" customHeight="1" x14ac:dyDescent="0.25">
      <c r="B58" s="9"/>
      <c r="C58" s="9"/>
      <c r="J58" s="9"/>
      <c r="K58" s="27"/>
      <c r="L58" s="25"/>
      <c r="M58" s="25"/>
      <c r="N58" s="25"/>
      <c r="O58" s="25"/>
      <c r="P58" s="33"/>
      <c r="Q58" s="2" t="str">
        <f t="shared" si="7"/>
        <v/>
      </c>
      <c r="R58" s="2" t="str">
        <f>IF(P58="","",MAX(--ISNUMBER(SEARCH(" "&amp;AH58&amp;" "," "&amp;P14&amp;" ")),IF(AI58="",0,--ISNUMBER(SEARCH(" "&amp;AI58&amp;" "," "&amp;P14&amp;" "))),IF(AJ58="",0,--ISNUMBER(SEARCH(" "&amp;AJ58&amp;" "," "&amp;P14&amp;" ")))))</f>
        <v/>
      </c>
      <c r="S58" s="2" t="str">
        <f t="shared" si="8"/>
        <v/>
      </c>
      <c r="T58" s="25"/>
      <c r="U58" s="25"/>
      <c r="V58" s="25"/>
      <c r="W58" s="25"/>
      <c r="X58" s="25"/>
      <c r="Y58" s="25"/>
      <c r="Z58" s="14"/>
      <c r="AA58" s="14"/>
      <c r="AB58" s="14"/>
      <c r="AC58" s="14"/>
      <c r="AD58" s="14"/>
      <c r="AE58" s="12" t="str">
        <f t="shared" si="14"/>
        <v/>
      </c>
      <c r="AF58" s="12" t="str">
        <f t="shared" si="9"/>
        <v/>
      </c>
      <c r="AG58" s="12" t="str">
        <f t="shared" si="10"/>
        <v/>
      </c>
      <c r="AH58" s="12" t="str">
        <f t="shared" si="11"/>
        <v/>
      </c>
      <c r="AI58" s="12" t="str">
        <f t="shared" si="12"/>
        <v/>
      </c>
      <c r="AJ58" s="12" t="str">
        <f t="shared" si="13"/>
        <v/>
      </c>
      <c r="AK58" s="31"/>
    </row>
    <row r="59" spans="2:37" ht="39.950000000000003" customHeight="1" x14ac:dyDescent="0.25">
      <c r="B59" s="9"/>
      <c r="C59" s="9"/>
      <c r="J59" s="9"/>
      <c r="K59" s="27"/>
      <c r="L59" s="25"/>
      <c r="M59" s="25"/>
      <c r="N59" s="25"/>
      <c r="O59" s="25"/>
      <c r="P59" s="33"/>
      <c r="Q59" s="2" t="str">
        <f t="shared" si="7"/>
        <v/>
      </c>
      <c r="R59" s="2" t="str">
        <f>IF(P59="","",MAX(--ISNUMBER(SEARCH(" "&amp;AH59&amp;" "," "&amp;P14&amp;" ")),IF(AI59="",0,--ISNUMBER(SEARCH(" "&amp;AI59&amp;" "," "&amp;P14&amp;" "))),IF(AJ59="",0,--ISNUMBER(SEARCH(" "&amp;AJ59&amp;" "," "&amp;P14&amp;" ")))))</f>
        <v/>
      </c>
      <c r="S59" s="2" t="str">
        <f t="shared" si="8"/>
        <v/>
      </c>
      <c r="T59" s="25"/>
      <c r="U59" s="25"/>
      <c r="V59" s="25"/>
      <c r="W59" s="25"/>
      <c r="X59" s="25"/>
      <c r="Y59" s="25"/>
      <c r="Z59" s="14"/>
      <c r="AA59" s="14"/>
      <c r="AB59" s="14"/>
      <c r="AC59" s="14"/>
      <c r="AD59" s="14"/>
      <c r="AE59" s="12" t="str">
        <f t="shared" si="14"/>
        <v/>
      </c>
      <c r="AF59" s="12" t="str">
        <f t="shared" si="9"/>
        <v/>
      </c>
      <c r="AG59" s="12" t="str">
        <f t="shared" si="10"/>
        <v/>
      </c>
      <c r="AH59" s="12" t="str">
        <f t="shared" si="11"/>
        <v/>
      </c>
      <c r="AI59" s="12" t="str">
        <f t="shared" si="12"/>
        <v/>
      </c>
      <c r="AJ59" s="12" t="str">
        <f t="shared" si="13"/>
        <v/>
      </c>
      <c r="AK59" s="31"/>
    </row>
    <row r="60" spans="2:37" ht="39.950000000000003" customHeight="1" x14ac:dyDescent="0.25">
      <c r="B60" s="9"/>
      <c r="C60" s="9"/>
      <c r="J60" s="9"/>
      <c r="K60" s="27"/>
      <c r="L60" s="25"/>
      <c r="M60" s="25"/>
      <c r="N60" s="25"/>
      <c r="O60" s="25"/>
      <c r="P60" s="33"/>
      <c r="Q60" s="2" t="str">
        <f t="shared" si="7"/>
        <v/>
      </c>
      <c r="R60" s="2" t="str">
        <f>IF(P60="","",MAX(--ISNUMBER(SEARCH(" "&amp;AH60&amp;" "," "&amp;P14&amp;" ")),IF(AI60="",0,--ISNUMBER(SEARCH(" "&amp;AI60&amp;" "," "&amp;P14&amp;" "))),IF(AJ60="",0,--ISNUMBER(SEARCH(" "&amp;AJ60&amp;" "," "&amp;P14&amp;" ")))))</f>
        <v/>
      </c>
      <c r="S60" s="2" t="str">
        <f t="shared" si="8"/>
        <v/>
      </c>
      <c r="T60" s="25"/>
      <c r="U60" s="25"/>
      <c r="V60" s="25"/>
      <c r="W60" s="25"/>
      <c r="X60" s="25"/>
      <c r="Y60" s="25"/>
      <c r="Z60" s="14"/>
      <c r="AA60" s="14"/>
      <c r="AB60" s="14"/>
      <c r="AC60" s="14"/>
      <c r="AD60" s="14"/>
      <c r="AE60" s="12" t="str">
        <f t="shared" si="14"/>
        <v/>
      </c>
      <c r="AF60" s="12" t="str">
        <f t="shared" si="9"/>
        <v/>
      </c>
      <c r="AG60" s="12" t="str">
        <f t="shared" si="10"/>
        <v/>
      </c>
      <c r="AH60" s="12" t="str">
        <f t="shared" si="11"/>
        <v/>
      </c>
      <c r="AI60" s="12" t="str">
        <f t="shared" si="12"/>
        <v/>
      </c>
      <c r="AJ60" s="12" t="str">
        <f t="shared" si="13"/>
        <v/>
      </c>
      <c r="AK60" s="31"/>
    </row>
    <row r="61" spans="2:37" ht="39.950000000000003" customHeight="1" x14ac:dyDescent="0.25">
      <c r="B61" s="9"/>
      <c r="C61" s="9"/>
      <c r="J61" s="9"/>
      <c r="K61" s="27"/>
      <c r="L61" s="25"/>
      <c r="M61" s="25"/>
      <c r="N61" s="25"/>
      <c r="O61" s="25"/>
      <c r="P61" s="33"/>
      <c r="Q61" s="2" t="str">
        <f t="shared" si="7"/>
        <v/>
      </c>
      <c r="R61" s="2" t="str">
        <f>IF(P61="","",MAX(--ISNUMBER(SEARCH(" "&amp;AH61&amp;" "," "&amp;P14&amp;" ")),IF(AI61="",0,--ISNUMBER(SEARCH(" "&amp;AI61&amp;" "," "&amp;P14&amp;" "))),IF(AJ61="",0,--ISNUMBER(SEARCH(" "&amp;AJ61&amp;" "," "&amp;P14&amp;" ")))))</f>
        <v/>
      </c>
      <c r="S61" s="2" t="str">
        <f t="shared" si="8"/>
        <v/>
      </c>
      <c r="T61" s="25"/>
      <c r="U61" s="25"/>
      <c r="V61" s="25"/>
      <c r="W61" s="25"/>
      <c r="X61" s="25"/>
      <c r="Y61" s="25"/>
      <c r="Z61" s="14"/>
      <c r="AA61" s="14"/>
      <c r="AB61" s="14"/>
      <c r="AC61" s="14"/>
      <c r="AD61" s="14"/>
      <c r="AE61" s="12" t="str">
        <f t="shared" si="14"/>
        <v/>
      </c>
      <c r="AF61" s="12" t="str">
        <f t="shared" si="9"/>
        <v/>
      </c>
      <c r="AG61" s="12" t="str">
        <f t="shared" si="10"/>
        <v/>
      </c>
      <c r="AH61" s="12" t="str">
        <f t="shared" si="11"/>
        <v/>
      </c>
      <c r="AI61" s="12" t="str">
        <f t="shared" si="12"/>
        <v/>
      </c>
      <c r="AJ61" s="12" t="str">
        <f t="shared" si="13"/>
        <v/>
      </c>
      <c r="AK61" s="31"/>
    </row>
    <row r="62" spans="2:37" x14ac:dyDescent="0.25">
      <c r="AK62" s="32"/>
    </row>
  </sheetData>
  <mergeCells count="9">
    <mergeCell ref="C5:C6"/>
    <mergeCell ref="B5:B6"/>
    <mergeCell ref="D15:G16"/>
    <mergeCell ref="P7:W8"/>
    <mergeCell ref="D13:G14"/>
    <mergeCell ref="D5:G6"/>
    <mergeCell ref="T13:W13"/>
    <mergeCell ref="P14:W20"/>
    <mergeCell ref="J13:J14"/>
  </mergeCells>
  <dataValidations count="2">
    <dataValidation type="custom" showErrorMessage="1" errorTitle="Cellule verrouillée" error="Cette zone est automatique. Modifier seulement les cellules jaunes." sqref="T13:W13" xr:uid="{7EA84782-3CCF-4ED0-9938-761702D95452}">
      <formula1>FALSE</formula1>
    </dataValidation>
    <dataValidation errorStyle="information" allowBlank="1" showErrorMessage="1" errorTitle="Saisie candidat" error="Coller ou saisir ici la réponse du candidat." sqref="C8:C57" xr:uid="{799DD014-78B5-434F-92A8-24B6FFB25454}"/>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958B1-E369-4032-A701-0D2DE419828D}">
  <dimension ref="A1:P173"/>
  <sheetViews>
    <sheetView workbookViewId="0">
      <selection activeCell="O173" sqref="A173:O173"/>
    </sheetView>
  </sheetViews>
  <sheetFormatPr baseColWidth="10" defaultRowHeight="15.75" x14ac:dyDescent="0.25"/>
  <cols>
    <col min="1" max="15" width="11" style="65"/>
    <col min="16" max="16" width="111.75" style="88" customWidth="1"/>
    <col min="17" max="16384" width="11" style="65"/>
  </cols>
  <sheetData>
    <row r="1" spans="1:16" ht="18.75" x14ac:dyDescent="0.25">
      <c r="A1" s="64"/>
      <c r="B1" s="64"/>
      <c r="C1" s="64"/>
      <c r="D1" s="64"/>
      <c r="E1" s="64"/>
      <c r="F1" s="64"/>
      <c r="G1" s="64"/>
      <c r="H1" s="64"/>
      <c r="I1" s="64"/>
      <c r="J1" s="64"/>
      <c r="K1" s="64"/>
      <c r="L1" s="64"/>
      <c r="M1" s="64"/>
      <c r="N1" s="64"/>
      <c r="O1" s="64"/>
      <c r="P1" s="82"/>
    </row>
    <row r="2" spans="1:16" ht="18.75" x14ac:dyDescent="0.3">
      <c r="A2" s="64"/>
      <c r="B2" s="66" t="s">
        <v>74</v>
      </c>
      <c r="C2" s="64"/>
      <c r="D2" s="64"/>
      <c r="E2" s="64"/>
      <c r="F2" s="64"/>
      <c r="G2" s="64"/>
      <c r="H2" s="64"/>
      <c r="I2" s="64"/>
      <c r="J2" s="64"/>
      <c r="K2" s="64"/>
      <c r="L2" s="64"/>
      <c r="M2" s="64"/>
      <c r="N2" s="64"/>
      <c r="O2" s="64"/>
      <c r="P2" s="83"/>
    </row>
    <row r="3" spans="1:16" x14ac:dyDescent="0.25">
      <c r="A3" s="67" t="s">
        <v>75</v>
      </c>
      <c r="B3" s="68" t="s">
        <v>76</v>
      </c>
      <c r="C3" s="64"/>
      <c r="D3" s="64"/>
      <c r="E3" s="64"/>
      <c r="F3" s="64"/>
      <c r="G3" s="64"/>
      <c r="H3" s="64"/>
      <c r="I3" s="64"/>
      <c r="J3" s="64"/>
      <c r="K3" s="64"/>
      <c r="L3" s="64"/>
      <c r="M3" s="64"/>
      <c r="N3" s="64"/>
      <c r="O3" s="64"/>
      <c r="P3" s="84" t="s">
        <v>190</v>
      </c>
    </row>
    <row r="4" spans="1:16" x14ac:dyDescent="0.25">
      <c r="A4" s="64"/>
      <c r="B4" s="64"/>
      <c r="C4" s="64"/>
      <c r="D4" s="64"/>
      <c r="E4" s="64"/>
      <c r="F4" s="64"/>
      <c r="G4" s="64"/>
      <c r="H4" s="64"/>
      <c r="I4" s="64"/>
      <c r="J4" s="64"/>
      <c r="K4" s="64"/>
      <c r="L4" s="64"/>
      <c r="M4" s="64"/>
      <c r="N4" s="64"/>
      <c r="O4" s="64"/>
      <c r="P4" s="83"/>
    </row>
    <row r="5" spans="1:16" ht="18.75" x14ac:dyDescent="0.3">
      <c r="A5" s="64"/>
      <c r="B5" s="69" t="s">
        <v>77</v>
      </c>
      <c r="C5" s="64"/>
      <c r="D5" s="64"/>
      <c r="E5" s="64"/>
      <c r="F5" s="64"/>
      <c r="G5" s="64"/>
      <c r="H5" s="64"/>
      <c r="I5" s="64"/>
      <c r="J5" s="64"/>
      <c r="K5" s="64"/>
      <c r="L5" s="64"/>
      <c r="M5" s="64"/>
      <c r="N5" s="64"/>
      <c r="O5" s="64"/>
      <c r="P5" s="85" t="s">
        <v>191</v>
      </c>
    </row>
    <row r="6" spans="1:16" ht="15" x14ac:dyDescent="0.25">
      <c r="A6" s="64"/>
      <c r="B6" s="64" t="s">
        <v>78</v>
      </c>
      <c r="C6" s="64"/>
      <c r="D6" s="64"/>
      <c r="E6" s="64"/>
      <c r="F6" s="64"/>
      <c r="G6" s="64"/>
      <c r="H6" s="64"/>
      <c r="I6" s="64"/>
      <c r="J6" s="64"/>
      <c r="K6" s="64"/>
      <c r="L6" s="64"/>
      <c r="M6" s="64"/>
      <c r="N6" s="64"/>
      <c r="O6" s="64"/>
      <c r="P6" s="85"/>
    </row>
    <row r="7" spans="1:16" ht="15" x14ac:dyDescent="0.25">
      <c r="A7" s="64"/>
      <c r="B7" s="64"/>
      <c r="C7" s="64"/>
      <c r="D7" s="64"/>
      <c r="E7" s="64"/>
      <c r="F7" s="64"/>
      <c r="G7" s="64"/>
      <c r="H7" s="64"/>
      <c r="I7" s="64"/>
      <c r="J7" s="64"/>
      <c r="K7" s="64"/>
      <c r="L7" s="64"/>
      <c r="M7" s="64"/>
      <c r="N7" s="64"/>
      <c r="O7" s="64"/>
      <c r="P7" s="85"/>
    </row>
    <row r="8" spans="1:16" ht="15" x14ac:dyDescent="0.25">
      <c r="A8" s="64"/>
      <c r="B8" s="64" t="s">
        <v>79</v>
      </c>
      <c r="C8" s="64"/>
      <c r="D8" s="64"/>
      <c r="E8" s="64"/>
      <c r="F8" s="64"/>
      <c r="G8" s="64"/>
      <c r="H8" s="64"/>
      <c r="I8" s="64"/>
      <c r="J8" s="64"/>
      <c r="K8" s="64"/>
      <c r="L8" s="64"/>
      <c r="M8" s="64"/>
      <c r="N8" s="64"/>
      <c r="O8" s="64"/>
      <c r="P8" s="85"/>
    </row>
    <row r="9" spans="1:16" ht="15" x14ac:dyDescent="0.25">
      <c r="A9" s="64"/>
      <c r="B9" s="64" t="s">
        <v>80</v>
      </c>
      <c r="C9" s="64"/>
      <c r="D9" s="64"/>
      <c r="E9" s="64"/>
      <c r="F9" s="64"/>
      <c r="G9" s="64"/>
      <c r="H9" s="64"/>
      <c r="I9" s="64"/>
      <c r="J9" s="64"/>
      <c r="K9" s="64"/>
      <c r="L9" s="64"/>
      <c r="M9" s="64"/>
      <c r="N9" s="64"/>
      <c r="O9" s="64"/>
      <c r="P9" t="s">
        <v>192</v>
      </c>
    </row>
    <row r="10" spans="1:16" ht="15" x14ac:dyDescent="0.25">
      <c r="A10" s="64"/>
      <c r="B10" s="64" t="s">
        <v>81</v>
      </c>
      <c r="C10" s="64"/>
      <c r="D10" s="64"/>
      <c r="E10" s="64"/>
      <c r="F10" s="64"/>
      <c r="G10" s="64"/>
      <c r="H10" s="64"/>
      <c r="I10" s="64"/>
      <c r="J10" s="64"/>
      <c r="K10" s="64"/>
      <c r="L10" s="64"/>
      <c r="M10" s="64"/>
      <c r="N10" s="64"/>
      <c r="O10" s="64"/>
      <c r="P10" s="86" t="s">
        <v>193</v>
      </c>
    </row>
    <row r="11" spans="1:16" ht="15" x14ac:dyDescent="0.25">
      <c r="A11" s="64"/>
      <c r="B11" s="64" t="s">
        <v>82</v>
      </c>
      <c r="C11" s="64"/>
      <c r="D11" s="64"/>
      <c r="E11" s="64"/>
      <c r="F11" s="64"/>
      <c r="G11" s="64"/>
      <c r="H11" s="64"/>
      <c r="I11" s="64"/>
      <c r="J11" s="64"/>
      <c r="K11" s="64"/>
      <c r="L11" s="64"/>
      <c r="M11" s="64"/>
      <c r="N11" s="64"/>
      <c r="O11" s="64"/>
      <c r="P11"/>
    </row>
    <row r="12" spans="1:16" ht="15" x14ac:dyDescent="0.25">
      <c r="A12" s="64"/>
      <c r="B12" s="64" t="s">
        <v>83</v>
      </c>
      <c r="C12" s="64"/>
      <c r="D12" s="64"/>
      <c r="E12" s="64"/>
      <c r="F12" s="64"/>
      <c r="G12" s="64"/>
      <c r="H12" s="64"/>
      <c r="I12" s="64"/>
      <c r="J12" s="64"/>
      <c r="K12" s="64"/>
      <c r="L12" s="64"/>
      <c r="M12" s="64"/>
      <c r="N12" s="64"/>
      <c r="O12" s="64"/>
      <c r="P12" s="86" t="s">
        <v>194</v>
      </c>
    </row>
    <row r="13" spans="1:16" ht="15" x14ac:dyDescent="0.25">
      <c r="A13" s="64"/>
      <c r="B13" s="64" t="s">
        <v>84</v>
      </c>
      <c r="C13" s="64"/>
      <c r="D13" s="64"/>
      <c r="E13" s="64"/>
      <c r="F13" s="64"/>
      <c r="G13" s="64"/>
      <c r="H13" s="64"/>
      <c r="I13" s="64"/>
      <c r="J13" s="64"/>
      <c r="K13" s="64"/>
      <c r="L13" s="64"/>
      <c r="M13" s="64"/>
      <c r="N13" s="64"/>
      <c r="O13" s="64"/>
      <c r="P13"/>
    </row>
    <row r="14" spans="1:16" ht="15" x14ac:dyDescent="0.25">
      <c r="A14" s="64"/>
      <c r="B14" s="64"/>
      <c r="C14" s="64"/>
      <c r="D14" s="64"/>
      <c r="E14" s="64"/>
      <c r="F14" s="64"/>
      <c r="G14" s="64"/>
      <c r="H14" s="64"/>
      <c r="I14" s="64"/>
      <c r="J14" s="64"/>
      <c r="K14" s="64"/>
      <c r="L14" s="64"/>
      <c r="M14" s="64"/>
      <c r="N14" s="64"/>
      <c r="O14" s="64"/>
      <c r="P14" s="86" t="s">
        <v>195</v>
      </c>
    </row>
    <row r="15" spans="1:16" ht="15" x14ac:dyDescent="0.25">
      <c r="A15" s="64"/>
      <c r="B15" s="64" t="s">
        <v>85</v>
      </c>
      <c r="C15" s="64"/>
      <c r="D15" s="64"/>
      <c r="E15" s="64"/>
      <c r="F15" s="64"/>
      <c r="G15" s="64"/>
      <c r="H15" s="64"/>
      <c r="I15" s="64"/>
      <c r="J15" s="64"/>
      <c r="K15" s="64"/>
      <c r="L15" s="64"/>
      <c r="M15" s="64"/>
      <c r="N15" s="64"/>
      <c r="O15" s="64"/>
      <c r="P15" s="86" t="s">
        <v>196</v>
      </c>
    </row>
    <row r="16" spans="1:16" ht="15" x14ac:dyDescent="0.25">
      <c r="A16" s="64"/>
      <c r="B16" s="64" t="s">
        <v>86</v>
      </c>
      <c r="C16" s="64"/>
      <c r="D16" s="64"/>
      <c r="E16" s="64"/>
      <c r="F16" s="64"/>
      <c r="G16" s="64"/>
      <c r="H16" s="64"/>
      <c r="I16" s="64"/>
      <c r="J16" s="64"/>
      <c r="K16" s="64"/>
      <c r="L16" s="64"/>
      <c r="M16" s="64"/>
      <c r="N16" s="64"/>
      <c r="O16" s="64"/>
      <c r="P16"/>
    </row>
    <row r="17" spans="1:16" ht="15" x14ac:dyDescent="0.25">
      <c r="A17" s="64"/>
      <c r="B17" s="64" t="s">
        <v>87</v>
      </c>
      <c r="C17" s="64"/>
      <c r="D17" s="64"/>
      <c r="E17" s="64"/>
      <c r="F17" s="64"/>
      <c r="G17" s="64"/>
      <c r="H17" s="64"/>
      <c r="I17" s="64"/>
      <c r="J17" s="64"/>
      <c r="K17" s="64"/>
      <c r="L17" s="64"/>
      <c r="M17" s="64"/>
      <c r="N17" s="64"/>
      <c r="O17" s="64"/>
      <c r="P17" s="86" t="s">
        <v>197</v>
      </c>
    </row>
    <row r="18" spans="1:16" ht="15" x14ac:dyDescent="0.25">
      <c r="A18" s="64"/>
      <c r="B18" s="64" t="s">
        <v>88</v>
      </c>
      <c r="C18" s="64"/>
      <c r="D18" s="64"/>
      <c r="E18" s="64"/>
      <c r="F18" s="64"/>
      <c r="G18" s="64"/>
      <c r="H18" s="64"/>
      <c r="I18" s="64"/>
      <c r="J18" s="64"/>
      <c r="K18" s="64"/>
      <c r="L18" s="64"/>
      <c r="M18" s="64"/>
      <c r="N18" s="64"/>
      <c r="O18" s="64"/>
      <c r="P18" s="86" t="s">
        <v>198</v>
      </c>
    </row>
    <row r="19" spans="1:16" ht="15" x14ac:dyDescent="0.25">
      <c r="A19" s="64"/>
      <c r="B19" s="64"/>
      <c r="C19" s="64"/>
      <c r="D19" s="64"/>
      <c r="E19" s="64"/>
      <c r="F19" s="64"/>
      <c r="G19" s="64"/>
      <c r="H19" s="64"/>
      <c r="I19" s="64"/>
      <c r="J19" s="64"/>
      <c r="K19" s="64"/>
      <c r="L19" s="64"/>
      <c r="M19" s="64"/>
      <c r="N19" s="64"/>
      <c r="O19" s="64"/>
      <c r="P19" s="86" t="s">
        <v>199</v>
      </c>
    </row>
    <row r="20" spans="1:16" ht="15" x14ac:dyDescent="0.25">
      <c r="A20" s="64"/>
      <c r="B20" s="64" t="s">
        <v>89</v>
      </c>
      <c r="C20" s="64"/>
      <c r="D20" s="64"/>
      <c r="E20" s="64"/>
      <c r="F20" s="64"/>
      <c r="G20" s="64"/>
      <c r="H20" s="64"/>
      <c r="I20" s="64"/>
      <c r="J20" s="64"/>
      <c r="K20" s="64"/>
      <c r="L20" s="64"/>
      <c r="M20" s="64"/>
      <c r="N20" s="64"/>
      <c r="O20" s="64"/>
      <c r="P20" s="86" t="s">
        <v>200</v>
      </c>
    </row>
    <row r="21" spans="1:16" ht="15" x14ac:dyDescent="0.25">
      <c r="A21" s="64"/>
      <c r="B21" s="64" t="s">
        <v>90</v>
      </c>
      <c r="C21" s="64"/>
      <c r="D21" s="64"/>
      <c r="E21" s="64"/>
      <c r="F21" s="64"/>
      <c r="G21" s="64"/>
      <c r="H21" s="64"/>
      <c r="I21" s="64"/>
      <c r="J21" s="64"/>
      <c r="K21" s="64"/>
      <c r="L21" s="64"/>
      <c r="M21" s="64"/>
      <c r="N21" s="64"/>
      <c r="O21" s="64"/>
      <c r="P21" s="86" t="s">
        <v>201</v>
      </c>
    </row>
    <row r="22" spans="1:16" ht="15" x14ac:dyDescent="0.25">
      <c r="A22" s="64"/>
      <c r="B22" s="64" t="s">
        <v>91</v>
      </c>
      <c r="C22" s="64"/>
      <c r="D22" s="64"/>
      <c r="E22" s="64"/>
      <c r="F22" s="64"/>
      <c r="G22" s="64"/>
      <c r="H22" s="64"/>
      <c r="I22" s="64"/>
      <c r="J22" s="64"/>
      <c r="K22" s="64"/>
      <c r="L22" s="64"/>
      <c r="M22" s="64"/>
      <c r="N22" s="64"/>
      <c r="O22" s="64"/>
      <c r="P22" s="86" t="s">
        <v>202</v>
      </c>
    </row>
    <row r="23" spans="1:16" ht="15" x14ac:dyDescent="0.25">
      <c r="A23" s="64"/>
      <c r="B23" s="64" t="s">
        <v>92</v>
      </c>
      <c r="C23" s="64"/>
      <c r="D23" s="64"/>
      <c r="E23" s="64"/>
      <c r="F23" s="64"/>
      <c r="G23" s="64"/>
      <c r="H23" s="64"/>
      <c r="I23" s="64"/>
      <c r="J23" s="64"/>
      <c r="K23" s="64"/>
      <c r="L23" s="64"/>
      <c r="M23" s="64"/>
      <c r="N23" s="64"/>
      <c r="O23" s="64"/>
      <c r="P23" s="86" t="s">
        <v>203</v>
      </c>
    </row>
    <row r="24" spans="1:16" ht="15" x14ac:dyDescent="0.25">
      <c r="A24" s="64"/>
      <c r="B24" s="64" t="s">
        <v>93</v>
      </c>
      <c r="C24" s="64"/>
      <c r="D24" s="64"/>
      <c r="E24" s="64"/>
      <c r="F24" s="64"/>
      <c r="G24" s="64"/>
      <c r="H24" s="64"/>
      <c r="I24" s="64"/>
      <c r="J24" s="64"/>
      <c r="K24" s="64"/>
      <c r="L24" s="64"/>
      <c r="M24" s="64"/>
      <c r="N24" s="64"/>
      <c r="O24" s="64"/>
      <c r="P24" s="86" t="s">
        <v>204</v>
      </c>
    </row>
    <row r="25" spans="1:16" ht="15" x14ac:dyDescent="0.25">
      <c r="A25" s="64"/>
      <c r="B25" s="64" t="s">
        <v>94</v>
      </c>
      <c r="C25" s="64"/>
      <c r="D25" s="64"/>
      <c r="E25" s="64"/>
      <c r="F25" s="64"/>
      <c r="G25" s="64"/>
      <c r="H25" s="64"/>
      <c r="I25" s="64"/>
      <c r="J25" s="64"/>
      <c r="K25" s="64"/>
      <c r="L25" s="64"/>
      <c r="M25" s="64"/>
      <c r="N25" s="64"/>
      <c r="O25" s="64"/>
      <c r="P25" s="86" t="s">
        <v>205</v>
      </c>
    </row>
    <row r="26" spans="1:16" ht="15" x14ac:dyDescent="0.25">
      <c r="A26" s="64"/>
      <c r="B26" s="64" t="s">
        <v>95</v>
      </c>
      <c r="C26" s="64"/>
      <c r="D26" s="64"/>
      <c r="E26" s="64"/>
      <c r="F26" s="64"/>
      <c r="G26" s="64"/>
      <c r="H26" s="64"/>
      <c r="I26" s="64"/>
      <c r="J26" s="64"/>
      <c r="K26" s="64"/>
      <c r="L26" s="64"/>
      <c r="M26" s="64"/>
      <c r="N26" s="64"/>
      <c r="O26" s="64"/>
      <c r="P26" s="86" t="s">
        <v>206</v>
      </c>
    </row>
    <row r="27" spans="1:16" ht="15" x14ac:dyDescent="0.25">
      <c r="A27" s="64"/>
      <c r="B27" s="64" t="s">
        <v>96</v>
      </c>
      <c r="C27" s="64"/>
      <c r="D27" s="64"/>
      <c r="E27" s="64"/>
      <c r="F27" s="64"/>
      <c r="G27" s="64"/>
      <c r="H27" s="64"/>
      <c r="I27" s="64"/>
      <c r="J27" s="64"/>
      <c r="K27" s="64"/>
      <c r="L27" s="64"/>
      <c r="M27" s="64"/>
      <c r="N27" s="64"/>
      <c r="O27" s="64"/>
      <c r="P27" s="86" t="s">
        <v>207</v>
      </c>
    </row>
    <row r="28" spans="1:16" ht="15" x14ac:dyDescent="0.25">
      <c r="A28" s="64"/>
      <c r="B28" s="64" t="s">
        <v>97</v>
      </c>
      <c r="C28" s="64"/>
      <c r="D28" s="64"/>
      <c r="E28" s="64"/>
      <c r="F28" s="64"/>
      <c r="G28" s="64"/>
      <c r="H28" s="64"/>
      <c r="I28" s="64"/>
      <c r="J28" s="64"/>
      <c r="K28" s="64"/>
      <c r="L28" s="64"/>
      <c r="M28" s="64"/>
      <c r="N28" s="64"/>
      <c r="O28" s="64"/>
      <c r="P28" s="86" t="s">
        <v>208</v>
      </c>
    </row>
    <row r="29" spans="1:16" ht="15" x14ac:dyDescent="0.25">
      <c r="A29" s="64"/>
      <c r="B29" s="64" t="s">
        <v>98</v>
      </c>
      <c r="C29" s="64"/>
      <c r="D29" s="64"/>
      <c r="E29" s="64"/>
      <c r="F29" s="64"/>
      <c r="G29" s="64"/>
      <c r="H29" s="64"/>
      <c r="I29" s="64"/>
      <c r="J29" s="64"/>
      <c r="K29" s="64"/>
      <c r="L29" s="64"/>
      <c r="M29" s="64"/>
      <c r="N29" s="64"/>
      <c r="O29" s="64"/>
      <c r="P29" s="86" t="s">
        <v>209</v>
      </c>
    </row>
    <row r="30" spans="1:16" ht="15" x14ac:dyDescent="0.25">
      <c r="A30" s="64"/>
      <c r="B30" s="64" t="s">
        <v>99</v>
      </c>
      <c r="C30" s="64"/>
      <c r="D30" s="64"/>
      <c r="E30" s="64"/>
      <c r="F30" s="64"/>
      <c r="G30" s="64"/>
      <c r="H30" s="64"/>
      <c r="I30" s="64"/>
      <c r="J30" s="64"/>
      <c r="K30" s="64"/>
      <c r="L30" s="64"/>
      <c r="M30" s="64"/>
      <c r="N30" s="64"/>
      <c r="O30" s="64"/>
      <c r="P30" s="86" t="s">
        <v>210</v>
      </c>
    </row>
    <row r="31" spans="1:16" ht="15" x14ac:dyDescent="0.25">
      <c r="A31" s="64"/>
      <c r="B31" s="64" t="s">
        <v>100</v>
      </c>
      <c r="C31" s="64"/>
      <c r="D31" s="64"/>
      <c r="E31" s="64"/>
      <c r="F31" s="64"/>
      <c r="G31" s="64"/>
      <c r="H31" s="64"/>
      <c r="I31" s="64"/>
      <c r="J31" s="64"/>
      <c r="K31" s="64"/>
      <c r="L31" s="64"/>
      <c r="M31" s="64"/>
      <c r="N31" s="64"/>
      <c r="O31" s="64"/>
      <c r="P31" s="86" t="s">
        <v>211</v>
      </c>
    </row>
    <row r="32" spans="1:16" ht="15" x14ac:dyDescent="0.25">
      <c r="A32" s="64"/>
      <c r="B32" s="64" t="s">
        <v>101</v>
      </c>
      <c r="C32" s="64"/>
      <c r="D32" s="64"/>
      <c r="E32" s="64"/>
      <c r="F32" s="64"/>
      <c r="G32" s="64"/>
      <c r="H32" s="64"/>
      <c r="I32" s="64"/>
      <c r="J32" s="64"/>
      <c r="K32" s="64"/>
      <c r="L32" s="64"/>
      <c r="M32" s="64"/>
      <c r="N32" s="64"/>
      <c r="O32" s="64"/>
      <c r="P32" s="86" t="s">
        <v>212</v>
      </c>
    </row>
    <row r="33" spans="1:16" ht="15" x14ac:dyDescent="0.25">
      <c r="A33" s="64"/>
      <c r="B33" s="64" t="s">
        <v>102</v>
      </c>
      <c r="C33" s="64"/>
      <c r="D33" s="64"/>
      <c r="E33" s="64"/>
      <c r="F33" s="64"/>
      <c r="G33" s="64"/>
      <c r="H33" s="64"/>
      <c r="I33" s="64"/>
      <c r="J33" s="64"/>
      <c r="K33" s="64"/>
      <c r="L33" s="64"/>
      <c r="M33" s="64"/>
      <c r="N33" s="64"/>
      <c r="O33" s="64"/>
      <c r="P33"/>
    </row>
    <row r="34" spans="1:16" ht="15" x14ac:dyDescent="0.25">
      <c r="A34" s="64"/>
      <c r="B34" s="64"/>
      <c r="C34" s="64"/>
      <c r="D34" s="64"/>
      <c r="E34" s="64"/>
      <c r="F34" s="64"/>
      <c r="G34" s="64"/>
      <c r="H34" s="64"/>
      <c r="I34" s="64"/>
      <c r="J34" s="64"/>
      <c r="K34" s="64"/>
      <c r="L34" s="64"/>
      <c r="M34" s="64"/>
      <c r="N34" s="64"/>
      <c r="O34" s="64"/>
      <c r="P34" s="86" t="s">
        <v>213</v>
      </c>
    </row>
    <row r="35" spans="1:16" ht="15" x14ac:dyDescent="0.25">
      <c r="A35" s="64"/>
      <c r="B35" s="64" t="s">
        <v>103</v>
      </c>
      <c r="C35" s="64"/>
      <c r="D35" s="64"/>
      <c r="E35" s="64"/>
      <c r="F35" s="64"/>
      <c r="G35" s="64"/>
      <c r="H35" s="64"/>
      <c r="I35" s="64"/>
      <c r="J35" s="64"/>
      <c r="K35" s="64"/>
      <c r="L35" s="64"/>
      <c r="M35" s="64"/>
      <c r="N35" s="64"/>
      <c r="O35" s="64"/>
      <c r="P35" s="86" t="s">
        <v>214</v>
      </c>
    </row>
    <row r="36" spans="1:16" ht="15" x14ac:dyDescent="0.25">
      <c r="A36" s="64"/>
      <c r="B36" s="64" t="s">
        <v>104</v>
      </c>
      <c r="C36" s="64"/>
      <c r="D36" s="64"/>
      <c r="E36" s="64"/>
      <c r="F36" s="64"/>
      <c r="G36" s="64"/>
      <c r="H36" s="64"/>
      <c r="I36" s="64"/>
      <c r="J36" s="64"/>
      <c r="K36" s="64"/>
      <c r="L36" s="64"/>
      <c r="M36" s="64"/>
      <c r="N36" s="64"/>
      <c r="O36" s="64"/>
      <c r="P36" s="86" t="s">
        <v>91</v>
      </c>
    </row>
    <row r="37" spans="1:16" ht="15" x14ac:dyDescent="0.25">
      <c r="A37" s="64"/>
      <c r="B37" s="64"/>
      <c r="C37" s="64"/>
      <c r="D37" s="64"/>
      <c r="E37" s="64"/>
      <c r="F37" s="64"/>
      <c r="G37" s="64"/>
      <c r="H37" s="64"/>
      <c r="I37" s="64"/>
      <c r="J37" s="64"/>
      <c r="K37" s="64"/>
      <c r="L37" s="64"/>
      <c r="M37" s="64"/>
      <c r="N37" s="64"/>
      <c r="O37" s="64"/>
      <c r="P37" s="86" t="s">
        <v>215</v>
      </c>
    </row>
    <row r="38" spans="1:16" ht="15" x14ac:dyDescent="0.25">
      <c r="A38" s="64"/>
      <c r="B38" s="64" t="s">
        <v>105</v>
      </c>
      <c r="C38" s="64"/>
      <c r="D38" s="64"/>
      <c r="E38" s="64"/>
      <c r="F38" s="64"/>
      <c r="G38" s="64"/>
      <c r="H38" s="64"/>
      <c r="I38" s="64"/>
      <c r="J38" s="64"/>
      <c r="K38" s="64"/>
      <c r="L38" s="64"/>
      <c r="M38" s="64"/>
      <c r="N38" s="64"/>
      <c r="O38" s="64"/>
      <c r="P38" s="86" t="s">
        <v>216</v>
      </c>
    </row>
    <row r="39" spans="1:16" ht="15" x14ac:dyDescent="0.25">
      <c r="A39" s="64"/>
      <c r="B39" s="64" t="s">
        <v>106</v>
      </c>
      <c r="C39" s="64"/>
      <c r="D39" s="64"/>
      <c r="E39" s="64"/>
      <c r="F39" s="64"/>
      <c r="G39" s="64"/>
      <c r="H39" s="64"/>
      <c r="I39" s="64"/>
      <c r="J39" s="64"/>
      <c r="K39" s="64"/>
      <c r="L39" s="64"/>
      <c r="M39" s="64"/>
      <c r="N39" s="64"/>
      <c r="O39" s="64"/>
      <c r="P39" s="86" t="s">
        <v>217</v>
      </c>
    </row>
    <row r="40" spans="1:16" ht="15" x14ac:dyDescent="0.25">
      <c r="A40" s="64"/>
      <c r="B40" s="64" t="s">
        <v>107</v>
      </c>
      <c r="C40" s="64"/>
      <c r="D40" s="64"/>
      <c r="E40" s="64"/>
      <c r="F40" s="64"/>
      <c r="G40" s="64"/>
      <c r="H40" s="64"/>
      <c r="I40" s="64"/>
      <c r="J40" s="64"/>
      <c r="K40" s="64"/>
      <c r="L40" s="64"/>
      <c r="M40" s="64"/>
      <c r="N40" s="64"/>
      <c r="O40" s="64"/>
      <c r="P40" s="86" t="s">
        <v>218</v>
      </c>
    </row>
    <row r="41" spans="1:16" ht="15" x14ac:dyDescent="0.25">
      <c r="A41" s="64"/>
      <c r="B41" s="64" t="s">
        <v>108</v>
      </c>
      <c r="C41" s="64"/>
      <c r="D41" s="64"/>
      <c r="E41" s="64"/>
      <c r="F41" s="64"/>
      <c r="G41" s="64"/>
      <c r="H41" s="64"/>
      <c r="I41" s="64"/>
      <c r="J41" s="64"/>
      <c r="K41" s="64"/>
      <c r="L41" s="64"/>
      <c r="M41" s="64"/>
      <c r="N41" s="64"/>
      <c r="O41" s="64"/>
      <c r="P41" s="86" t="s">
        <v>219</v>
      </c>
    </row>
    <row r="42" spans="1:16" ht="15" x14ac:dyDescent="0.25">
      <c r="A42" s="64"/>
      <c r="B42" s="64" t="s">
        <v>109</v>
      </c>
      <c r="C42" s="64"/>
      <c r="D42" s="64"/>
      <c r="E42" s="64"/>
      <c r="F42" s="64"/>
      <c r="G42" s="64"/>
      <c r="H42" s="64"/>
      <c r="I42" s="64"/>
      <c r="J42" s="64"/>
      <c r="K42" s="64"/>
      <c r="L42" s="64"/>
      <c r="M42" s="64"/>
      <c r="N42" s="64"/>
      <c r="O42" s="64"/>
      <c r="P42" s="86" t="s">
        <v>220</v>
      </c>
    </row>
    <row r="43" spans="1:16" ht="15" x14ac:dyDescent="0.25">
      <c r="A43" s="64"/>
      <c r="B43" s="64" t="s">
        <v>110</v>
      </c>
      <c r="C43" s="64"/>
      <c r="D43" s="64"/>
      <c r="E43" s="64"/>
      <c r="F43" s="64"/>
      <c r="G43" s="64"/>
      <c r="H43" s="64"/>
      <c r="I43" s="64"/>
      <c r="J43" s="64"/>
      <c r="K43" s="64"/>
      <c r="L43" s="64"/>
      <c r="M43" s="64"/>
      <c r="N43" s="64"/>
      <c r="O43" s="64"/>
      <c r="P43" s="86" t="s">
        <v>221</v>
      </c>
    </row>
    <row r="44" spans="1:16" ht="15" x14ac:dyDescent="0.25">
      <c r="A44" s="64"/>
      <c r="B44" s="64" t="s">
        <v>111</v>
      </c>
      <c r="C44" s="64"/>
      <c r="D44" s="64"/>
      <c r="E44" s="64"/>
      <c r="F44" s="64"/>
      <c r="G44" s="64"/>
      <c r="H44" s="64"/>
      <c r="I44" s="64"/>
      <c r="J44" s="64"/>
      <c r="K44" s="64"/>
      <c r="L44" s="64"/>
      <c r="M44" s="64"/>
      <c r="N44" s="64"/>
      <c r="O44" s="64"/>
      <c r="P44" s="86" t="s">
        <v>222</v>
      </c>
    </row>
    <row r="45" spans="1:16" ht="15" x14ac:dyDescent="0.25">
      <c r="A45" s="64"/>
      <c r="B45" s="64" t="s">
        <v>112</v>
      </c>
      <c r="C45" s="64"/>
      <c r="D45" s="64"/>
      <c r="E45" s="64"/>
      <c r="F45" s="64"/>
      <c r="G45" s="64"/>
      <c r="H45" s="64"/>
      <c r="I45" s="64"/>
      <c r="J45" s="64"/>
      <c r="K45" s="64"/>
      <c r="L45" s="64"/>
      <c r="M45" s="64"/>
      <c r="N45" s="64"/>
      <c r="O45" s="64"/>
      <c r="P45" s="86" t="s">
        <v>223</v>
      </c>
    </row>
    <row r="46" spans="1:16" ht="15" x14ac:dyDescent="0.25">
      <c r="A46" s="64"/>
      <c r="B46" s="64" t="s">
        <v>113</v>
      </c>
      <c r="C46" s="64"/>
      <c r="D46" s="64"/>
      <c r="E46" s="64"/>
      <c r="F46" s="64"/>
      <c r="G46" s="64"/>
      <c r="H46" s="64"/>
      <c r="I46" s="64"/>
      <c r="J46" s="64"/>
      <c r="K46" s="64"/>
      <c r="L46" s="64"/>
      <c r="M46" s="64"/>
      <c r="N46" s="64"/>
      <c r="O46" s="64"/>
      <c r="P46" s="86" t="s">
        <v>224</v>
      </c>
    </row>
    <row r="47" spans="1:16" ht="15" x14ac:dyDescent="0.25">
      <c r="A47" s="64"/>
      <c r="B47" s="64" t="s">
        <v>114</v>
      </c>
      <c r="C47" s="64"/>
      <c r="D47" s="64"/>
      <c r="E47" s="64"/>
      <c r="F47" s="64"/>
      <c r="G47" s="64"/>
      <c r="H47" s="64"/>
      <c r="I47" s="64"/>
      <c r="J47" s="64"/>
      <c r="K47" s="64"/>
      <c r="L47" s="64"/>
      <c r="M47" s="64"/>
      <c r="N47" s="64"/>
      <c r="O47" s="64"/>
      <c r="P47" s="86" t="s">
        <v>225</v>
      </c>
    </row>
    <row r="48" spans="1:16" ht="15" x14ac:dyDescent="0.25">
      <c r="A48" s="64"/>
      <c r="B48" s="64" t="s">
        <v>115</v>
      </c>
      <c r="C48" s="64"/>
      <c r="D48" s="64"/>
      <c r="E48" s="64"/>
      <c r="F48" s="64"/>
      <c r="G48" s="64"/>
      <c r="H48" s="64"/>
      <c r="I48" s="64"/>
      <c r="J48" s="64"/>
      <c r="K48" s="64"/>
      <c r="L48" s="64"/>
      <c r="M48" s="64"/>
      <c r="N48" s="64"/>
      <c r="O48" s="64"/>
      <c r="P48" s="86" t="s">
        <v>226</v>
      </c>
    </row>
    <row r="49" spans="1:16" ht="15" x14ac:dyDescent="0.25">
      <c r="A49" s="64"/>
      <c r="B49" s="64"/>
      <c r="C49" s="64"/>
      <c r="D49" s="64"/>
      <c r="E49" s="64"/>
      <c r="F49" s="64"/>
      <c r="G49" s="64"/>
      <c r="H49" s="64"/>
      <c r="I49" s="64"/>
      <c r="J49" s="64"/>
      <c r="K49" s="64"/>
      <c r="L49" s="64"/>
      <c r="M49" s="64"/>
      <c r="N49" s="64"/>
      <c r="O49" s="64"/>
      <c r="P49" s="86" t="s">
        <v>227</v>
      </c>
    </row>
    <row r="50" spans="1:16" ht="15" x14ac:dyDescent="0.25">
      <c r="A50" s="64"/>
      <c r="B50" s="64" t="s">
        <v>116</v>
      </c>
      <c r="C50" s="64"/>
      <c r="D50" s="64"/>
      <c r="E50" s="64"/>
      <c r="F50" s="64"/>
      <c r="G50" s="64"/>
      <c r="H50" s="64"/>
      <c r="I50" s="64"/>
      <c r="J50" s="64"/>
      <c r="K50" s="64"/>
      <c r="L50" s="64"/>
      <c r="M50" s="64"/>
      <c r="N50" s="64"/>
      <c r="O50" s="64"/>
      <c r="P50" s="86" t="s">
        <v>228</v>
      </c>
    </row>
    <row r="51" spans="1:16" ht="15" x14ac:dyDescent="0.25">
      <c r="A51" s="64"/>
      <c r="B51" s="64" t="s">
        <v>117</v>
      </c>
      <c r="C51" s="64"/>
      <c r="D51" s="64"/>
      <c r="E51" s="64"/>
      <c r="F51" s="64"/>
      <c r="G51" s="64"/>
      <c r="H51" s="64"/>
      <c r="I51" s="64"/>
      <c r="J51" s="64"/>
      <c r="K51" s="64"/>
      <c r="L51" s="64"/>
      <c r="M51" s="64"/>
      <c r="N51" s="64"/>
      <c r="O51" s="64"/>
      <c r="P51" s="86" t="s">
        <v>229</v>
      </c>
    </row>
    <row r="52" spans="1:16" ht="15" x14ac:dyDescent="0.25">
      <c r="A52" s="64"/>
      <c r="B52" s="64" t="s">
        <v>118</v>
      </c>
      <c r="C52" s="64"/>
      <c r="D52" s="64"/>
      <c r="E52" s="64"/>
      <c r="F52" s="64"/>
      <c r="G52" s="64"/>
      <c r="H52" s="64"/>
      <c r="I52" s="64"/>
      <c r="J52" s="64"/>
      <c r="K52" s="64"/>
      <c r="L52" s="64"/>
      <c r="M52" s="64"/>
      <c r="N52" s="64"/>
      <c r="O52" s="64"/>
      <c r="P52" s="86" t="s">
        <v>230</v>
      </c>
    </row>
    <row r="53" spans="1:16" ht="15" x14ac:dyDescent="0.25">
      <c r="A53" s="64"/>
      <c r="B53" s="64" t="s">
        <v>119</v>
      </c>
      <c r="C53" s="64"/>
      <c r="D53" s="64"/>
      <c r="E53" s="64"/>
      <c r="F53" s="64"/>
      <c r="G53" s="64"/>
      <c r="H53" s="64"/>
      <c r="I53" s="64"/>
      <c r="J53" s="64"/>
      <c r="K53" s="64"/>
      <c r="L53" s="64"/>
      <c r="M53" s="64"/>
      <c r="N53" s="64"/>
      <c r="O53" s="64"/>
      <c r="P53" s="86" t="s">
        <v>231</v>
      </c>
    </row>
    <row r="54" spans="1:16" ht="15" x14ac:dyDescent="0.25">
      <c r="A54" s="64"/>
      <c r="B54" s="64" t="s">
        <v>120</v>
      </c>
      <c r="C54" s="64"/>
      <c r="D54" s="64"/>
      <c r="E54" s="64"/>
      <c r="F54" s="64"/>
      <c r="G54" s="64"/>
      <c r="H54" s="64"/>
      <c r="I54" s="64"/>
      <c r="J54" s="64"/>
      <c r="K54" s="64"/>
      <c r="L54" s="64"/>
      <c r="M54" s="64"/>
      <c r="N54" s="64"/>
      <c r="O54" s="64"/>
      <c r="P54"/>
    </row>
    <row r="55" spans="1:16" ht="15" x14ac:dyDescent="0.25">
      <c r="A55" s="64"/>
      <c r="B55" s="64" t="s">
        <v>121</v>
      </c>
      <c r="C55" s="64"/>
      <c r="D55" s="64"/>
      <c r="E55" s="64"/>
      <c r="F55" s="64"/>
      <c r="G55" s="64"/>
      <c r="H55" s="64"/>
      <c r="I55" s="64"/>
      <c r="J55" s="64"/>
      <c r="K55" s="64"/>
      <c r="L55" s="64"/>
      <c r="M55" s="64"/>
      <c r="N55" s="64"/>
      <c r="O55" s="64"/>
      <c r="P55" s="86" t="s">
        <v>105</v>
      </c>
    </row>
    <row r="56" spans="1:16" ht="15" x14ac:dyDescent="0.25">
      <c r="A56" s="64"/>
      <c r="B56" s="64" t="s">
        <v>122</v>
      </c>
      <c r="C56" s="64"/>
      <c r="D56" s="64"/>
      <c r="E56" s="64"/>
      <c r="F56" s="64"/>
      <c r="G56" s="64"/>
      <c r="H56" s="64"/>
      <c r="I56" s="64"/>
      <c r="J56" s="64"/>
      <c r="K56" s="64"/>
      <c r="L56" s="64"/>
      <c r="M56" s="64"/>
      <c r="N56" s="64"/>
      <c r="O56" s="64"/>
      <c r="P56" s="86" t="s">
        <v>232</v>
      </c>
    </row>
    <row r="57" spans="1:16" ht="15" x14ac:dyDescent="0.25">
      <c r="A57" s="64"/>
      <c r="B57" s="64"/>
      <c r="C57" s="64"/>
      <c r="D57" s="64"/>
      <c r="E57" s="64"/>
      <c r="F57" s="64"/>
      <c r="G57" s="64"/>
      <c r="H57" s="64"/>
      <c r="I57" s="64"/>
      <c r="J57" s="64"/>
      <c r="K57" s="64"/>
      <c r="L57" s="64"/>
      <c r="M57" s="64"/>
      <c r="N57" s="64"/>
      <c r="O57" s="64"/>
      <c r="P57" s="86" t="s">
        <v>233</v>
      </c>
    </row>
    <row r="58" spans="1:16" ht="15" x14ac:dyDescent="0.25">
      <c r="A58" s="64"/>
      <c r="B58" s="64" t="s">
        <v>123</v>
      </c>
      <c r="C58" s="64"/>
      <c r="D58" s="64"/>
      <c r="E58" s="64"/>
      <c r="F58" s="64"/>
      <c r="G58" s="64"/>
      <c r="H58" s="64"/>
      <c r="I58" s="64"/>
      <c r="J58" s="64"/>
      <c r="K58" s="64"/>
      <c r="L58" s="64"/>
      <c r="M58" s="64"/>
      <c r="N58" s="64"/>
      <c r="O58" s="64"/>
      <c r="P58" s="86" t="s">
        <v>234</v>
      </c>
    </row>
    <row r="59" spans="1:16" ht="15" x14ac:dyDescent="0.25">
      <c r="A59" s="64"/>
      <c r="B59" s="64" t="s">
        <v>124</v>
      </c>
      <c r="C59" s="64"/>
      <c r="D59" s="64"/>
      <c r="E59" s="64"/>
      <c r="F59" s="64"/>
      <c r="G59" s="64"/>
      <c r="H59" s="64"/>
      <c r="I59" s="64"/>
      <c r="J59" s="64"/>
      <c r="K59" s="64"/>
      <c r="L59" s="64"/>
      <c r="M59" s="64"/>
      <c r="N59" s="64"/>
      <c r="O59" s="64"/>
      <c r="P59" s="86" t="s">
        <v>235</v>
      </c>
    </row>
    <row r="60" spans="1:16" ht="15" x14ac:dyDescent="0.25">
      <c r="A60" s="64"/>
      <c r="B60" s="64" t="s">
        <v>125</v>
      </c>
      <c r="C60" s="64"/>
      <c r="D60" s="64"/>
      <c r="E60" s="64"/>
      <c r="F60" s="64"/>
      <c r="G60" s="64"/>
      <c r="H60" s="64"/>
      <c r="I60" s="64"/>
      <c r="J60" s="64"/>
      <c r="K60" s="64"/>
      <c r="L60" s="64"/>
      <c r="M60" s="64"/>
      <c r="N60" s="64"/>
      <c r="O60" s="64"/>
      <c r="P60" s="86" t="s">
        <v>236</v>
      </c>
    </row>
    <row r="61" spans="1:16" ht="15" x14ac:dyDescent="0.25">
      <c r="A61" s="64"/>
      <c r="B61" s="64" t="s">
        <v>126</v>
      </c>
      <c r="C61" s="64"/>
      <c r="D61" s="64"/>
      <c r="E61" s="64"/>
      <c r="F61" s="64"/>
      <c r="G61" s="64"/>
      <c r="H61" s="64"/>
      <c r="I61" s="64"/>
      <c r="J61" s="64"/>
      <c r="K61" s="64"/>
      <c r="L61" s="64"/>
      <c r="M61" s="64"/>
      <c r="N61" s="64"/>
      <c r="O61" s="64"/>
      <c r="P61" s="86" t="s">
        <v>237</v>
      </c>
    </row>
    <row r="62" spans="1:16" ht="15" x14ac:dyDescent="0.25">
      <c r="A62" s="64"/>
      <c r="B62" s="64" t="s">
        <v>127</v>
      </c>
      <c r="C62" s="64"/>
      <c r="D62" s="64"/>
      <c r="E62" s="64"/>
      <c r="F62" s="64"/>
      <c r="G62" s="64"/>
      <c r="H62" s="64"/>
      <c r="I62" s="64"/>
      <c r="J62" s="64"/>
      <c r="K62" s="64"/>
      <c r="L62" s="64"/>
      <c r="M62" s="64"/>
      <c r="N62" s="64"/>
      <c r="O62" s="64"/>
      <c r="P62" s="86" t="s">
        <v>238</v>
      </c>
    </row>
    <row r="63" spans="1:16" ht="15" x14ac:dyDescent="0.25">
      <c r="A63" s="64"/>
      <c r="B63" s="64"/>
      <c r="C63" s="64"/>
      <c r="D63" s="64"/>
      <c r="E63" s="64"/>
      <c r="F63" s="64"/>
      <c r="G63" s="64"/>
      <c r="H63" s="64"/>
      <c r="I63" s="64"/>
      <c r="J63" s="64"/>
      <c r="K63" s="64"/>
      <c r="L63" s="64"/>
      <c r="M63" s="64"/>
      <c r="N63" s="64"/>
      <c r="O63" s="64"/>
      <c r="P63" s="86" t="s">
        <v>239</v>
      </c>
    </row>
    <row r="64" spans="1:16" ht="15" x14ac:dyDescent="0.25">
      <c r="A64" s="64"/>
      <c r="B64" s="64" t="s">
        <v>128</v>
      </c>
      <c r="C64" s="64"/>
      <c r="D64" s="64"/>
      <c r="E64" s="64"/>
      <c r="F64" s="64"/>
      <c r="G64" s="64"/>
      <c r="H64" s="64"/>
      <c r="I64" s="64"/>
      <c r="J64" s="64"/>
      <c r="K64" s="64"/>
      <c r="L64" s="64"/>
      <c r="M64" s="64"/>
      <c r="N64" s="64"/>
      <c r="O64" s="64"/>
      <c r="P64" s="86" t="s">
        <v>240</v>
      </c>
    </row>
    <row r="65" spans="1:16" ht="15" x14ac:dyDescent="0.25">
      <c r="A65" s="64"/>
      <c r="B65" s="64" t="s">
        <v>129</v>
      </c>
      <c r="C65" s="64"/>
      <c r="D65" s="64"/>
      <c r="E65" s="64"/>
      <c r="F65" s="64"/>
      <c r="G65" s="64"/>
      <c r="H65" s="64"/>
      <c r="I65" s="64"/>
      <c r="J65" s="64"/>
      <c r="K65" s="64"/>
      <c r="L65" s="64"/>
      <c r="M65" s="64"/>
      <c r="N65" s="64"/>
      <c r="O65" s="64"/>
      <c r="P65" s="86" t="s">
        <v>241</v>
      </c>
    </row>
    <row r="66" spans="1:16" ht="15" x14ac:dyDescent="0.25">
      <c r="A66" s="64"/>
      <c r="B66" s="64" t="s">
        <v>130</v>
      </c>
      <c r="C66" s="64"/>
      <c r="D66" s="64"/>
      <c r="E66" s="64"/>
      <c r="F66" s="64"/>
      <c r="G66" s="64"/>
      <c r="H66" s="64"/>
      <c r="I66" s="64"/>
      <c r="J66" s="64"/>
      <c r="K66" s="64"/>
      <c r="L66" s="64"/>
      <c r="M66" s="64"/>
      <c r="N66" s="64"/>
      <c r="O66" s="64"/>
      <c r="P66" s="86" t="s">
        <v>242</v>
      </c>
    </row>
    <row r="67" spans="1:16" ht="15" x14ac:dyDescent="0.25">
      <c r="A67" s="64"/>
      <c r="B67" s="64" t="s">
        <v>131</v>
      </c>
      <c r="C67" s="64"/>
      <c r="D67" s="64"/>
      <c r="E67" s="64"/>
      <c r="F67" s="64"/>
      <c r="G67" s="64"/>
      <c r="H67" s="64"/>
      <c r="I67" s="64"/>
      <c r="J67" s="64"/>
      <c r="K67" s="64"/>
      <c r="L67" s="64"/>
      <c r="M67" s="64"/>
      <c r="N67" s="64"/>
      <c r="O67" s="64"/>
      <c r="P67"/>
    </row>
    <row r="68" spans="1:16" ht="15" x14ac:dyDescent="0.25">
      <c r="A68" s="64"/>
      <c r="B68" s="64" t="s">
        <v>132</v>
      </c>
      <c r="C68" s="64"/>
      <c r="D68" s="64"/>
      <c r="E68" s="64"/>
      <c r="F68" s="64"/>
      <c r="G68" s="64"/>
      <c r="H68" s="64"/>
      <c r="I68" s="64"/>
      <c r="J68" s="64"/>
      <c r="K68" s="64"/>
      <c r="L68" s="64"/>
      <c r="M68" s="64"/>
      <c r="N68" s="64"/>
      <c r="O68" s="64"/>
      <c r="P68" s="86" t="s">
        <v>243</v>
      </c>
    </row>
    <row r="69" spans="1:16" ht="15" x14ac:dyDescent="0.25">
      <c r="A69" s="64"/>
      <c r="B69" s="64" t="s">
        <v>133</v>
      </c>
      <c r="C69" s="64"/>
      <c r="D69" s="64"/>
      <c r="E69" s="64"/>
      <c r="F69" s="64"/>
      <c r="G69" s="64"/>
      <c r="H69" s="64"/>
      <c r="I69" s="64"/>
      <c r="J69" s="64"/>
      <c r="K69" s="64"/>
      <c r="L69" s="64"/>
      <c r="M69" s="64"/>
      <c r="N69" s="64"/>
      <c r="O69" s="64"/>
      <c r="P69"/>
    </row>
    <row r="70" spans="1:16" ht="15" x14ac:dyDescent="0.25">
      <c r="A70" s="64"/>
      <c r="B70" s="64"/>
      <c r="C70" s="64"/>
      <c r="D70" s="64"/>
      <c r="E70" s="64"/>
      <c r="F70" s="64"/>
      <c r="G70" s="64"/>
      <c r="H70" s="64"/>
      <c r="I70" s="64"/>
      <c r="J70" s="64"/>
      <c r="K70" s="64"/>
      <c r="L70" s="64"/>
      <c r="M70" s="64"/>
      <c r="N70" s="64"/>
      <c r="O70" s="64"/>
      <c r="P70" s="86" t="s">
        <v>244</v>
      </c>
    </row>
    <row r="71" spans="1:16" ht="15" x14ac:dyDescent="0.25">
      <c r="A71" s="64"/>
      <c r="B71" s="64" t="s">
        <v>134</v>
      </c>
      <c r="C71" s="64"/>
      <c r="D71" s="64"/>
      <c r="E71" s="64"/>
      <c r="F71" s="64"/>
      <c r="G71" s="64"/>
      <c r="H71" s="64"/>
      <c r="I71" s="64"/>
      <c r="J71" s="64"/>
      <c r="K71" s="64"/>
      <c r="L71" s="64"/>
      <c r="M71" s="64"/>
      <c r="N71" s="64"/>
      <c r="O71" s="64"/>
      <c r="P71" s="86" t="s">
        <v>245</v>
      </c>
    </row>
    <row r="72" spans="1:16" ht="15" x14ac:dyDescent="0.25">
      <c r="A72" s="64"/>
      <c r="B72" s="64" t="s">
        <v>135</v>
      </c>
      <c r="C72" s="64"/>
      <c r="D72" s="64"/>
      <c r="E72" s="64"/>
      <c r="F72" s="64"/>
      <c r="G72" s="64"/>
      <c r="H72" s="64"/>
      <c r="I72" s="64"/>
      <c r="J72" s="64"/>
      <c r="K72" s="64"/>
      <c r="L72" s="64"/>
      <c r="M72" s="64"/>
      <c r="N72" s="64"/>
      <c r="O72" s="64"/>
      <c r="P72" s="86" t="s">
        <v>246</v>
      </c>
    </row>
    <row r="73" spans="1:16" ht="15" x14ac:dyDescent="0.25">
      <c r="A73" s="64"/>
      <c r="B73" s="64" t="s">
        <v>136</v>
      </c>
      <c r="C73" s="64"/>
      <c r="D73" s="64"/>
      <c r="E73" s="64"/>
      <c r="F73" s="64"/>
      <c r="G73" s="64"/>
      <c r="H73" s="64"/>
      <c r="I73" s="64"/>
      <c r="J73" s="64"/>
      <c r="K73" s="64"/>
      <c r="L73" s="64"/>
      <c r="M73" s="64"/>
      <c r="N73" s="64"/>
      <c r="O73" s="64"/>
      <c r="P73" s="86" t="s">
        <v>247</v>
      </c>
    </row>
    <row r="74" spans="1:16" ht="15" x14ac:dyDescent="0.25">
      <c r="A74" s="64"/>
      <c r="B74" s="64" t="s">
        <v>137</v>
      </c>
      <c r="C74" s="64"/>
      <c r="D74" s="64"/>
      <c r="E74" s="64"/>
      <c r="F74" s="64"/>
      <c r="G74" s="64"/>
      <c r="H74" s="64"/>
      <c r="I74" s="64"/>
      <c r="J74" s="64"/>
      <c r="K74" s="64"/>
      <c r="L74" s="64"/>
      <c r="M74" s="64"/>
      <c r="N74" s="64"/>
      <c r="O74" s="64"/>
      <c r="P74" s="86" t="s">
        <v>248</v>
      </c>
    </row>
    <row r="75" spans="1:16" ht="15" x14ac:dyDescent="0.25">
      <c r="A75" s="64"/>
      <c r="B75" s="64"/>
      <c r="C75" s="64"/>
      <c r="D75" s="64"/>
      <c r="E75" s="64"/>
      <c r="F75" s="64"/>
      <c r="G75" s="64"/>
      <c r="H75" s="64"/>
      <c r="I75" s="64"/>
      <c r="J75" s="64"/>
      <c r="K75" s="64"/>
      <c r="L75" s="64"/>
      <c r="M75" s="64"/>
      <c r="N75" s="64"/>
      <c r="O75" s="64"/>
      <c r="P75" s="86" t="s">
        <v>249</v>
      </c>
    </row>
    <row r="76" spans="1:16" ht="15" x14ac:dyDescent="0.25">
      <c r="A76" s="64"/>
      <c r="B76" s="64" t="s">
        <v>138</v>
      </c>
      <c r="C76" s="64"/>
      <c r="D76" s="64"/>
      <c r="E76" s="64"/>
      <c r="F76" s="64"/>
      <c r="G76" s="64"/>
      <c r="H76" s="64"/>
      <c r="I76" s="64"/>
      <c r="J76" s="64"/>
      <c r="K76" s="64"/>
      <c r="L76" s="64"/>
      <c r="M76" s="64"/>
      <c r="N76" s="64"/>
      <c r="O76" s="64"/>
      <c r="P76" s="86" t="s">
        <v>250</v>
      </c>
    </row>
    <row r="77" spans="1:16" ht="15" x14ac:dyDescent="0.25">
      <c r="A77" s="64"/>
      <c r="B77" s="64" t="s">
        <v>139</v>
      </c>
      <c r="C77" s="64"/>
      <c r="D77" s="64"/>
      <c r="E77" s="64"/>
      <c r="F77" s="64"/>
      <c r="G77" s="64"/>
      <c r="H77" s="64"/>
      <c r="I77" s="64"/>
      <c r="J77" s="64"/>
      <c r="K77" s="64"/>
      <c r="L77" s="64"/>
      <c r="M77" s="64"/>
      <c r="N77" s="64"/>
      <c r="O77" s="64"/>
      <c r="P77" s="86" t="s">
        <v>251</v>
      </c>
    </row>
    <row r="78" spans="1:16" ht="15" x14ac:dyDescent="0.25">
      <c r="A78" s="64"/>
      <c r="B78" s="64" t="s">
        <v>140</v>
      </c>
      <c r="C78" s="64"/>
      <c r="D78" s="64"/>
      <c r="E78" s="64"/>
      <c r="F78" s="64"/>
      <c r="G78" s="64"/>
      <c r="H78" s="64"/>
      <c r="I78" s="64"/>
      <c r="J78" s="64"/>
      <c r="K78" s="64"/>
      <c r="L78" s="64"/>
      <c r="M78" s="64"/>
      <c r="N78" s="64"/>
      <c r="O78" s="64"/>
      <c r="P78" s="86" t="s">
        <v>252</v>
      </c>
    </row>
    <row r="79" spans="1:16" ht="15" x14ac:dyDescent="0.25">
      <c r="A79" s="64"/>
      <c r="B79" s="64" t="s">
        <v>141</v>
      </c>
      <c r="C79" s="64"/>
      <c r="D79" s="64"/>
      <c r="E79" s="64"/>
      <c r="F79" s="64"/>
      <c r="G79" s="64"/>
      <c r="H79" s="64"/>
      <c r="I79" s="64"/>
      <c r="J79" s="64"/>
      <c r="K79" s="64"/>
      <c r="L79" s="64"/>
      <c r="M79" s="64"/>
      <c r="N79" s="64"/>
      <c r="O79" s="64"/>
      <c r="P79" s="86" t="s">
        <v>253</v>
      </c>
    </row>
    <row r="80" spans="1:16" ht="15" x14ac:dyDescent="0.25">
      <c r="A80" s="64"/>
      <c r="B80" s="64" t="s">
        <v>142</v>
      </c>
      <c r="C80" s="64"/>
      <c r="D80" s="64"/>
      <c r="E80" s="64"/>
      <c r="F80" s="64"/>
      <c r="G80" s="64"/>
      <c r="H80" s="64"/>
      <c r="I80" s="64"/>
      <c r="J80" s="64"/>
      <c r="K80" s="64"/>
      <c r="L80" s="64"/>
      <c r="M80" s="64"/>
      <c r="N80" s="64"/>
      <c r="O80" s="64"/>
      <c r="P80" s="86" t="s">
        <v>254</v>
      </c>
    </row>
    <row r="81" spans="1:16" ht="15" x14ac:dyDescent="0.25">
      <c r="A81" s="64"/>
      <c r="B81" s="64" t="s">
        <v>143</v>
      </c>
      <c r="C81" s="64"/>
      <c r="D81" s="64"/>
      <c r="E81" s="64"/>
      <c r="F81" s="64"/>
      <c r="G81" s="64"/>
      <c r="H81" s="64"/>
      <c r="I81" s="64"/>
      <c r="J81" s="64"/>
      <c r="K81" s="64"/>
      <c r="L81" s="64"/>
      <c r="M81" s="64"/>
      <c r="N81" s="64"/>
      <c r="O81" s="64"/>
      <c r="P81"/>
    </row>
    <row r="82" spans="1:16" ht="15" x14ac:dyDescent="0.25">
      <c r="A82" s="64"/>
      <c r="B82" s="64" t="s">
        <v>144</v>
      </c>
      <c r="C82" s="64"/>
      <c r="D82" s="64"/>
      <c r="E82" s="64"/>
      <c r="F82" s="64"/>
      <c r="G82" s="64"/>
      <c r="H82" s="64"/>
      <c r="I82" s="64"/>
      <c r="J82" s="64"/>
      <c r="K82" s="64"/>
      <c r="L82" s="64"/>
      <c r="M82" s="64"/>
      <c r="N82" s="64"/>
      <c r="O82" s="64"/>
      <c r="P82" s="86" t="s">
        <v>255</v>
      </c>
    </row>
    <row r="83" spans="1:16" ht="15" x14ac:dyDescent="0.25">
      <c r="A83" s="64"/>
      <c r="B83" s="64" t="s">
        <v>145</v>
      </c>
      <c r="C83" s="64"/>
      <c r="D83" s="64"/>
      <c r="E83" s="64"/>
      <c r="F83" s="64"/>
      <c r="G83" s="64"/>
      <c r="H83" s="64"/>
      <c r="I83" s="64"/>
      <c r="J83" s="64"/>
      <c r="K83" s="64"/>
      <c r="L83" s="64"/>
      <c r="M83" s="64"/>
      <c r="N83" s="64"/>
      <c r="O83" s="64"/>
      <c r="P83" s="86" t="s">
        <v>256</v>
      </c>
    </row>
    <row r="84" spans="1:16" ht="15" x14ac:dyDescent="0.25">
      <c r="A84" s="64"/>
      <c r="B84" s="64" t="s">
        <v>146</v>
      </c>
      <c r="C84" s="64"/>
      <c r="D84" s="64"/>
      <c r="E84" s="64"/>
      <c r="F84" s="64"/>
      <c r="G84" s="64"/>
      <c r="H84" s="64"/>
      <c r="I84" s="64"/>
      <c r="J84" s="64"/>
      <c r="K84" s="64"/>
      <c r="L84" s="64"/>
      <c r="M84" s="64"/>
      <c r="N84" s="64"/>
      <c r="O84" s="64"/>
      <c r="P84" s="86" t="s">
        <v>257</v>
      </c>
    </row>
    <row r="85" spans="1:16" ht="15" x14ac:dyDescent="0.25">
      <c r="A85" s="64"/>
      <c r="B85" s="64" t="s">
        <v>147</v>
      </c>
      <c r="C85" s="64"/>
      <c r="D85" s="64"/>
      <c r="E85" s="64"/>
      <c r="F85" s="64"/>
      <c r="G85" s="64"/>
      <c r="H85" s="64"/>
      <c r="I85" s="64"/>
      <c r="J85" s="64"/>
      <c r="K85" s="64"/>
      <c r="L85" s="64"/>
      <c r="M85" s="64"/>
      <c r="N85" s="64"/>
      <c r="O85" s="64"/>
      <c r="P85" s="86" t="s">
        <v>258</v>
      </c>
    </row>
    <row r="86" spans="1:16" ht="15" x14ac:dyDescent="0.25">
      <c r="A86" s="64"/>
      <c r="B86" s="64" t="s">
        <v>148</v>
      </c>
      <c r="C86" s="64"/>
      <c r="D86" s="64"/>
      <c r="E86" s="64"/>
      <c r="F86" s="64"/>
      <c r="G86" s="64"/>
      <c r="H86" s="64"/>
      <c r="I86" s="64"/>
      <c r="J86" s="64"/>
      <c r="K86" s="64"/>
      <c r="L86" s="64"/>
      <c r="M86" s="64"/>
      <c r="N86" s="64"/>
      <c r="O86" s="64"/>
      <c r="P86" s="86" t="s">
        <v>259</v>
      </c>
    </row>
    <row r="87" spans="1:16" ht="15" x14ac:dyDescent="0.25">
      <c r="A87" s="64"/>
      <c r="B87" s="64" t="s">
        <v>149</v>
      </c>
      <c r="C87" s="64"/>
      <c r="D87" s="64"/>
      <c r="E87" s="64"/>
      <c r="F87" s="64"/>
      <c r="G87" s="64"/>
      <c r="H87" s="64"/>
      <c r="I87" s="64"/>
      <c r="J87" s="64"/>
      <c r="K87" s="64"/>
      <c r="L87" s="64"/>
      <c r="M87" s="64"/>
      <c r="N87" s="64"/>
      <c r="O87" s="64"/>
      <c r="P87"/>
    </row>
    <row r="88" spans="1:16" ht="15" x14ac:dyDescent="0.25">
      <c r="A88" s="64"/>
      <c r="B88" s="64" t="s">
        <v>150</v>
      </c>
      <c r="C88" s="64"/>
      <c r="D88" s="64"/>
      <c r="E88" s="64"/>
      <c r="F88" s="64"/>
      <c r="G88" s="64"/>
      <c r="H88" s="64"/>
      <c r="I88" s="64"/>
      <c r="J88" s="64"/>
      <c r="K88" s="64"/>
      <c r="L88" s="64"/>
      <c r="M88" s="64"/>
      <c r="N88" s="64"/>
      <c r="O88" s="64"/>
      <c r="P88" s="86" t="s">
        <v>138</v>
      </c>
    </row>
    <row r="89" spans="1:16" ht="15" x14ac:dyDescent="0.25">
      <c r="A89" s="64"/>
      <c r="B89" s="64" t="s">
        <v>151</v>
      </c>
      <c r="C89" s="64"/>
      <c r="D89" s="64"/>
      <c r="E89" s="64"/>
      <c r="F89" s="64"/>
      <c r="G89" s="64"/>
      <c r="H89" s="64"/>
      <c r="I89" s="64"/>
      <c r="J89" s="64"/>
      <c r="K89" s="64"/>
      <c r="L89" s="64"/>
      <c r="M89" s="64"/>
      <c r="N89" s="64"/>
      <c r="O89" s="64"/>
      <c r="P89" s="86" t="s">
        <v>260</v>
      </c>
    </row>
    <row r="90" spans="1:16" ht="15" x14ac:dyDescent="0.25">
      <c r="A90" s="64"/>
      <c r="B90" s="64" t="s">
        <v>152</v>
      </c>
      <c r="C90" s="64"/>
      <c r="D90" s="64"/>
      <c r="E90" s="64"/>
      <c r="F90" s="64"/>
      <c r="G90" s="64"/>
      <c r="H90" s="64"/>
      <c r="I90" s="64"/>
      <c r="J90" s="64"/>
      <c r="K90" s="64"/>
      <c r="L90" s="64"/>
      <c r="M90" s="64"/>
      <c r="N90" s="64"/>
      <c r="O90" s="64"/>
      <c r="P90" s="86" t="s">
        <v>261</v>
      </c>
    </row>
    <row r="91" spans="1:16" ht="15" x14ac:dyDescent="0.25">
      <c r="A91" s="64"/>
      <c r="B91" s="64" t="s">
        <v>153</v>
      </c>
      <c r="C91" s="64"/>
      <c r="D91" s="64"/>
      <c r="E91" s="64"/>
      <c r="F91" s="64"/>
      <c r="G91" s="64"/>
      <c r="H91" s="64"/>
      <c r="I91" s="64"/>
      <c r="J91" s="64"/>
      <c r="K91" s="64"/>
      <c r="L91" s="64"/>
      <c r="M91" s="64"/>
      <c r="N91" s="64"/>
      <c r="O91" s="64"/>
      <c r="P91" s="86" t="s">
        <v>262</v>
      </c>
    </row>
    <row r="92" spans="1:16" ht="15" x14ac:dyDescent="0.25">
      <c r="A92" s="64"/>
      <c r="B92" s="64" t="s">
        <v>154</v>
      </c>
      <c r="C92" s="64"/>
      <c r="D92" s="64"/>
      <c r="E92" s="64"/>
      <c r="F92" s="64"/>
      <c r="G92" s="64"/>
      <c r="H92" s="64"/>
      <c r="I92" s="64"/>
      <c r="J92" s="64"/>
      <c r="K92" s="64"/>
      <c r="L92" s="64"/>
      <c r="M92" s="64"/>
      <c r="N92" s="64"/>
      <c r="O92" s="64"/>
      <c r="P92" s="86" t="s">
        <v>263</v>
      </c>
    </row>
    <row r="93" spans="1:16" ht="15" x14ac:dyDescent="0.25">
      <c r="A93" s="64"/>
      <c r="B93" s="64" t="s">
        <v>155</v>
      </c>
      <c r="C93" s="64"/>
      <c r="D93" s="64"/>
      <c r="E93" s="64"/>
      <c r="F93" s="64"/>
      <c r="G93" s="64"/>
      <c r="H93" s="64"/>
      <c r="I93" s="64"/>
      <c r="J93" s="64"/>
      <c r="K93" s="64"/>
      <c r="L93" s="64"/>
      <c r="M93" s="64"/>
      <c r="N93" s="64"/>
      <c r="O93" s="64"/>
      <c r="P93" s="86" t="s">
        <v>264</v>
      </c>
    </row>
    <row r="94" spans="1:16" ht="15" x14ac:dyDescent="0.25">
      <c r="A94" s="64"/>
      <c r="B94" s="64" t="s">
        <v>156</v>
      </c>
      <c r="C94" s="64"/>
      <c r="D94" s="64"/>
      <c r="E94" s="64"/>
      <c r="F94" s="64"/>
      <c r="G94" s="64"/>
      <c r="H94" s="64"/>
      <c r="I94" s="64"/>
      <c r="J94" s="64"/>
      <c r="K94" s="64"/>
      <c r="L94" s="64"/>
      <c r="M94" s="64"/>
      <c r="N94" s="64"/>
      <c r="O94" s="64"/>
      <c r="P94" s="86" t="s">
        <v>265</v>
      </c>
    </row>
    <row r="95" spans="1:16" ht="15" x14ac:dyDescent="0.25">
      <c r="A95" s="64"/>
      <c r="B95" s="64"/>
      <c r="C95" s="64"/>
      <c r="D95" s="64"/>
      <c r="E95" s="64"/>
      <c r="F95" s="64"/>
      <c r="G95" s="64"/>
      <c r="H95" s="64"/>
      <c r="I95" s="64"/>
      <c r="J95" s="64"/>
      <c r="K95" s="64"/>
      <c r="L95" s="64"/>
      <c r="M95" s="64"/>
      <c r="N95" s="64"/>
      <c r="O95" s="64"/>
      <c r="P95" s="86" t="s">
        <v>266</v>
      </c>
    </row>
    <row r="96" spans="1:16" ht="15" x14ac:dyDescent="0.25">
      <c r="A96" s="64"/>
      <c r="B96" s="64" t="s">
        <v>157</v>
      </c>
      <c r="C96" s="64"/>
      <c r="D96" s="64"/>
      <c r="E96" s="64"/>
      <c r="F96" s="64"/>
      <c r="G96" s="64"/>
      <c r="H96" s="64"/>
      <c r="I96" s="64"/>
      <c r="J96" s="64"/>
      <c r="K96" s="64"/>
      <c r="L96" s="64"/>
      <c r="M96" s="64"/>
      <c r="N96" s="64"/>
      <c r="O96" s="64"/>
      <c r="P96" s="86" t="s">
        <v>267</v>
      </c>
    </row>
    <row r="97" spans="1:16" ht="15" x14ac:dyDescent="0.25">
      <c r="A97" s="64"/>
      <c r="B97" s="64" t="s">
        <v>158</v>
      </c>
      <c r="C97" s="64"/>
      <c r="D97" s="64"/>
      <c r="E97" s="64"/>
      <c r="F97" s="64"/>
      <c r="G97" s="64"/>
      <c r="H97" s="64"/>
      <c r="I97" s="64"/>
      <c r="J97" s="64"/>
      <c r="K97" s="64"/>
      <c r="L97" s="64"/>
      <c r="M97" s="64"/>
      <c r="N97" s="64"/>
      <c r="O97" s="64"/>
      <c r="P97" s="86" t="s">
        <v>268</v>
      </c>
    </row>
    <row r="98" spans="1:16" ht="15" x14ac:dyDescent="0.25">
      <c r="A98" s="64"/>
      <c r="B98" s="64" t="s">
        <v>159</v>
      </c>
      <c r="C98" s="64"/>
      <c r="D98" s="64"/>
      <c r="E98" s="64"/>
      <c r="F98" s="64"/>
      <c r="G98" s="64"/>
      <c r="H98" s="64"/>
      <c r="I98" s="64"/>
      <c r="J98" s="64"/>
      <c r="K98" s="64"/>
      <c r="L98" s="64"/>
      <c r="M98" s="64"/>
      <c r="N98" s="64"/>
      <c r="O98" s="64"/>
      <c r="P98" s="86" t="s">
        <v>269</v>
      </c>
    </row>
    <row r="99" spans="1:16" ht="15" x14ac:dyDescent="0.25">
      <c r="A99" s="64"/>
      <c r="B99" s="64" t="s">
        <v>160</v>
      </c>
      <c r="C99" s="64"/>
      <c r="D99" s="64"/>
      <c r="E99" s="64"/>
      <c r="F99" s="64"/>
      <c r="G99" s="64"/>
      <c r="H99" s="64"/>
      <c r="I99" s="64"/>
      <c r="J99" s="64"/>
      <c r="K99" s="64"/>
      <c r="L99" s="64"/>
      <c r="M99" s="64"/>
      <c r="N99" s="64"/>
      <c r="O99" s="64"/>
      <c r="P99" s="86" t="s">
        <v>270</v>
      </c>
    </row>
    <row r="100" spans="1:16" ht="15" x14ac:dyDescent="0.25">
      <c r="A100" s="64"/>
      <c r="B100" s="64" t="s">
        <v>161</v>
      </c>
      <c r="C100" s="64"/>
      <c r="D100" s="64"/>
      <c r="E100" s="64"/>
      <c r="F100" s="64"/>
      <c r="G100" s="64"/>
      <c r="H100" s="64"/>
      <c r="I100" s="64"/>
      <c r="J100" s="64"/>
      <c r="K100" s="64"/>
      <c r="L100" s="64"/>
      <c r="M100" s="64"/>
      <c r="N100" s="64"/>
      <c r="O100" s="64"/>
      <c r="P100" s="86" t="s">
        <v>271</v>
      </c>
    </row>
    <row r="101" spans="1:16" ht="15" x14ac:dyDescent="0.25">
      <c r="A101" s="64"/>
      <c r="B101" s="64" t="s">
        <v>162</v>
      </c>
      <c r="C101" s="64"/>
      <c r="D101" s="64"/>
      <c r="E101" s="64"/>
      <c r="F101" s="64"/>
      <c r="G101" s="64"/>
      <c r="H101" s="64"/>
      <c r="I101" s="64"/>
      <c r="J101" s="64"/>
      <c r="K101" s="64"/>
      <c r="L101" s="64"/>
      <c r="M101" s="64"/>
      <c r="N101" s="64"/>
      <c r="O101" s="64"/>
      <c r="P101" s="86" t="s">
        <v>272</v>
      </c>
    </row>
    <row r="102" spans="1:16" ht="15" x14ac:dyDescent="0.25">
      <c r="A102" s="64"/>
      <c r="B102" s="64"/>
      <c r="C102" s="64"/>
      <c r="D102" s="64"/>
      <c r="E102" s="64"/>
      <c r="F102" s="64"/>
      <c r="G102" s="64"/>
      <c r="H102" s="64"/>
      <c r="I102" s="64"/>
      <c r="J102" s="64"/>
      <c r="K102" s="64"/>
      <c r="L102" s="64"/>
      <c r="M102" s="64"/>
      <c r="N102" s="64"/>
      <c r="O102" s="64"/>
      <c r="P102" s="86" t="s">
        <v>273</v>
      </c>
    </row>
    <row r="103" spans="1:16" ht="15" x14ac:dyDescent="0.25">
      <c r="A103" s="64"/>
      <c r="B103" s="64" t="s">
        <v>163</v>
      </c>
      <c r="C103" s="64"/>
      <c r="D103" s="64"/>
      <c r="E103" s="64"/>
      <c r="F103" s="64"/>
      <c r="G103" s="64"/>
      <c r="H103" s="64"/>
      <c r="I103" s="64"/>
      <c r="J103" s="64"/>
      <c r="K103" s="64"/>
      <c r="L103" s="64"/>
      <c r="M103" s="64"/>
      <c r="N103" s="64"/>
      <c r="O103" s="64"/>
      <c r="P103" s="86" t="s">
        <v>274</v>
      </c>
    </row>
    <row r="104" spans="1:16" ht="15" x14ac:dyDescent="0.25">
      <c r="A104" s="64"/>
      <c r="B104" s="64" t="s">
        <v>164</v>
      </c>
      <c r="C104" s="64"/>
      <c r="D104" s="64"/>
      <c r="E104" s="64"/>
      <c r="F104" s="64"/>
      <c r="G104" s="64"/>
      <c r="H104" s="64"/>
      <c r="I104" s="64"/>
      <c r="J104" s="64"/>
      <c r="K104" s="64"/>
      <c r="L104" s="64"/>
      <c r="M104" s="64"/>
      <c r="N104" s="64"/>
      <c r="O104" s="64"/>
      <c r="P104" s="86" t="s">
        <v>275</v>
      </c>
    </row>
    <row r="105" spans="1:16" ht="15" x14ac:dyDescent="0.25">
      <c r="A105" s="64"/>
      <c r="B105" s="64" t="s">
        <v>165</v>
      </c>
      <c r="C105" s="64"/>
      <c r="D105" s="64"/>
      <c r="E105" s="64"/>
      <c r="F105" s="64"/>
      <c r="G105" s="64"/>
      <c r="H105" s="64"/>
      <c r="I105" s="64"/>
      <c r="J105" s="64"/>
      <c r="K105" s="64"/>
      <c r="L105" s="64"/>
      <c r="M105" s="64"/>
      <c r="N105" s="64"/>
      <c r="O105" s="64"/>
      <c r="P105" s="86" t="s">
        <v>276</v>
      </c>
    </row>
    <row r="106" spans="1:16" ht="15" x14ac:dyDescent="0.25">
      <c r="A106" s="64"/>
      <c r="B106" s="64" t="s">
        <v>166</v>
      </c>
      <c r="C106" s="64"/>
      <c r="D106" s="64"/>
      <c r="E106" s="64"/>
      <c r="F106" s="64"/>
      <c r="G106" s="64"/>
      <c r="H106" s="64"/>
      <c r="I106" s="64"/>
      <c r="J106" s="64"/>
      <c r="K106" s="64"/>
      <c r="L106" s="64"/>
      <c r="M106" s="64"/>
      <c r="N106" s="64"/>
      <c r="O106" s="64"/>
      <c r="P106" s="86" t="s">
        <v>277</v>
      </c>
    </row>
    <row r="107" spans="1:16" ht="15" x14ac:dyDescent="0.25">
      <c r="A107" s="64"/>
      <c r="B107" s="64" t="s">
        <v>167</v>
      </c>
      <c r="C107" s="64"/>
      <c r="D107" s="64"/>
      <c r="E107" s="64"/>
      <c r="F107" s="64"/>
      <c r="G107" s="64"/>
      <c r="H107" s="64"/>
      <c r="I107" s="64"/>
      <c r="J107" s="64"/>
      <c r="K107" s="64"/>
      <c r="L107" s="64"/>
      <c r="M107" s="64"/>
      <c r="N107" s="64"/>
      <c r="O107" s="64"/>
      <c r="P107" s="86" t="s">
        <v>278</v>
      </c>
    </row>
    <row r="108" spans="1:16" ht="15" x14ac:dyDescent="0.25">
      <c r="A108" s="64"/>
      <c r="B108" s="64" t="s">
        <v>168</v>
      </c>
      <c r="C108" s="64"/>
      <c r="D108" s="64"/>
      <c r="E108" s="64"/>
      <c r="F108" s="64"/>
      <c r="G108" s="64"/>
      <c r="H108" s="64"/>
      <c r="I108" s="64"/>
      <c r="J108" s="64"/>
      <c r="K108" s="64"/>
      <c r="L108" s="64"/>
      <c r="M108" s="64"/>
      <c r="N108" s="64"/>
      <c r="O108" s="64"/>
      <c r="P108" s="86" t="s">
        <v>279</v>
      </c>
    </row>
    <row r="109" spans="1:16" ht="15" x14ac:dyDescent="0.25">
      <c r="A109" s="64"/>
      <c r="B109" s="64" t="s">
        <v>169</v>
      </c>
      <c r="C109" s="64"/>
      <c r="D109" s="64"/>
      <c r="E109" s="64"/>
      <c r="F109" s="64"/>
      <c r="G109" s="64"/>
      <c r="H109" s="64"/>
      <c r="I109" s="64"/>
      <c r="J109" s="64"/>
      <c r="K109" s="64"/>
      <c r="L109" s="64"/>
      <c r="M109" s="64"/>
      <c r="N109" s="64"/>
      <c r="O109" s="64"/>
      <c r="P109"/>
    </row>
    <row r="110" spans="1:16" ht="15" x14ac:dyDescent="0.25">
      <c r="A110" s="64"/>
      <c r="B110" s="64" t="s">
        <v>170</v>
      </c>
      <c r="C110" s="64"/>
      <c r="D110" s="64"/>
      <c r="E110" s="64"/>
      <c r="F110" s="64"/>
      <c r="G110" s="64"/>
      <c r="H110" s="64"/>
      <c r="I110" s="64"/>
      <c r="J110" s="64"/>
      <c r="K110" s="64"/>
      <c r="L110" s="64"/>
      <c r="M110" s="64"/>
      <c r="N110" s="64"/>
      <c r="O110" s="64"/>
      <c r="P110" s="86" t="s">
        <v>280</v>
      </c>
    </row>
    <row r="111" spans="1:16" ht="15" x14ac:dyDescent="0.25">
      <c r="A111" s="64"/>
      <c r="B111" s="64" t="s">
        <v>171</v>
      </c>
      <c r="C111" s="64"/>
      <c r="D111" s="64"/>
      <c r="E111" s="64"/>
      <c r="F111" s="64"/>
      <c r="G111" s="64"/>
      <c r="H111" s="64"/>
      <c r="I111" s="64"/>
      <c r="J111" s="64"/>
      <c r="K111" s="64"/>
      <c r="L111" s="64"/>
      <c r="M111" s="64"/>
      <c r="N111" s="64"/>
      <c r="O111" s="64"/>
      <c r="P111" s="86" t="s">
        <v>281</v>
      </c>
    </row>
    <row r="112" spans="1:16" ht="15" x14ac:dyDescent="0.25">
      <c r="A112" s="64"/>
      <c r="B112" s="64"/>
      <c r="C112" s="64"/>
      <c r="D112" s="64"/>
      <c r="E112" s="64"/>
      <c r="F112" s="64"/>
      <c r="G112" s="64"/>
      <c r="H112" s="64"/>
      <c r="I112" s="64"/>
      <c r="J112" s="64"/>
      <c r="K112" s="64"/>
      <c r="L112" s="64"/>
      <c r="M112" s="64"/>
      <c r="N112" s="64"/>
      <c r="O112" s="64"/>
      <c r="P112" s="86" t="s">
        <v>282</v>
      </c>
    </row>
    <row r="113" spans="1:16" ht="15" x14ac:dyDescent="0.25">
      <c r="A113" s="64"/>
      <c r="B113" s="64" t="s">
        <v>172</v>
      </c>
      <c r="C113" s="64"/>
      <c r="D113" s="64"/>
      <c r="E113" s="64"/>
      <c r="F113" s="64"/>
      <c r="G113" s="64"/>
      <c r="H113" s="64"/>
      <c r="I113" s="64"/>
      <c r="J113" s="64"/>
      <c r="K113" s="64"/>
      <c r="L113" s="64"/>
      <c r="M113" s="64"/>
      <c r="N113" s="64"/>
      <c r="O113" s="64"/>
      <c r="P113" s="86" t="s">
        <v>283</v>
      </c>
    </row>
    <row r="114" spans="1:16" ht="15" x14ac:dyDescent="0.25">
      <c r="A114" s="64"/>
      <c r="B114" s="64" t="s">
        <v>173</v>
      </c>
      <c r="C114" s="64"/>
      <c r="D114" s="64"/>
      <c r="E114" s="64"/>
      <c r="F114" s="64"/>
      <c r="G114" s="64"/>
      <c r="H114" s="64"/>
      <c r="I114" s="64"/>
      <c r="J114" s="64"/>
      <c r="K114" s="64"/>
      <c r="L114" s="64"/>
      <c r="M114" s="64"/>
      <c r="N114" s="64"/>
      <c r="O114" s="64"/>
      <c r="P114" s="86" t="s">
        <v>284</v>
      </c>
    </row>
    <row r="115" spans="1:16" ht="15" x14ac:dyDescent="0.25">
      <c r="A115" s="64"/>
      <c r="B115" s="64" t="s">
        <v>174</v>
      </c>
      <c r="C115" s="64"/>
      <c r="D115" s="64"/>
      <c r="E115" s="64"/>
      <c r="F115" s="64"/>
      <c r="G115" s="64"/>
      <c r="H115" s="64"/>
      <c r="I115" s="64"/>
      <c r="J115" s="64"/>
      <c r="K115" s="64"/>
      <c r="L115" s="64"/>
      <c r="M115" s="64"/>
      <c r="N115" s="64"/>
      <c r="O115" s="64"/>
      <c r="P115" s="86" t="s">
        <v>285</v>
      </c>
    </row>
    <row r="116" spans="1:16" ht="15" x14ac:dyDescent="0.25">
      <c r="A116" s="64"/>
      <c r="B116" s="64" t="s">
        <v>175</v>
      </c>
      <c r="C116" s="64"/>
      <c r="D116" s="64"/>
      <c r="E116" s="64"/>
      <c r="F116" s="64"/>
      <c r="G116" s="64"/>
      <c r="H116" s="64"/>
      <c r="I116" s="64"/>
      <c r="J116" s="64"/>
      <c r="K116" s="64"/>
      <c r="L116" s="64"/>
      <c r="M116" s="64"/>
      <c r="N116" s="64"/>
      <c r="O116" s="64"/>
      <c r="P116" s="86" t="s">
        <v>286</v>
      </c>
    </row>
    <row r="117" spans="1:16" ht="15" x14ac:dyDescent="0.25">
      <c r="A117" s="64"/>
      <c r="B117" s="64" t="s">
        <v>176</v>
      </c>
      <c r="C117" s="64"/>
      <c r="D117" s="64"/>
      <c r="E117" s="64"/>
      <c r="F117" s="64"/>
      <c r="G117" s="64"/>
      <c r="H117" s="64"/>
      <c r="I117" s="64"/>
      <c r="J117" s="64"/>
      <c r="K117" s="64"/>
      <c r="L117" s="64"/>
      <c r="M117" s="64"/>
      <c r="N117" s="64"/>
      <c r="O117" s="64"/>
      <c r="P117" s="86" t="s">
        <v>287</v>
      </c>
    </row>
    <row r="118" spans="1:16" ht="15" x14ac:dyDescent="0.25">
      <c r="A118" s="64"/>
      <c r="B118" s="64" t="s">
        <v>177</v>
      </c>
      <c r="C118" s="64"/>
      <c r="D118" s="64"/>
      <c r="E118" s="64"/>
      <c r="F118" s="64"/>
      <c r="G118" s="64"/>
      <c r="H118" s="64"/>
      <c r="I118" s="64"/>
      <c r="J118" s="64"/>
      <c r="K118" s="64"/>
      <c r="L118" s="64"/>
      <c r="M118" s="64"/>
      <c r="N118" s="64"/>
      <c r="O118" s="64"/>
      <c r="P118" s="86" t="s">
        <v>288</v>
      </c>
    </row>
    <row r="119" spans="1:16" ht="15" x14ac:dyDescent="0.25">
      <c r="A119" s="64"/>
      <c r="B119" s="64" t="s">
        <v>178</v>
      </c>
      <c r="C119" s="64"/>
      <c r="D119" s="64"/>
      <c r="E119" s="64"/>
      <c r="F119" s="64"/>
      <c r="G119" s="64"/>
      <c r="H119" s="64"/>
      <c r="I119" s="64"/>
      <c r="J119" s="64"/>
      <c r="K119" s="64"/>
      <c r="L119" s="64"/>
      <c r="M119" s="64"/>
      <c r="N119" s="64"/>
      <c r="O119" s="64"/>
      <c r="P119" s="86" t="s">
        <v>289</v>
      </c>
    </row>
    <row r="120" spans="1:16" ht="15" x14ac:dyDescent="0.25">
      <c r="A120" s="64"/>
      <c r="B120" s="64" t="s">
        <v>179</v>
      </c>
      <c r="C120" s="64"/>
      <c r="D120" s="64"/>
      <c r="E120" s="64"/>
      <c r="F120" s="64"/>
      <c r="G120" s="64"/>
      <c r="H120" s="64"/>
      <c r="I120" s="64"/>
      <c r="J120" s="64"/>
      <c r="K120" s="64"/>
      <c r="L120" s="64"/>
      <c r="M120" s="64"/>
      <c r="N120" s="64"/>
      <c r="O120" s="64"/>
      <c r="P120" s="86" t="s">
        <v>290</v>
      </c>
    </row>
    <row r="121" spans="1:16" ht="15" x14ac:dyDescent="0.25">
      <c r="A121" s="64"/>
      <c r="B121" s="64" t="s">
        <v>180</v>
      </c>
      <c r="C121" s="64"/>
      <c r="D121" s="64"/>
      <c r="E121" s="64"/>
      <c r="F121" s="64"/>
      <c r="G121" s="64"/>
      <c r="H121" s="64"/>
      <c r="I121" s="64"/>
      <c r="J121" s="64"/>
      <c r="K121" s="64"/>
      <c r="L121" s="64"/>
      <c r="M121" s="64"/>
      <c r="N121" s="64"/>
      <c r="O121" s="64"/>
      <c r="P121" s="86" t="s">
        <v>291</v>
      </c>
    </row>
    <row r="122" spans="1:16" ht="15" x14ac:dyDescent="0.25">
      <c r="A122" s="64"/>
      <c r="B122" s="64" t="s">
        <v>181</v>
      </c>
      <c r="C122" s="64"/>
      <c r="D122" s="64"/>
      <c r="E122" s="64"/>
      <c r="F122" s="64"/>
      <c r="G122" s="64"/>
      <c r="H122" s="64"/>
      <c r="I122" s="64"/>
      <c r="J122" s="64"/>
      <c r="K122" s="64"/>
      <c r="L122" s="64"/>
      <c r="M122" s="64"/>
      <c r="N122" s="64"/>
      <c r="O122" s="64"/>
      <c r="P122" s="86" t="s">
        <v>292</v>
      </c>
    </row>
    <row r="123" spans="1:16" ht="15" x14ac:dyDescent="0.25">
      <c r="A123" s="64"/>
      <c r="B123" s="64" t="s">
        <v>182</v>
      </c>
      <c r="C123" s="64"/>
      <c r="D123" s="64"/>
      <c r="E123" s="64"/>
      <c r="F123" s="64"/>
      <c r="G123" s="64"/>
      <c r="H123" s="64"/>
      <c r="I123" s="64"/>
      <c r="J123" s="64"/>
      <c r="K123" s="64"/>
      <c r="L123" s="64"/>
      <c r="M123" s="64"/>
      <c r="N123" s="64"/>
      <c r="O123" s="64"/>
      <c r="P123"/>
    </row>
    <row r="124" spans="1:16" ht="15" x14ac:dyDescent="0.25">
      <c r="A124" s="64"/>
      <c r="B124" s="64" t="s">
        <v>183</v>
      </c>
      <c r="C124" s="64"/>
      <c r="D124" s="64"/>
      <c r="E124" s="64"/>
      <c r="F124" s="64"/>
      <c r="G124" s="64"/>
      <c r="H124" s="64"/>
      <c r="I124" s="64"/>
      <c r="J124" s="64"/>
      <c r="K124" s="64"/>
      <c r="L124" s="64"/>
      <c r="M124" s="64"/>
      <c r="N124" s="64"/>
      <c r="O124" s="64"/>
      <c r="P124" s="86" t="s">
        <v>293</v>
      </c>
    </row>
    <row r="125" spans="1:16" ht="15" x14ac:dyDescent="0.25">
      <c r="A125" s="64"/>
      <c r="B125" s="64"/>
      <c r="C125" s="64"/>
      <c r="D125" s="64"/>
      <c r="E125" s="64"/>
      <c r="F125" s="64"/>
      <c r="G125" s="64"/>
      <c r="H125" s="64"/>
      <c r="I125" s="64"/>
      <c r="J125" s="64"/>
      <c r="K125" s="64"/>
      <c r="L125" s="64"/>
      <c r="M125" s="64"/>
      <c r="N125" s="64"/>
      <c r="O125" s="64"/>
      <c r="P125" s="86" t="s">
        <v>294</v>
      </c>
    </row>
    <row r="126" spans="1:16" ht="15" x14ac:dyDescent="0.25">
      <c r="A126" s="64"/>
      <c r="B126" s="64" t="s">
        <v>184</v>
      </c>
      <c r="C126" s="64"/>
      <c r="D126" s="64"/>
      <c r="E126" s="64"/>
      <c r="F126" s="64"/>
      <c r="G126" s="64"/>
      <c r="H126" s="64"/>
      <c r="I126" s="64"/>
      <c r="J126" s="64"/>
      <c r="K126" s="64"/>
      <c r="L126" s="64"/>
      <c r="M126" s="64"/>
      <c r="N126" s="64"/>
      <c r="O126" s="64"/>
      <c r="P126" s="86" t="s">
        <v>295</v>
      </c>
    </row>
    <row r="127" spans="1:16" ht="15" x14ac:dyDescent="0.25">
      <c r="A127" s="64"/>
      <c r="B127" s="64" t="s">
        <v>185</v>
      </c>
      <c r="C127" s="64"/>
      <c r="D127" s="64"/>
      <c r="E127" s="64"/>
      <c r="F127" s="64"/>
      <c r="G127" s="64"/>
      <c r="H127" s="64"/>
      <c r="I127" s="64"/>
      <c r="J127" s="64"/>
      <c r="K127" s="64"/>
      <c r="L127" s="64"/>
      <c r="M127" s="64"/>
      <c r="N127" s="64"/>
      <c r="O127" s="64"/>
      <c r="P127" s="86" t="s">
        <v>296</v>
      </c>
    </row>
    <row r="128" spans="1:16" ht="15" x14ac:dyDescent="0.25">
      <c r="A128" s="64"/>
      <c r="B128" s="64" t="s">
        <v>186</v>
      </c>
      <c r="C128" s="64"/>
      <c r="D128" s="64"/>
      <c r="E128" s="64"/>
      <c r="F128" s="64"/>
      <c r="G128" s="64"/>
      <c r="H128" s="64"/>
      <c r="I128" s="64"/>
      <c r="J128" s="64"/>
      <c r="K128" s="64"/>
      <c r="L128" s="64"/>
      <c r="M128" s="64"/>
      <c r="N128" s="64"/>
      <c r="O128" s="64"/>
      <c r="P128" s="86" t="s">
        <v>297</v>
      </c>
    </row>
    <row r="129" spans="1:16" ht="15" x14ac:dyDescent="0.25">
      <c r="A129" s="64"/>
      <c r="B129" s="64" t="s">
        <v>187</v>
      </c>
      <c r="C129" s="64"/>
      <c r="D129" s="64"/>
      <c r="E129" s="64"/>
      <c r="F129" s="64"/>
      <c r="G129" s="64"/>
      <c r="H129" s="64"/>
      <c r="I129" s="64"/>
      <c r="J129" s="64"/>
      <c r="K129" s="64"/>
      <c r="L129" s="64"/>
      <c r="M129" s="64"/>
      <c r="N129" s="64"/>
      <c r="O129" s="64"/>
      <c r="P129" s="86" t="s">
        <v>298</v>
      </c>
    </row>
    <row r="130" spans="1:16" ht="15" x14ac:dyDescent="0.25">
      <c r="A130" s="64"/>
      <c r="B130" s="64" t="s">
        <v>188</v>
      </c>
      <c r="C130" s="64"/>
      <c r="D130" s="64"/>
      <c r="E130" s="64"/>
      <c r="F130" s="64"/>
      <c r="G130" s="64"/>
      <c r="H130" s="64"/>
      <c r="I130" s="64"/>
      <c r="J130" s="64"/>
      <c r="K130" s="64"/>
      <c r="L130" s="64"/>
      <c r="M130" s="64"/>
      <c r="N130" s="64"/>
      <c r="O130" s="64"/>
      <c r="P130" s="86" t="s">
        <v>299</v>
      </c>
    </row>
    <row r="131" spans="1:16" ht="15" x14ac:dyDescent="0.25">
      <c r="A131" s="64"/>
      <c r="B131" s="64" t="s">
        <v>189</v>
      </c>
      <c r="C131" s="64"/>
      <c r="D131" s="64"/>
      <c r="E131" s="64"/>
      <c r="F131" s="64"/>
      <c r="G131" s="64"/>
      <c r="H131" s="64"/>
      <c r="I131" s="64"/>
      <c r="J131" s="64"/>
      <c r="K131" s="64"/>
      <c r="L131" s="64"/>
      <c r="M131" s="64"/>
      <c r="N131" s="64"/>
      <c r="O131" s="64"/>
      <c r="P131" s="86" t="s">
        <v>300</v>
      </c>
    </row>
    <row r="132" spans="1:16" ht="15" x14ac:dyDescent="0.25">
      <c r="A132" s="64"/>
      <c r="B132" s="64"/>
      <c r="C132" s="64"/>
      <c r="D132" s="64"/>
      <c r="E132" s="64"/>
      <c r="F132" s="64"/>
      <c r="G132" s="64"/>
      <c r="H132" s="64"/>
      <c r="I132" s="64"/>
      <c r="J132" s="64"/>
      <c r="K132" s="64"/>
      <c r="L132" s="64"/>
      <c r="M132" s="64"/>
      <c r="N132" s="64"/>
      <c r="O132" s="64"/>
      <c r="P132" s="86" t="s">
        <v>301</v>
      </c>
    </row>
    <row r="133" spans="1:16" ht="15" x14ac:dyDescent="0.25">
      <c r="P133"/>
    </row>
    <row r="134" spans="1:16" ht="15" x14ac:dyDescent="0.25">
      <c r="P134" s="86" t="s">
        <v>302</v>
      </c>
    </row>
    <row r="135" spans="1:16" ht="15" x14ac:dyDescent="0.25">
      <c r="P135" s="86" t="s">
        <v>303</v>
      </c>
    </row>
    <row r="136" spans="1:16" ht="15" x14ac:dyDescent="0.25">
      <c r="P136" s="86" t="s">
        <v>304</v>
      </c>
    </row>
    <row r="137" spans="1:16" ht="15" x14ac:dyDescent="0.25">
      <c r="P137" s="86" t="s">
        <v>305</v>
      </c>
    </row>
    <row r="138" spans="1:16" ht="15" x14ac:dyDescent="0.25">
      <c r="P138" s="86" t="s">
        <v>306</v>
      </c>
    </row>
    <row r="139" spans="1:16" ht="15" x14ac:dyDescent="0.25">
      <c r="P139" s="86" t="s">
        <v>307</v>
      </c>
    </row>
    <row r="140" spans="1:16" ht="15" x14ac:dyDescent="0.25">
      <c r="P140" s="86" t="s">
        <v>308</v>
      </c>
    </row>
    <row r="141" spans="1:16" ht="15" x14ac:dyDescent="0.25">
      <c r="P141"/>
    </row>
    <row r="142" spans="1:16" ht="15" x14ac:dyDescent="0.25">
      <c r="P142" s="86" t="s">
        <v>172</v>
      </c>
    </row>
    <row r="143" spans="1:16" ht="15" x14ac:dyDescent="0.25">
      <c r="P143" s="86" t="s">
        <v>309</v>
      </c>
    </row>
    <row r="144" spans="1:16" ht="15" x14ac:dyDescent="0.25">
      <c r="P144" s="86" t="s">
        <v>174</v>
      </c>
    </row>
    <row r="145" spans="16:16" ht="15" x14ac:dyDescent="0.25">
      <c r="P145" s="86" t="s">
        <v>310</v>
      </c>
    </row>
    <row r="146" spans="16:16" ht="15" x14ac:dyDescent="0.25">
      <c r="P146" s="86" t="s">
        <v>311</v>
      </c>
    </row>
    <row r="147" spans="16:16" ht="15" x14ac:dyDescent="0.25">
      <c r="P147" s="86" t="s">
        <v>312</v>
      </c>
    </row>
    <row r="148" spans="16:16" ht="15" x14ac:dyDescent="0.25">
      <c r="P148" s="86" t="s">
        <v>313</v>
      </c>
    </row>
    <row r="149" spans="16:16" ht="15" x14ac:dyDescent="0.25">
      <c r="P149" s="86" t="s">
        <v>314</v>
      </c>
    </row>
    <row r="150" spans="16:16" ht="15" x14ac:dyDescent="0.25">
      <c r="P150" s="86" t="s">
        <v>315</v>
      </c>
    </row>
    <row r="151" spans="16:16" ht="15" x14ac:dyDescent="0.25">
      <c r="P151" s="86" t="s">
        <v>316</v>
      </c>
    </row>
    <row r="152" spans="16:16" ht="15" x14ac:dyDescent="0.25">
      <c r="P152" s="86" t="s">
        <v>317</v>
      </c>
    </row>
    <row r="153" spans="16:16" ht="15" x14ac:dyDescent="0.25">
      <c r="P153"/>
    </row>
    <row r="154" spans="16:16" ht="15" x14ac:dyDescent="0.25">
      <c r="P154" s="86" t="s">
        <v>318</v>
      </c>
    </row>
    <row r="155" spans="16:16" ht="15" x14ac:dyDescent="0.25">
      <c r="P155" s="86" t="s">
        <v>319</v>
      </c>
    </row>
    <row r="156" spans="16:16" ht="15" x14ac:dyDescent="0.25">
      <c r="P156" s="86" t="s">
        <v>320</v>
      </c>
    </row>
    <row r="157" spans="16:16" ht="15" x14ac:dyDescent="0.25">
      <c r="P157" s="86" t="s">
        <v>321</v>
      </c>
    </row>
    <row r="158" spans="16:16" ht="15" x14ac:dyDescent="0.25">
      <c r="P158" s="86" t="s">
        <v>322</v>
      </c>
    </row>
    <row r="159" spans="16:16" ht="15" x14ac:dyDescent="0.25">
      <c r="P159" s="86" t="s">
        <v>323</v>
      </c>
    </row>
    <row r="160" spans="16:16" ht="15" x14ac:dyDescent="0.25">
      <c r="P160" s="86" t="s">
        <v>324</v>
      </c>
    </row>
    <row r="161" spans="1:16" ht="15" x14ac:dyDescent="0.25">
      <c r="P161"/>
    </row>
    <row r="162" spans="1:16" ht="15" x14ac:dyDescent="0.25">
      <c r="P162" s="86" t="s">
        <v>325</v>
      </c>
    </row>
    <row r="163" spans="1:16" ht="15" x14ac:dyDescent="0.25">
      <c r="P163"/>
    </row>
    <row r="164" spans="1:16" ht="15" x14ac:dyDescent="0.25">
      <c r="P164" s="86" t="s">
        <v>326</v>
      </c>
    </row>
    <row r="165" spans="1:16" ht="15" x14ac:dyDescent="0.25">
      <c r="P165"/>
    </row>
    <row r="166" spans="1:16" ht="15" x14ac:dyDescent="0.25">
      <c r="P166" s="86" t="s">
        <v>184</v>
      </c>
    </row>
    <row r="167" spans="1:16" ht="15" x14ac:dyDescent="0.25">
      <c r="P167" s="86" t="s">
        <v>327</v>
      </c>
    </row>
    <row r="168" spans="1:16" ht="15" x14ac:dyDescent="0.25">
      <c r="P168" s="86" t="s">
        <v>328</v>
      </c>
    </row>
    <row r="169" spans="1:16" ht="15" x14ac:dyDescent="0.25">
      <c r="P169" s="86" t="s">
        <v>329</v>
      </c>
    </row>
    <row r="170" spans="1:16" ht="15" x14ac:dyDescent="0.25">
      <c r="P170" s="86" t="s">
        <v>330</v>
      </c>
    </row>
    <row r="171" spans="1:16" ht="15" x14ac:dyDescent="0.25">
      <c r="P171" s="86" t="s">
        <v>331</v>
      </c>
    </row>
    <row r="172" spans="1:16" ht="15" x14ac:dyDescent="0.25">
      <c r="P172" s="86" t="s">
        <v>332</v>
      </c>
    </row>
    <row r="173" spans="1:16" ht="15" x14ac:dyDescent="0.25">
      <c r="A173" s="87">
        <v>1</v>
      </c>
      <c r="B173" s="87">
        <v>1</v>
      </c>
      <c r="C173" s="87">
        <v>1</v>
      </c>
      <c r="D173" s="87">
        <v>1</v>
      </c>
      <c r="E173" s="87">
        <v>1</v>
      </c>
      <c r="F173" s="87">
        <v>1</v>
      </c>
      <c r="G173" s="87">
        <v>1</v>
      </c>
      <c r="H173" s="87">
        <v>1</v>
      </c>
      <c r="I173" s="87">
        <v>1</v>
      </c>
      <c r="J173" s="87">
        <v>1</v>
      </c>
      <c r="K173" s="87">
        <v>1</v>
      </c>
      <c r="L173" s="87">
        <v>1</v>
      </c>
      <c r="M173" s="87">
        <v>1</v>
      </c>
      <c r="N173" s="87">
        <v>1</v>
      </c>
      <c r="O173" s="87">
        <v>1</v>
      </c>
      <c r="P173" s="87">
        <v>1</v>
      </c>
    </row>
  </sheetData>
  <mergeCells count="1">
    <mergeCell ref="P5:P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Analyse.Texte</vt:lpstr>
      <vt:lpstr>Prompt.ChatGPT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Joel Leboucher</dc:creator>
  <cp:lastModifiedBy>Joël Leboucher</cp:lastModifiedBy>
  <dcterms:created xsi:type="dcterms:W3CDTF">2026-04-03T06:21:44Z</dcterms:created>
  <dcterms:modified xsi:type="dcterms:W3CDTF">2026-05-25T17:26:58Z</dcterms:modified>
</cp:coreProperties>
</file>